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D:\Données\1.UPRT\MOTEURS.VILLIERS\"/>
    </mc:Choice>
  </mc:AlternateContent>
  <xr:revisionPtr revIDLastSave="0" documentId="13_ncr:1_{FAC75B5F-98FC-4EC6-8300-325DFC0C2EA6}" xr6:coauthVersionLast="47" xr6:coauthVersionMax="47" xr10:uidLastSave="{00000000-0000-0000-0000-000000000000}"/>
  <bookViews>
    <workbookView xWindow="-120" yWindow="-120" windowWidth="29040" windowHeight="15720" xr2:uid="{00000000-000D-0000-FFFF-FFFF00000000}"/>
  </bookViews>
  <sheets>
    <sheet name="Mode_emploi" sheetId="14" r:id="rId1"/>
    <sheet name="MOTEUR_TEXTURES" sheetId="19" r:id="rId2"/>
    <sheet name="Questions_Réponses" sheetId="16"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Q4280" i="19" l="1"/>
  <c r="K2" i="19" s="1"/>
  <c r="C36" i="19"/>
  <c r="C34" i="19"/>
  <c r="C32" i="19"/>
  <c r="J30" i="19"/>
  <c r="F30" i="19"/>
  <c r="B30" i="19"/>
  <c r="J28" i="19"/>
  <c r="F28" i="19"/>
  <c r="D28" i="19"/>
  <c r="B28" i="19"/>
  <c r="J26" i="19"/>
  <c r="F26" i="19"/>
  <c r="D26" i="19"/>
  <c r="B26" i="19"/>
  <c r="J24" i="19"/>
  <c r="F24" i="19"/>
  <c r="D24" i="19"/>
  <c r="B24" i="19"/>
  <c r="D21" i="19"/>
  <c r="D19" i="19"/>
  <c r="BW17" i="19"/>
  <c r="BV17" i="19"/>
  <c r="BU17" i="19"/>
  <c r="I55" i="19" s="1"/>
  <c r="BT17" i="19"/>
  <c r="H55" i="19" s="1"/>
  <c r="BS17" i="19"/>
  <c r="G55" i="19" s="1"/>
  <c r="BR17" i="19"/>
  <c r="F55" i="19" s="1"/>
  <c r="BQ17" i="19"/>
  <c r="E55" i="19" s="1"/>
  <c r="BP17" i="19"/>
  <c r="D55" i="19" s="1"/>
  <c r="BO17" i="19"/>
  <c r="C55" i="19" s="1"/>
  <c r="BN17" i="19"/>
  <c r="B55" i="19" s="1"/>
  <c r="BW16" i="19"/>
  <c r="BV16" i="19"/>
  <c r="BU16" i="19"/>
  <c r="I54" i="19" s="1"/>
  <c r="BT16" i="19"/>
  <c r="H54" i="19" s="1"/>
  <c r="BS16" i="19"/>
  <c r="G54" i="19" s="1"/>
  <c r="BR16" i="19"/>
  <c r="F54" i="19" s="1"/>
  <c r="BQ16" i="19"/>
  <c r="E54" i="19" s="1"/>
  <c r="BP16" i="19"/>
  <c r="D54" i="19" s="1"/>
  <c r="BO16" i="19"/>
  <c r="C54" i="19" s="1"/>
  <c r="BN16" i="19"/>
  <c r="J16" i="19"/>
  <c r="F16" i="19"/>
  <c r="B16" i="19"/>
  <c r="BW15" i="19"/>
  <c r="BV15" i="19"/>
  <c r="BU15" i="19"/>
  <c r="I53" i="19" s="1"/>
  <c r="BT15" i="19"/>
  <c r="H53" i="19" s="1"/>
  <c r="BS15" i="19"/>
  <c r="G53" i="19" s="1"/>
  <c r="BR15" i="19"/>
  <c r="F53" i="19" s="1"/>
  <c r="BQ15" i="19"/>
  <c r="BP15" i="19"/>
  <c r="D53" i="19" s="1"/>
  <c r="BO15" i="19"/>
  <c r="C53" i="19" s="1"/>
  <c r="BN15" i="19"/>
  <c r="BW14" i="19"/>
  <c r="BV14" i="19"/>
  <c r="BU14" i="19"/>
  <c r="I52" i="19" s="1"/>
  <c r="BT14" i="19"/>
  <c r="H52" i="19" s="1"/>
  <c r="BS14" i="19"/>
  <c r="G52" i="19" s="1"/>
  <c r="BR14" i="19"/>
  <c r="F52" i="19" s="1"/>
  <c r="BQ14" i="19"/>
  <c r="E52" i="19" s="1"/>
  <c r="BP14" i="19"/>
  <c r="D52" i="19" s="1"/>
  <c r="BO14" i="19"/>
  <c r="C52" i="19" s="1"/>
  <c r="BN14" i="19"/>
  <c r="B52" i="19" s="1"/>
  <c r="BW13" i="19"/>
  <c r="BV13" i="19"/>
  <c r="BU13" i="19"/>
  <c r="I51" i="19" s="1"/>
  <c r="BT13" i="19"/>
  <c r="H51" i="19" s="1"/>
  <c r="BS13" i="19"/>
  <c r="G51" i="19" s="1"/>
  <c r="BR13" i="19"/>
  <c r="F51" i="19" s="1"/>
  <c r="BQ13" i="19"/>
  <c r="E51" i="19" s="1"/>
  <c r="BP13" i="19"/>
  <c r="D51" i="19" s="1"/>
  <c r="BO13" i="19"/>
  <c r="C51" i="19" s="1"/>
  <c r="BN13" i="19"/>
  <c r="B51" i="19" s="1"/>
  <c r="D13" i="19"/>
  <c r="BW12" i="19"/>
  <c r="BV12" i="19"/>
  <c r="BU12" i="19"/>
  <c r="I50" i="19" s="1"/>
  <c r="BT12" i="19"/>
  <c r="H50" i="19" s="1"/>
  <c r="BS12" i="19"/>
  <c r="G50" i="19" s="1"/>
  <c r="BR12" i="19"/>
  <c r="F50" i="19" s="1"/>
  <c r="BQ12" i="19"/>
  <c r="BP12" i="19"/>
  <c r="D50" i="19" s="1"/>
  <c r="BO12" i="19"/>
  <c r="C50" i="19" s="1"/>
  <c r="BN12" i="19"/>
  <c r="BW11" i="19"/>
  <c r="BV11" i="19"/>
  <c r="BU11" i="19"/>
  <c r="I49" i="19" s="1"/>
  <c r="BT11" i="19"/>
  <c r="H49" i="19" s="1"/>
  <c r="BS11" i="19"/>
  <c r="G49" i="19" s="1"/>
  <c r="BR11" i="19"/>
  <c r="F49" i="19" s="1"/>
  <c r="BQ11" i="19"/>
  <c r="E49" i="19" s="1"/>
  <c r="BP11" i="19"/>
  <c r="D49" i="19" s="1"/>
  <c r="BO11" i="19"/>
  <c r="C49" i="19" s="1"/>
  <c r="BN11" i="19"/>
  <c r="B49" i="19" s="1"/>
  <c r="BW10" i="19"/>
  <c r="BV10" i="19"/>
  <c r="BU10" i="19"/>
  <c r="I48" i="19" s="1"/>
  <c r="BT10" i="19"/>
  <c r="H48" i="19" s="1"/>
  <c r="BS10" i="19"/>
  <c r="G48" i="19" s="1"/>
  <c r="BR10" i="19"/>
  <c r="F48" i="19" s="1"/>
  <c r="BQ10" i="19"/>
  <c r="E48" i="19" s="1"/>
  <c r="BP10" i="19"/>
  <c r="D48" i="19" s="1"/>
  <c r="BO10" i="19"/>
  <c r="C48" i="19" s="1"/>
  <c r="BN10" i="19"/>
  <c r="D10" i="19"/>
  <c r="BW9" i="19"/>
  <c r="BV9" i="19"/>
  <c r="BU9" i="19"/>
  <c r="I47" i="19" s="1"/>
  <c r="BT9" i="19"/>
  <c r="H47" i="19" s="1"/>
  <c r="BS9" i="19"/>
  <c r="G47" i="19" s="1"/>
  <c r="BR9" i="19"/>
  <c r="F47" i="19" s="1"/>
  <c r="BQ9" i="19"/>
  <c r="BP9" i="19"/>
  <c r="D47" i="19" s="1"/>
  <c r="BO9" i="19"/>
  <c r="C47" i="19" s="1"/>
  <c r="BN9" i="19"/>
  <c r="B47" i="19" s="1"/>
  <c r="J9" i="19"/>
  <c r="F9" i="19"/>
  <c r="B9" i="19"/>
  <c r="BW8" i="19"/>
  <c r="BV8" i="19"/>
  <c r="BU8" i="19"/>
  <c r="I46" i="19" s="1"/>
  <c r="BT8" i="19"/>
  <c r="H46" i="19" s="1"/>
  <c r="BS8" i="19"/>
  <c r="G46" i="19" s="1"/>
  <c r="BR8" i="19"/>
  <c r="F46" i="19" s="1"/>
  <c r="BQ8" i="19"/>
  <c r="E46" i="19" s="1"/>
  <c r="BP8" i="19"/>
  <c r="D46" i="19" s="1"/>
  <c r="BO8" i="19"/>
  <c r="C46" i="19" s="1"/>
  <c r="BN8" i="19"/>
  <c r="D8" i="19"/>
  <c r="BW7" i="19"/>
  <c r="BV7" i="19"/>
  <c r="BU7" i="19"/>
  <c r="I45" i="19" s="1"/>
  <c r="BT7" i="19"/>
  <c r="H45" i="19" s="1"/>
  <c r="BS7" i="19"/>
  <c r="G45" i="19" s="1"/>
  <c r="BR7" i="19"/>
  <c r="F45" i="19" s="1"/>
  <c r="BQ7" i="19"/>
  <c r="BP7" i="19"/>
  <c r="D45" i="19" s="1"/>
  <c r="BO7" i="19"/>
  <c r="C45" i="19" s="1"/>
  <c r="BN7" i="19"/>
  <c r="J7" i="19"/>
  <c r="F7" i="19"/>
  <c r="B7" i="19"/>
  <c r="BW6" i="19"/>
  <c r="BV6" i="19"/>
  <c r="BU6" i="19"/>
  <c r="I44" i="19" s="1"/>
  <c r="BT6" i="19"/>
  <c r="H44" i="19" s="1"/>
  <c r="BS6" i="19"/>
  <c r="G44" i="19" s="1"/>
  <c r="BR6" i="19"/>
  <c r="F44" i="19" s="1"/>
  <c r="BQ6" i="19"/>
  <c r="E44" i="19" s="1"/>
  <c r="BP6" i="19"/>
  <c r="D44" i="19" s="1"/>
  <c r="BO6" i="19"/>
  <c r="C44" i="19" s="1"/>
  <c r="BN6" i="19"/>
  <c r="B44" i="19" s="1"/>
  <c r="D6" i="19"/>
  <c r="BW5" i="19"/>
  <c r="BV5" i="19"/>
  <c r="BU5" i="19"/>
  <c r="I43" i="19" s="1"/>
  <c r="BT5" i="19"/>
  <c r="H43" i="19" s="1"/>
  <c r="BS5" i="19"/>
  <c r="G43" i="19" s="1"/>
  <c r="BR5" i="19"/>
  <c r="F43" i="19" s="1"/>
  <c r="BQ5" i="19"/>
  <c r="E43" i="19" s="1"/>
  <c r="BP5" i="19"/>
  <c r="D43" i="19" s="1"/>
  <c r="BO5" i="19"/>
  <c r="C43" i="19" s="1"/>
  <c r="BN5" i="19"/>
  <c r="B43" i="19" s="1"/>
  <c r="BW4" i="19"/>
  <c r="BV4" i="19"/>
  <c r="BU4" i="19"/>
  <c r="I42" i="19" s="1"/>
  <c r="BT4" i="19"/>
  <c r="H42" i="19" s="1"/>
  <c r="BS4" i="19"/>
  <c r="G42" i="19" s="1"/>
  <c r="BR4" i="19"/>
  <c r="F42" i="19" s="1"/>
  <c r="BQ4" i="19"/>
  <c r="E42" i="19" s="1"/>
  <c r="BP4" i="19"/>
  <c r="D42" i="19" s="1"/>
  <c r="BO4" i="19"/>
  <c r="C42" i="19" s="1"/>
  <c r="BN4" i="19"/>
  <c r="G4" i="19"/>
  <c r="CP3" i="19"/>
  <c r="CO3" i="19"/>
  <c r="CN3" i="19"/>
  <c r="CM3" i="19"/>
  <c r="CL3" i="19"/>
  <c r="CK3" i="19"/>
  <c r="CJ3" i="19"/>
  <c r="CI3" i="19"/>
  <c r="CH3" i="19"/>
  <c r="BW3" i="19"/>
  <c r="BV3" i="19"/>
  <c r="BU3" i="19"/>
  <c r="I41" i="19" s="1"/>
  <c r="BT3" i="19"/>
  <c r="H41" i="19" s="1"/>
  <c r="BS3" i="19"/>
  <c r="G41" i="19" s="1"/>
  <c r="BR3" i="19"/>
  <c r="F41" i="19" s="1"/>
  <c r="BQ3" i="19"/>
  <c r="BP3" i="19"/>
  <c r="D41" i="19" s="1"/>
  <c r="BO3" i="19"/>
  <c r="C41" i="19" s="1"/>
  <c r="BN3" i="19"/>
  <c r="E3" i="19"/>
  <c r="BX11" i="19" l="1"/>
  <c r="BY11" i="19" s="1"/>
  <c r="J49" i="19" s="1"/>
  <c r="BX17" i="19"/>
  <c r="BY17" i="19" s="1"/>
  <c r="CA11" i="19"/>
  <c r="CB11" i="19" s="1"/>
  <c r="CC11" i="19" s="1"/>
  <c r="CA6" i="19"/>
  <c r="CB6" i="19" s="1"/>
  <c r="CC6" i="19" s="1"/>
  <c r="CA8" i="19"/>
  <c r="CB8" i="19" s="1"/>
  <c r="CC8" i="19" s="1"/>
  <c r="CA12" i="19"/>
  <c r="CB12" i="19" s="1"/>
  <c r="CC12" i="19" s="1"/>
  <c r="BX15" i="19"/>
  <c r="CA13" i="19"/>
  <c r="CB13" i="19" s="1"/>
  <c r="CC13" i="19" s="1"/>
  <c r="B50" i="19"/>
  <c r="CA3" i="19"/>
  <c r="CB3" i="19" s="1"/>
  <c r="CC3" i="19" s="1"/>
  <c r="BX5" i="19"/>
  <c r="BY5" i="19" s="1"/>
  <c r="BZ5" i="19" s="1"/>
  <c r="CA9" i="19"/>
  <c r="CB9" i="19" s="1"/>
  <c r="CC9" i="19" s="1"/>
  <c r="BX6" i="19"/>
  <c r="BY6" i="19" s="1"/>
  <c r="CA4" i="19"/>
  <c r="CB4" i="19" s="1"/>
  <c r="CC4" i="19" s="1"/>
  <c r="BX8" i="19"/>
  <c r="BY8" i="19" s="1"/>
  <c r="J46" i="19" s="1"/>
  <c r="BX12" i="19"/>
  <c r="BY12" i="19" s="1"/>
  <c r="B53" i="19"/>
  <c r="BX10" i="19"/>
  <c r="BY10" i="19" s="1"/>
  <c r="BX9" i="19"/>
  <c r="BY9" i="19" s="1"/>
  <c r="CA17" i="19"/>
  <c r="CB17" i="19" s="1"/>
  <c r="CC17" i="19" s="1"/>
  <c r="CA15" i="19"/>
  <c r="CB15" i="19" s="1"/>
  <c r="CC15" i="19" s="1"/>
  <c r="CD12" i="19"/>
  <c r="CE12" i="19" s="1"/>
  <c r="CA5" i="19"/>
  <c r="CB5" i="19" s="1"/>
  <c r="CC5" i="19" s="1"/>
  <c r="CA7" i="19"/>
  <c r="CB7" i="19" s="1"/>
  <c r="CC7" i="19" s="1"/>
  <c r="CD9" i="19"/>
  <c r="CE9" i="19" s="1"/>
  <c r="BX14" i="19"/>
  <c r="BY14" i="19" s="1"/>
  <c r="B48" i="19"/>
  <c r="CD8" i="19"/>
  <c r="CE8" i="19" s="1"/>
  <c r="K46" i="19" s="1"/>
  <c r="CA16" i="19"/>
  <c r="CB16" i="19" s="1"/>
  <c r="CC16" i="19" s="1"/>
  <c r="CD6" i="19"/>
  <c r="CE6" i="19" s="1"/>
  <c r="CA10" i="19"/>
  <c r="CB10" i="19" s="1"/>
  <c r="CC10" i="19" s="1"/>
  <c r="CA14" i="19"/>
  <c r="CB14" i="19" s="1"/>
  <c r="CC14" i="19" s="1"/>
  <c r="BX16" i="19"/>
  <c r="BY16" i="19" s="1"/>
  <c r="J54" i="19" s="1"/>
  <c r="CD17" i="19"/>
  <c r="CE17" i="19" s="1"/>
  <c r="CD15" i="19"/>
  <c r="CE15" i="19" s="1"/>
  <c r="CD14" i="19"/>
  <c r="CE14" i="19" s="1"/>
  <c r="E47" i="19"/>
  <c r="E50" i="19"/>
  <c r="BY15" i="19"/>
  <c r="E53" i="19"/>
  <c r="CD10" i="19"/>
  <c r="CE10" i="19" s="1"/>
  <c r="CD13" i="19"/>
  <c r="CE13" i="19" s="1"/>
  <c r="B42" i="19"/>
  <c r="CD16" i="19"/>
  <c r="CE16" i="19" s="1"/>
  <c r="E45" i="19"/>
  <c r="CD5" i="19"/>
  <c r="CE5" i="19" s="1"/>
  <c r="BX4" i="19"/>
  <c r="BY4" i="19" s="1"/>
  <c r="BX7" i="19"/>
  <c r="BY7" i="19" s="1"/>
  <c r="B46" i="19"/>
  <c r="B54" i="19"/>
  <c r="BX13" i="19"/>
  <c r="BY13" i="19" s="1"/>
  <c r="E41" i="19"/>
  <c r="CD4" i="19"/>
  <c r="CE4" i="19" s="1"/>
  <c r="CD7" i="19"/>
  <c r="CE7" i="19" s="1"/>
  <c r="B45" i="19"/>
  <c r="CD3" i="19"/>
  <c r="CE3" i="19" s="1"/>
  <c r="BX3" i="19"/>
  <c r="BY3" i="19" s="1"/>
  <c r="CD11" i="19"/>
  <c r="CE11" i="19" s="1"/>
  <c r="B41" i="19"/>
  <c r="BZ16" i="19" l="1"/>
  <c r="J43" i="19"/>
  <c r="C20" i="19"/>
  <c r="B22" i="19" s="1"/>
  <c r="BZ8" i="19"/>
  <c r="CF8" i="19"/>
  <c r="CG8" i="19" s="1"/>
  <c r="G20" i="19"/>
  <c r="F22" i="19" s="1"/>
  <c r="BZ11" i="19"/>
  <c r="K20" i="19"/>
  <c r="J22" i="19" s="1"/>
  <c r="J45" i="19"/>
  <c r="BZ7" i="19"/>
  <c r="J41" i="19"/>
  <c r="BZ3" i="19"/>
  <c r="BZ4" i="19"/>
  <c r="J42" i="19"/>
  <c r="BZ6" i="19"/>
  <c r="J44" i="19"/>
  <c r="K43" i="19"/>
  <c r="CF5" i="19"/>
  <c r="CG5" i="19" s="1"/>
  <c r="CF3" i="19"/>
  <c r="K41" i="19"/>
  <c r="K50" i="19"/>
  <c r="CF12" i="19"/>
  <c r="CG12" i="19" s="1"/>
  <c r="K45" i="19"/>
  <c r="CF7" i="19"/>
  <c r="CG7" i="19" s="1"/>
  <c r="K51" i="19"/>
  <c r="CF13" i="19"/>
  <c r="BZ13" i="19"/>
  <c r="J51" i="19"/>
  <c r="CF4" i="19"/>
  <c r="CG4" i="19" s="1"/>
  <c r="K42" i="19"/>
  <c r="K48" i="19"/>
  <c r="CF10" i="19"/>
  <c r="CG10" i="19" s="1"/>
  <c r="CF6" i="19"/>
  <c r="CG6" i="19" s="1"/>
  <c r="K44" i="19"/>
  <c r="K53" i="19"/>
  <c r="CF15" i="19"/>
  <c r="CG15" i="19" s="1"/>
  <c r="CF11" i="19"/>
  <c r="CG11" i="19" s="1"/>
  <c r="K49" i="19"/>
  <c r="BZ10" i="19"/>
  <c r="J48" i="19"/>
  <c r="BZ12" i="19"/>
  <c r="J50" i="19"/>
  <c r="J55" i="19"/>
  <c r="BZ17" i="19"/>
  <c r="J47" i="19"/>
  <c r="BZ9" i="19"/>
  <c r="G12" i="19" s="1"/>
  <c r="F14" i="19" s="1"/>
  <c r="K47" i="19"/>
  <c r="CF9" i="19"/>
  <c r="CF16" i="19"/>
  <c r="CG16" i="19" s="1"/>
  <c r="K54" i="19"/>
  <c r="CF14" i="19"/>
  <c r="CG14" i="19" s="1"/>
  <c r="K52" i="19"/>
  <c r="K55" i="19"/>
  <c r="CF17" i="19"/>
  <c r="CG17" i="19" s="1"/>
  <c r="BZ14" i="19"/>
  <c r="J52" i="19"/>
  <c r="J53" i="19"/>
  <c r="BZ15" i="19"/>
  <c r="CG3" i="19" l="1"/>
  <c r="C38" i="19"/>
  <c r="CG9" i="19"/>
  <c r="G38" i="19"/>
  <c r="K12" i="19"/>
  <c r="J14" i="19" s="1"/>
  <c r="CG13" i="19"/>
  <c r="K38" i="19"/>
  <c r="C12" i="19"/>
  <c r="B14" i="19" s="1"/>
  <c r="B19" i="16" l="1"/>
  <c r="B20" i="16"/>
  <c r="B21" i="16"/>
  <c r="B22" i="16"/>
  <c r="B23" i="16"/>
  <c r="B24" i="16"/>
  <c r="B25" i="16"/>
  <c r="B26" i="16"/>
  <c r="B27" i="16"/>
  <c r="B28" i="16"/>
  <c r="B29" i="16"/>
  <c r="B30" i="16"/>
  <c r="B31" i="16"/>
  <c r="B32" i="16"/>
  <c r="B33" i="16"/>
  <c r="B34" i="16"/>
  <c r="B35" i="16"/>
  <c r="B36" i="16"/>
  <c r="B37" i="16"/>
  <c r="B38" i="16"/>
  <c r="B39" i="16"/>
  <c r="B40" i="16"/>
  <c r="B41" i="16"/>
  <c r="B42" i="16"/>
  <c r="B43" i="16"/>
  <c r="B44" i="16"/>
  <c r="B45" i="16"/>
  <c r="B46" i="16"/>
  <c r="B47" i="16"/>
  <c r="B48" i="16"/>
  <c r="B49" i="16"/>
  <c r="B50" i="16"/>
  <c r="B51" i="16"/>
  <c r="B52" i="16"/>
  <c r="B53" i="16"/>
  <c r="B54" i="16"/>
  <c r="B55" i="16"/>
  <c r="B56" i="16"/>
  <c r="B57" i="16"/>
  <c r="B58" i="16"/>
  <c r="B59" i="16"/>
  <c r="B60" i="16"/>
  <c r="B61" i="16"/>
  <c r="B62" i="16"/>
  <c r="B63" i="16"/>
  <c r="B64" i="16"/>
  <c r="B65" i="16"/>
  <c r="B66" i="16"/>
  <c r="B67" i="16"/>
  <c r="B68" i="16"/>
  <c r="B69" i="16"/>
  <c r="B70" i="16"/>
  <c r="B71" i="16"/>
  <c r="B72" i="16"/>
  <c r="B73" i="16"/>
  <c r="B74" i="16"/>
  <c r="B75" i="16"/>
  <c r="B76" i="16"/>
  <c r="B77" i="16"/>
  <c r="B78" i="16"/>
  <c r="B79" i="16"/>
  <c r="B80" i="16"/>
  <c r="B81" i="16"/>
  <c r="B82" i="16"/>
  <c r="B83" i="16"/>
  <c r="B84" i="16"/>
  <c r="B85" i="16"/>
  <c r="B86" i="16"/>
  <c r="B87" i="16"/>
  <c r="B88" i="16"/>
  <c r="B89" i="16"/>
  <c r="B90" i="16"/>
  <c r="B91" i="16"/>
  <c r="B92" i="16"/>
  <c r="B93" i="16"/>
  <c r="B94" i="16"/>
  <c r="B95" i="16"/>
  <c r="B96" i="16"/>
  <c r="B97" i="16"/>
  <c r="B98" i="16"/>
  <c r="B99" i="16"/>
  <c r="B100" i="16"/>
  <c r="B101" i="16"/>
  <c r="B102" i="16"/>
  <c r="B103" i="16"/>
  <c r="B104" i="16"/>
  <c r="B105" i="16"/>
  <c r="B106" i="16"/>
  <c r="B107" i="16"/>
  <c r="B108" i="16"/>
  <c r="B109" i="16"/>
  <c r="B110" i="16"/>
  <c r="B111" i="16"/>
  <c r="B112" i="16"/>
  <c r="B113" i="16"/>
  <c r="B114" i="16"/>
  <c r="B115" i="16"/>
  <c r="B116" i="16"/>
  <c r="B117" i="16"/>
  <c r="B118" i="16"/>
  <c r="B119" i="16"/>
  <c r="B120" i="16"/>
  <c r="B121" i="16"/>
  <c r="B122" i="16"/>
  <c r="B123" i="16"/>
  <c r="B124" i="16"/>
  <c r="B125" i="16"/>
  <c r="B126" i="16"/>
  <c r="B127" i="16"/>
  <c r="B128" i="16"/>
  <c r="B129" i="16"/>
  <c r="B130" i="16"/>
  <c r="B131" i="16"/>
  <c r="B132" i="16"/>
  <c r="B133" i="16"/>
  <c r="B134" i="16"/>
  <c r="B135" i="16"/>
  <c r="B136" i="16"/>
  <c r="B137" i="16"/>
  <c r="B138" i="16"/>
  <c r="B139" i="16"/>
  <c r="B140" i="16"/>
  <c r="B141" i="16"/>
  <c r="B142" i="16"/>
  <c r="B143" i="16"/>
  <c r="B144" i="16"/>
  <c r="B145" i="16"/>
  <c r="B146" i="16"/>
  <c r="B147" i="16"/>
  <c r="B148" i="16"/>
  <c r="B149" i="16"/>
  <c r="B150" i="16"/>
  <c r="B151" i="16"/>
  <c r="B152" i="16"/>
  <c r="B153" i="16"/>
  <c r="B154" i="16"/>
  <c r="B155" i="16"/>
  <c r="B156" i="16"/>
  <c r="B157" i="16"/>
  <c r="B158" i="16"/>
  <c r="B159" i="16"/>
  <c r="B160" i="16"/>
  <c r="B161" i="16"/>
  <c r="B162" i="16"/>
  <c r="B163" i="16"/>
  <c r="B164" i="16"/>
  <c r="B165" i="16"/>
  <c r="B166" i="16"/>
  <c r="B167" i="16"/>
  <c r="B168" i="16"/>
  <c r="B169" i="16"/>
  <c r="B170" i="16"/>
  <c r="B171" i="16"/>
  <c r="B172" i="16"/>
  <c r="B173" i="16"/>
  <c r="B174" i="16"/>
  <c r="B175" i="16"/>
  <c r="B176" i="16"/>
  <c r="B177" i="16"/>
  <c r="B178" i="16"/>
  <c r="B179" i="16"/>
  <c r="B180" i="16"/>
  <c r="B181" i="16"/>
  <c r="B182" i="16"/>
  <c r="B183" i="16"/>
  <c r="B184" i="16"/>
  <c r="B185" i="16"/>
  <c r="B186" i="16"/>
  <c r="B187" i="16"/>
  <c r="B188" i="16"/>
  <c r="B189" i="16"/>
  <c r="B190" i="16"/>
  <c r="B191" i="16"/>
  <c r="B192" i="16"/>
  <c r="B193" i="16"/>
  <c r="B194" i="16"/>
  <c r="B195" i="16"/>
  <c r="B196" i="16"/>
  <c r="B197" i="16"/>
  <c r="B198" i="16"/>
  <c r="B199" i="16"/>
  <c r="B200" i="16"/>
  <c r="B201" i="16"/>
  <c r="B202" i="16"/>
  <c r="B203" i="16"/>
  <c r="B204" i="16"/>
  <c r="B205" i="16"/>
  <c r="B206" i="16"/>
  <c r="B207" i="16"/>
  <c r="B208" i="16"/>
  <c r="B209" i="16"/>
  <c r="B210" i="16"/>
  <c r="B211" i="16"/>
  <c r="B212" i="16"/>
  <c r="B213" i="16"/>
  <c r="B214" i="16"/>
  <c r="B215" i="16"/>
  <c r="B216" i="16"/>
  <c r="B217" i="16"/>
  <c r="B218" i="16"/>
  <c r="B219" i="16"/>
  <c r="B220" i="16"/>
  <c r="B221" i="16"/>
  <c r="B222" i="16"/>
  <c r="B223" i="16"/>
  <c r="B224" i="16"/>
  <c r="B225" i="16"/>
  <c r="B226" i="16"/>
  <c r="B227" i="16"/>
  <c r="B228" i="16"/>
  <c r="B229" i="16"/>
  <c r="B230" i="16"/>
  <c r="B231" i="16"/>
  <c r="B232" i="16"/>
  <c r="B233" i="16"/>
  <c r="B234" i="16"/>
  <c r="B235" i="16"/>
  <c r="B236" i="16"/>
  <c r="B237" i="16"/>
  <c r="B238" i="16"/>
  <c r="B239" i="16"/>
  <c r="B240" i="16"/>
  <c r="B241" i="16"/>
  <c r="B242" i="16"/>
  <c r="B243" i="16"/>
  <c r="B244" i="16"/>
  <c r="B245" i="16"/>
  <c r="B246" i="16"/>
  <c r="B247" i="16"/>
  <c r="B248" i="16"/>
  <c r="B249" i="16"/>
  <c r="B250" i="16"/>
  <c r="B251" i="16"/>
  <c r="B252" i="16"/>
  <c r="B253" i="16"/>
  <c r="B254" i="16"/>
  <c r="B255" i="16"/>
  <c r="B256" i="16"/>
  <c r="B257" i="16"/>
  <c r="B258" i="16"/>
  <c r="B259" i="16"/>
  <c r="B260" i="16"/>
  <c r="B261" i="16"/>
  <c r="B262" i="16"/>
  <c r="B263" i="16"/>
  <c r="B264" i="16"/>
  <c r="B265" i="16"/>
  <c r="B266" i="16"/>
  <c r="B267" i="16"/>
  <c r="B268" i="16"/>
  <c r="B269" i="16"/>
  <c r="B270" i="16"/>
  <c r="B271" i="16"/>
  <c r="B272" i="16"/>
  <c r="B273" i="16"/>
  <c r="B274" i="16"/>
  <c r="B275" i="16"/>
  <c r="B276" i="16"/>
  <c r="B277" i="16"/>
  <c r="B278" i="16"/>
  <c r="B279" i="16"/>
  <c r="B280" i="16"/>
  <c r="B281" i="16"/>
  <c r="B282" i="16"/>
  <c r="B283" i="16"/>
  <c r="B284" i="16"/>
  <c r="B285" i="16"/>
  <c r="B286" i="16"/>
  <c r="B287" i="16"/>
  <c r="B288" i="16"/>
  <c r="B289" i="16"/>
  <c r="B290" i="16"/>
  <c r="B291" i="16"/>
  <c r="B15" i="16"/>
  <c r="B16" i="16"/>
  <c r="B17" i="16"/>
  <c r="B18" i="16"/>
  <c r="B8" i="16"/>
  <c r="B9" i="16"/>
  <c r="B10" i="16"/>
  <c r="B11" i="16"/>
  <c r="B12" i="16"/>
  <c r="B13" i="16"/>
  <c r="B14" i="16"/>
  <c r="B7" i="16"/>
  <c r="D6" i="16"/>
  <c r="E6" i="16"/>
  <c r="F6" i="16"/>
  <c r="AL6" i="16"/>
  <c r="AK6" i="16"/>
  <c r="AJ6" i="16"/>
  <c r="AI6" i="16"/>
  <c r="AH6" i="16"/>
  <c r="AG6" i="16"/>
  <c r="AF6" i="16"/>
  <c r="AE6" i="16"/>
  <c r="AD6" i="16"/>
  <c r="AC6" i="16"/>
  <c r="AB6" i="16"/>
  <c r="AA6" i="16"/>
  <c r="Z6" i="16"/>
  <c r="Y6" i="16"/>
  <c r="X6" i="16"/>
  <c r="W6" i="16"/>
  <c r="V6" i="16"/>
  <c r="U6" i="16"/>
  <c r="T6" i="16"/>
  <c r="S6" i="16"/>
  <c r="R6" i="16"/>
  <c r="Q6" i="16"/>
  <c r="P6" i="16"/>
  <c r="O6" i="16"/>
  <c r="N6" i="16"/>
  <c r="M6" i="16"/>
  <c r="L6" i="16"/>
  <c r="K6" i="16"/>
  <c r="J6" i="16"/>
  <c r="I6" i="16"/>
  <c r="H6" i="16"/>
  <c r="G6" i="16"/>
</calcChain>
</file>

<file path=xl/sharedStrings.xml><?xml version="1.0" encoding="utf-8"?>
<sst xmlns="http://schemas.openxmlformats.org/spreadsheetml/2006/main" count="56859" uniqueCount="7674">
  <si>
    <t>N° question active ►</t>
  </si>
  <si>
    <t>Clé active</t>
  </si>
  <si>
    <t>x</t>
  </si>
  <si>
    <t>Domaine</t>
  </si>
  <si>
    <t>Statut</t>
  </si>
  <si>
    <t>Situation métier</t>
  </si>
  <si>
    <t>Niveau / repère</t>
  </si>
  <si>
    <t>Compétence</t>
  </si>
  <si>
    <t>Type</t>
  </si>
  <si>
    <t>Priorité</t>
  </si>
  <si>
    <t>PRO</t>
  </si>
  <si>
    <t>INTERMÉDIAIRE</t>
  </si>
  <si>
    <t>CFA</t>
  </si>
  <si>
    <t>Question active PRO</t>
  </si>
  <si>
    <t>Consigne PRO</t>
  </si>
  <si>
    <t>Réponse A initiale — saisie PRO</t>
  </si>
  <si>
    <t>Diagnostic A PRO</t>
  </si>
  <si>
    <t>Conseil d'amélioration PRO</t>
  </si>
  <si>
    <t>Réponse B complément — saisie PRO</t>
  </si>
  <si>
    <t>Notation B cumulée /20 PRO</t>
  </si>
  <si>
    <t>Diagnostic B PRO</t>
  </si>
  <si>
    <t>Relance formateur PRO</t>
  </si>
  <si>
    <t>Réponse attendue PRO</t>
  </si>
  <si>
    <t>Mémo PRO</t>
  </si>
  <si>
    <t>Exemple de réponse PRO</t>
  </si>
  <si>
    <t>Question active INTERMÉDIAIRE</t>
  </si>
  <si>
    <t>Consigne INTERMÉDIAIRE</t>
  </si>
  <si>
    <t>Réponse A initiale — saisie INTERMÉDIAIRE</t>
  </si>
  <si>
    <t>Diagnostic A INTERMÉDIAIRE</t>
  </si>
  <si>
    <t>Conseil d'amélioration INTERMÉDIAIRE</t>
  </si>
  <si>
    <t>Réponse B complément — saisie INTERMÉDIAIRE</t>
  </si>
  <si>
    <t>Notation B cumulée /20 INTERMÉDIAIRE</t>
  </si>
  <si>
    <t>Diagnostic B INTERMÉDIAIRE</t>
  </si>
  <si>
    <t>Relance formateur INTERMÉDIAIRE</t>
  </si>
  <si>
    <t>Réponse attendue INTERMÉDIAIRE</t>
  </si>
  <si>
    <t>Mémo INTERMÉDIAIRE</t>
  </si>
  <si>
    <t>Exemple de réponse INTERMÉDIAIRE</t>
  </si>
  <si>
    <t>Question active CFA</t>
  </si>
  <si>
    <t>Consigne CFA</t>
  </si>
  <si>
    <t>Réponse A initiale — saisie CFA</t>
  </si>
  <si>
    <t>Diagnostic A CFA</t>
  </si>
  <si>
    <t>Conseil d'amélioration CFA</t>
  </si>
  <si>
    <t>Réponse B complément — saisie CFA</t>
  </si>
  <si>
    <t>Notation B cumulée /20 CFA</t>
  </si>
  <si>
    <t>Diagnostic B CFA</t>
  </si>
  <si>
    <t>Relance formateur CFA</t>
  </si>
  <si>
    <t>Réponse attendue CFA</t>
  </si>
  <si>
    <t>Mémo CFA</t>
  </si>
  <si>
    <t>Exemple de réponse CFA</t>
  </si>
  <si>
    <t>Profil</t>
  </si>
  <si>
    <t>Ordre</t>
  </si>
  <si>
    <t>Poids</t>
  </si>
  <si>
    <t>Critere</t>
  </si>
  <si>
    <t>Points_A</t>
  </si>
  <si>
    <t>INTER</t>
  </si>
  <si>
    <t>Cle_question</t>
  </si>
  <si>
    <t>Numero</t>
  </si>
  <si>
    <t>Origine_source</t>
  </si>
  <si>
    <t>Type_question</t>
  </si>
  <si>
    <t>Domaine_normalise</t>
  </si>
  <si>
    <t>Domaine_source</t>
  </si>
  <si>
    <t>Competence</t>
  </si>
  <si>
    <t>Situation_metier</t>
  </si>
  <si>
    <t>Niveau_IDDSI</t>
  </si>
  <si>
    <t>Question_PRO</t>
  </si>
  <si>
    <t>Question_Intermediaire</t>
  </si>
  <si>
    <t>Question_CFA</t>
  </si>
  <si>
    <t>Consigne_PRO</t>
  </si>
  <si>
    <t>Consigne_Intermediaire</t>
  </si>
  <si>
    <t>Consigne_CFA</t>
  </si>
  <si>
    <t>Reponse_attendue_PRO</t>
  </si>
  <si>
    <t>Reponse_attendue_Intermediaire</t>
  </si>
  <si>
    <t>Reponse_attendue_CFA</t>
  </si>
  <si>
    <t>Memo_PRO</t>
  </si>
  <si>
    <t>Memo_Intermediaire</t>
  </si>
  <si>
    <t>Memo_CFA</t>
  </si>
  <si>
    <t>Conseil_B_PRO</t>
  </si>
  <si>
    <t>Conseil_B_Intermediaire</t>
  </si>
  <si>
    <t>Conseil_B_CFA</t>
  </si>
  <si>
    <t>Relance_formateur_PRO</t>
  </si>
  <si>
    <t>Relance_formateur_Intermediaire</t>
  </si>
  <si>
    <t>Relance_formateur_CFA</t>
  </si>
  <si>
    <t>Responsable_principal</t>
  </si>
  <si>
    <t>Limite_metier</t>
  </si>
  <si>
    <t>Preuve_attendue</t>
  </si>
  <si>
    <t>Exemple_reponse_PRO</t>
  </si>
  <si>
    <t>Exemple_reponse_Intermediaire</t>
  </si>
  <si>
    <t>Exemple_reponse_CFA</t>
  </si>
  <si>
    <t>Source_ID</t>
  </si>
  <si>
    <t>Priorite_formation</t>
  </si>
  <si>
    <t>Decision_fusion</t>
  </si>
  <si>
    <t>Q001</t>
  </si>
  <si>
    <t>T2</t>
  </si>
  <si>
    <t>Socle pédagogique</t>
  </si>
  <si>
    <t>Textures et niveaux IDDSI</t>
  </si>
  <si>
    <t>Niveaux de textures et boissons — base IDDSI</t>
  </si>
  <si>
    <t>Boisson niveau 0</t>
  </si>
  <si>
    <t>Niveau / notion : Boisson niveau 0 ; Définition terrain : Boisson fluide non épaissie. ; Objectif santé : Hydratation normale si déglutition sécurisée. ; Contrôle pratique : Écoulement libre, sans résistance notable.</t>
  </si>
  <si>
    <t>IDDSI 0</t>
  </si>
  <si>
    <t>Explique comment maîtriser « Boisson niveau 0 » dans une démarche professionnelle en textures modifiées.</t>
  </si>
  <si>
    <t>Comment appliques-tu « Boisson niveau 0 » en situation de production, service ou accompagnement ?</t>
  </si>
  <si>
    <t>Sur le terrain, que dois-tu faire ou vérifier pour « Boisson niveau 0 » ?</t>
  </si>
  <si>
    <t>Répondre avec le besoin, le risque, le contrôle, la limite métier, la preuve attendue et la transmission.</t>
  </si>
  <si>
    <t>Répondre avec une action concrète, un point de contrôle et une information à transmettre.</t>
  </si>
  <si>
    <t>Réponse courte en langage terrain : ce que je vois, ce que je fais, qui je préviens.</t>
  </si>
  <si>
    <t>Boisson niveau 0 : besoin → risque → contrôle → preuve.</t>
  </si>
  <si>
    <t>Boisson niveau 0 : action → contrôle → transmission.</t>
  </si>
  <si>
    <t>Boisson niveau 0 : je vérifie, je fais, je préviens.</t>
  </si>
  <si>
    <t>Complète avec la responsabilité, la preuve et le risque associé à « Boisson niveau 0 ».</t>
  </si>
  <si>
    <t>Ajoute un contrôle observable ou une transmission pour « Boisson niveau 0 ».</t>
  </si>
  <si>
    <t>Précise ce que tu fais si tu constates un écart sur « Boisson niveau 0 ».</t>
  </si>
  <si>
    <t>Quelle preuve ou quel contrôle permet de sécuriser « Boisson niveau 0 » ?</t>
  </si>
  <si>
    <t>Quel contrôle terrain dois-tu citer pour « Boisson niveau 0 » ?</t>
  </si>
  <si>
    <t>Qui préviens-tu si « Boisson niveau 0 » n’est pas conforme ?</t>
  </si>
  <si>
    <t>Cuisine / formateur / équipe terrain</t>
  </si>
  <si>
    <t>Donner de l'eau fluide à une personne à risque de fausse route.</t>
  </si>
  <si>
    <t>Écoulement libre, sans résistance notable. ; Compatibilité prescription et hydratation. ; Choix boisson conforme à l'équipe soignante.</t>
  </si>
  <si>
    <t>SRC_IDDSI_FRAME</t>
  </si>
  <si>
    <t>Boisson niveau 0 - Écoulement libre, sans résistance notable.</t>
  </si>
  <si>
    <t>Essentiel</t>
  </si>
  <si>
    <t>Gardée</t>
  </si>
  <si>
    <t>Q002</t>
  </si>
  <si>
    <t>Boisson niveau 1</t>
  </si>
  <si>
    <t>Niveau / notion : Boisson niveau 1 ; Définition terrain : Boisson très légèrement épaissie. ; Objectif santé : Réduire certaines difficultés de contrôle oral. ; Contrôle pratique : Test IDDSI selon procédure officielle.</t>
  </si>
  <si>
    <t>IDDSI 1</t>
  </si>
  <si>
    <t>Explique comment maîtriser « Boisson niveau 1 » dans une démarche professionnelle en textures modifiées.</t>
  </si>
  <si>
    <t>Comment appliques-tu « Boisson niveau 1 » en situation de production, service ou accompagnement ?</t>
  </si>
  <si>
    <t>Sur le terrain, que dois-tu faire ou vérifier pour « Boisson niveau 1 » ?</t>
  </si>
  <si>
    <t>Boisson niveau 1 : besoin → risque → contrôle → preuve.</t>
  </si>
  <si>
    <t>Boisson niveau 1 : action → contrôle → transmission.</t>
  </si>
  <si>
    <t>Boisson niveau 1 : je vérifie, je fais, je préviens.</t>
  </si>
  <si>
    <t>Complète avec la responsabilité, la preuve et le risque associé à « Boisson niveau 1 ».</t>
  </si>
  <si>
    <t>Ajoute un contrôle observable ou une transmission pour « Boisson niveau 1 ».</t>
  </si>
  <si>
    <t>Précise ce que tu fais si tu constates un écart sur « Boisson niveau 1 ».</t>
  </si>
  <si>
    <t>Quelle preuve ou quel contrôle permet de sécuriser « Boisson niveau 1 » ?</t>
  </si>
  <si>
    <t>Quel contrôle terrain dois-tu citer pour « Boisson niveau 1 » ?</t>
  </si>
  <si>
    <t>Qui préviens-tu si « Boisson niveau 1 » n’est pas conforme ?</t>
  </si>
  <si>
    <t>Épaissir au hasard sans dosage ni contrôle.</t>
  </si>
  <si>
    <t>Test IDDSI selon procédure officielle. ; Validation selon prescription orthophoniste/médecin. ; Respect dosage fabricant et homogénéité.</t>
  </si>
  <si>
    <t>SRC_IDDSI_FR_2024</t>
  </si>
  <si>
    <t>Boisson niveau 1 - Test IDDSI selon procédure officielle.</t>
  </si>
  <si>
    <t>Q003</t>
  </si>
  <si>
    <t>Boisson niveau 2</t>
  </si>
  <si>
    <t>Niveau / notion : Boisson niveau 2 ; Définition terrain : Boisson légèrement épaisse. ; Objectif santé : Sécuriser la prise si besoin identifié. ; Contrôle pratique : Test d'écoulement IDDSI.</t>
  </si>
  <si>
    <t>IDDSI 2</t>
  </si>
  <si>
    <t>Explique comment maîtriser « Boisson niveau 2 » dans une démarche professionnelle en textures modifiées.</t>
  </si>
  <si>
    <t>Comment appliques-tu « Boisson niveau 2 » en situation de production, service ou accompagnement ?</t>
  </si>
  <si>
    <t>Sur le terrain, que dois-tu faire ou vérifier pour « Boisson niveau 2 » ?</t>
  </si>
  <si>
    <t>Boisson niveau 2 : besoin → risque → contrôle → preuve.</t>
  </si>
  <si>
    <t>Boisson niveau 2 : action → contrôle → transmission.</t>
  </si>
  <si>
    <t>Boisson niveau 2 : je vérifie, je fais, je préviens.</t>
  </si>
  <si>
    <t>Complète avec la responsabilité, la preuve et le risque associé à « Boisson niveau 2 ».</t>
  </si>
  <si>
    <t>Ajoute un contrôle observable ou une transmission pour « Boisson niveau 2 ».</t>
  </si>
  <si>
    <t>Précise ce que tu fais si tu constates un écart sur « Boisson niveau 2 ».</t>
  </si>
  <si>
    <t>Quelle preuve ou quel contrôle permet de sécuriser « Boisson niveau 2 » ?</t>
  </si>
  <si>
    <t>Quel contrôle terrain dois-tu citer pour « Boisson niveau 2 » ?</t>
  </si>
  <si>
    <t>Qui préviens-tu si « Boisson niveau 2 » n’est pas conforme ?</t>
  </si>
  <si>
    <t>Servir trop liquide ou trop gélifié.</t>
  </si>
  <si>
    <t>Test d'écoulement IDDSI. ; Suivi des apports hydriques. ; Préparation minute ou process stabilisé.</t>
  </si>
  <si>
    <t>Boisson niveau 2 - Test d'écoulement IDDSI.</t>
  </si>
  <si>
    <t>Q004</t>
  </si>
  <si>
    <t>Boisson niveau 3 / aliment liquéfié</t>
  </si>
  <si>
    <t>Niveau / notion : Boisson niveau 3 / aliment liquéfié ; Définition terrain : Texture très fluide mais non liquide simple, mangeable à la cuillère ou buvable selon cas. ; Objectif santé : Faciliter la prise sans mastication. ; Contrôle pratique : Texture homogène, sans morceaux.</t>
  </si>
  <si>
    <t>IDDSI 3</t>
  </si>
  <si>
    <t>Explique comment maîtriser « Boisson niveau 3 / aliment liquéfié » dans une démarche professionnelle en textures modifiées.</t>
  </si>
  <si>
    <t>Comment appliques-tu « Boisson niveau 3 / aliment liquéfié » en situation de production, service ou accompagnement ?</t>
  </si>
  <si>
    <t>Sur le terrain, que dois-tu faire ou vérifier pour « Boisson niveau 3 / aliment liquéfié » ?</t>
  </si>
  <si>
    <t>Boisson niveau 3 / aliment liquéfié : besoin → risque → contrôle → preuve.</t>
  </si>
  <si>
    <t>Boisson niveau 3 / aliment liquéfié : action → contrôle → transmission.</t>
  </si>
  <si>
    <t>Boisson niveau 3 / aliment liquéfié : je vérifie, je fais, je préviens.</t>
  </si>
  <si>
    <t>Complète avec la responsabilité, la preuve et le risque associé à « Boisson niveau 3 / aliment liquéfié ».</t>
  </si>
  <si>
    <t>Ajoute un contrôle observable ou une transmission pour « Boisson niveau 3 / aliment liquéfié ».</t>
  </si>
  <si>
    <t>Précise ce que tu fais si tu constates un écart sur « Boisson niveau 3 / aliment liquéfié ».</t>
  </si>
  <si>
    <t>Quelle preuve ou quel contrôle permet de sécuriser « Boisson niveau 3 / aliment liquéfié » ?</t>
  </si>
  <si>
    <t>Quel contrôle terrain dois-tu citer pour « Boisson niveau 3 / aliment liquéfié » ?</t>
  </si>
  <si>
    <t>Qui préviens-tu si « Boisson niveau 3 / aliment liquéfié » n’est pas conforme ?</t>
  </si>
  <si>
    <t>Confondre soupe liquide et texture contrôlée.</t>
  </si>
  <si>
    <t>Texture homogène, sans morceaux. ; Densité nutritionnelle suffisante. ; Mixage fin, tamisage si nécessaire.</t>
  </si>
  <si>
    <t>Boisson niveau 3 / aliment liquéfié - Texture homogène, sans morceaux.</t>
  </si>
  <si>
    <t>Q005</t>
  </si>
  <si>
    <t>Niveau 4 mixé très épais</t>
  </si>
  <si>
    <t>Niveau / notion : Niveau 4 mixé très épais ; Définition terrain : Aliment lisse, cohésif, non collant, sans morceaux. ; Objectif santé : Limiter mastication et réduire risque de fausse route. ; Contrôle pratique : Tient à la cuillère, pas de liquide séparé.</t>
  </si>
  <si>
    <t>IDDSI 4</t>
  </si>
  <si>
    <t>Explique comment maîtriser « Niveau 4 mixé très épais » dans une démarche professionnelle en textures modifiées.</t>
  </si>
  <si>
    <t>Comment appliques-tu « Niveau 4 mixé très épais » en situation de production, service ou accompagnement ?</t>
  </si>
  <si>
    <t>Sur le terrain, que dois-tu faire ou vérifier pour « Niveau 4 mixé très épais » ?</t>
  </si>
  <si>
    <t>Niveau 4 mixé très épais : besoin → risque → contrôle → preuve.</t>
  </si>
  <si>
    <t>Niveau 4 mixé très épais : action → contrôle → transmission.</t>
  </si>
  <si>
    <t>Niveau 4 mixé très épais : je vérifie, je fais, je préviens.</t>
  </si>
  <si>
    <t>Complète avec la responsabilité, la preuve et le risque associé à « Niveau 4 mixé très épais ».</t>
  </si>
  <si>
    <t>Ajoute un contrôle observable ou une transmission pour « Niveau 4 mixé très épais ».</t>
  </si>
  <si>
    <t>Précise ce que tu fais si tu constates un écart sur « Niveau 4 mixé très épais ».</t>
  </si>
  <si>
    <t>Quelle preuve ou quel contrôle permet de sécuriser « Niveau 4 mixé très épais » ?</t>
  </si>
  <si>
    <t>Quel contrôle terrain dois-tu citer pour « Niveau 4 mixé très épais » ?</t>
  </si>
  <si>
    <t>Qui préviens-tu si « Niveau 4 mixé très épais » n’est pas conforme ?</t>
  </si>
  <si>
    <t>Purée sèche, collante ou qui rend de l'eau.</t>
  </si>
  <si>
    <t>Tient à la cuillère, pas de liquide séparé. ; Apports protéino-énergétiques maintenus. ; Maitrise eau libre, liaison, enrichissement.</t>
  </si>
  <si>
    <t>Niveau 4 mixé très épais - Tient à la cuillère, pas de liquide séparé.</t>
  </si>
  <si>
    <t>Q006</t>
  </si>
  <si>
    <t>Niveau 5 finement haché et lubrifié</t>
  </si>
  <si>
    <t>Niveau / notion : Niveau 5 finement haché et lubrifié ; Définition terrain : Petits éléments tendres, humidifiés, faciles à écraser. ; Objectif santé : Réduire l'effort de mastication. ; Contrôle pratique : Taille régulière et sauce adaptée.</t>
  </si>
  <si>
    <t>IDDSI 5</t>
  </si>
  <si>
    <t>Explique comment maîtriser « Niveau 5 finement haché et lubrifié » dans une démarche professionnelle en textures modifiées.</t>
  </si>
  <si>
    <t>Comment appliques-tu « Niveau 5 finement haché et lubrifié » en situation de production, service ou accompagnement ?</t>
  </si>
  <si>
    <t>Sur le terrain, que dois-tu faire ou vérifier pour « Niveau 5 finement haché et lubrifié » ?</t>
  </si>
  <si>
    <t>Niveau 5 finement haché et lubrifié : besoin → risque → contrôle → preuve.</t>
  </si>
  <si>
    <t>Niveau 5 finement haché et lubrifié : action → contrôle → transmission.</t>
  </si>
  <si>
    <t>Niveau 5 finement haché et lubrifié : je vérifie, je fais, je préviens.</t>
  </si>
  <si>
    <t>Complète avec la responsabilité, la preuve et le risque associé à « Niveau 5 finement haché et lubrifié ».</t>
  </si>
  <si>
    <t>Ajoute un contrôle observable ou une transmission pour « Niveau 5 finement haché et lubrifié ».</t>
  </si>
  <si>
    <t>Précise ce que tu fais si tu constates un écart sur « Niveau 5 finement haché et lubrifié ».</t>
  </si>
  <si>
    <t>Quelle preuve ou quel contrôle permet de sécuriser « Niveau 5 finement haché et lubrifié » ?</t>
  </si>
  <si>
    <t>Quel contrôle terrain dois-tu citer pour « Niveau 5 finement haché et lubrifié » ?</t>
  </si>
  <si>
    <t>Qui préviens-tu si « Niveau 5 finement haché et lubrifié » n’est pas conforme ?</t>
  </si>
  <si>
    <t>Hachage sec ou morceaux irréguliers.</t>
  </si>
  <si>
    <t>Taille régulière et sauce adaptée. ; Adaptation aux capacités de mastication. ; Coupe régulière, liaison, humidité stable.</t>
  </si>
  <si>
    <t>Niveau 5 finement haché et lubrifié - Taille régulière et sauce adaptée.</t>
  </si>
  <si>
    <t>Q007</t>
  </si>
  <si>
    <t>Niveau 6 petits morceaux tendres</t>
  </si>
  <si>
    <t>Niveau / notion : Niveau 6 petits morceaux tendres ; Définition terrain : Morceaux tendres, de taille limitée, nécessitant mastication réduite. ; Objectif santé : Maintenir forme alimentaire avec sécurité. ; Contrôle pratique : Test d'écrasement à la fourchette.</t>
  </si>
  <si>
    <t>IDDSI 6</t>
  </si>
  <si>
    <t>Explique comment maîtriser « Niveau 6 petits morceaux tendres » dans une démarche professionnelle en textures modifiées.</t>
  </si>
  <si>
    <t>Comment appliques-tu « Niveau 6 petits morceaux tendres » en situation de production, service ou accompagnement ?</t>
  </si>
  <si>
    <t>Sur le terrain, que dois-tu faire ou vérifier pour « Niveau 6 petits morceaux tendres » ?</t>
  </si>
  <si>
    <t>Niveau 6 petits morceaux tendres : besoin → risque → contrôle → preuve.</t>
  </si>
  <si>
    <t>Niveau 6 petits morceaux tendres : action → contrôle → transmission.</t>
  </si>
  <si>
    <t>Niveau 6 petits morceaux tendres : je vérifie, je fais, je préviens.</t>
  </si>
  <si>
    <t>Complète avec la responsabilité, la preuve et le risque associé à « Niveau 6 petits morceaux tendres ».</t>
  </si>
  <si>
    <t>Ajoute un contrôle observable ou une transmission pour « Niveau 6 petits morceaux tendres ».</t>
  </si>
  <si>
    <t>Précise ce que tu fais si tu constates un écart sur « Niveau 6 petits morceaux tendres ».</t>
  </si>
  <si>
    <t>Quelle preuve ou quel contrôle permet de sécuriser « Niveau 6 petits morceaux tendres » ?</t>
  </si>
  <si>
    <t>Quel contrôle terrain dois-tu citer pour « Niveau 6 petits morceaux tendres » ?</t>
  </si>
  <si>
    <t>Qui préviens-tu si « Niveau 6 petits morceaux tendres » n’est pas conforme ?</t>
  </si>
  <si>
    <t>Servir viande fibreuse ou légumes croquants.</t>
  </si>
  <si>
    <t>Test d'écrasement à la fourchette. ; Prescription compatible avec mastication. ; Cuisson longue, découpe, nappage.</t>
  </si>
  <si>
    <t>Niveau 6 petits morceaux tendres - Test d'écrasement à la fourchette.</t>
  </si>
  <si>
    <t>Q008</t>
  </si>
  <si>
    <t>Niveau 7 facile à mastiquer</t>
  </si>
  <si>
    <t>Niveau / notion : Niveau 7 facile à mastiquer ; Définition terrain : Aliments normaux mais choisis tendres et faciles. ; Objectif santé : Préserver autonomie et plaisir. ; Contrôle pratique : Éviter aliments durs, secs, filandreux.</t>
  </si>
  <si>
    <t>IDDSI 7</t>
  </si>
  <si>
    <t>Explique comment maîtriser « Niveau 7 facile à mastiquer » dans une démarche professionnelle en textures modifiées.</t>
  </si>
  <si>
    <t>Comment appliques-tu « Niveau 7 facile à mastiquer » en situation de production, service ou accompagnement ?</t>
  </si>
  <si>
    <t>Sur le terrain, que dois-tu faire ou vérifier pour « Niveau 7 facile à mastiquer » ?</t>
  </si>
  <si>
    <t>Niveau 7 facile à mastiquer : besoin → risque → contrôle → preuve.</t>
  </si>
  <si>
    <t>Niveau 7 facile à mastiquer : action → contrôle → transmission.</t>
  </si>
  <si>
    <t>Niveau 7 facile à mastiquer : je vérifie, je fais, je préviens.</t>
  </si>
  <si>
    <t>Complète avec la responsabilité, la preuve et le risque associé à « Niveau 7 facile à mastiquer ».</t>
  </si>
  <si>
    <t>Ajoute un contrôle observable ou une transmission pour « Niveau 7 facile à mastiquer ».</t>
  </si>
  <si>
    <t>Précise ce que tu fais si tu constates un écart sur « Niveau 7 facile à mastiquer ».</t>
  </si>
  <si>
    <t>Quelle preuve ou quel contrôle permet de sécuriser « Niveau 7 facile à mastiquer » ?</t>
  </si>
  <si>
    <t>Quel contrôle terrain dois-tu citer pour « Niveau 7 facile à mastiquer » ?</t>
  </si>
  <si>
    <t>Qui préviens-tu si « Niveau 7 facile à mastiquer » n’est pas conforme ?</t>
  </si>
  <si>
    <t>Classer une personne en mixé alors qu'un facile à mastiquer suffit.</t>
  </si>
  <si>
    <t>Éviter aliments durs, secs, filandreux. ; Réévaluation régulière du niveau. ; Choix produit et cuisson adaptée.</t>
  </si>
  <si>
    <t>Niveau 7 facile à mastiquer - Éviter aliments durs, secs, filandreux.</t>
  </si>
  <si>
    <t>Q009</t>
  </si>
  <si>
    <t>Texture normale niveau 7</t>
  </si>
  <si>
    <t>Niveau / notion : Texture normale niveau 7 ; Définition terrain : Repas ordinaire sans adaptation particulière. ; Objectif santé : Maintenir alimentation sociale classique si possible. ; Contrôle pratique : Absence de restriction texture non justifiée.</t>
  </si>
  <si>
    <t>Explique comment maîtriser « Texture normale niveau 7 » dans une démarche professionnelle en textures modifiées.</t>
  </si>
  <si>
    <t>Comment appliques-tu « Texture normale niveau 7 » en situation de production, service ou accompagnement ?</t>
  </si>
  <si>
    <t>Sur le terrain, que dois-tu faire ou vérifier pour « Texture normale niveau 7 » ?</t>
  </si>
  <si>
    <t>Texture normale niveau 7 : besoin → risque → contrôle → preuve.</t>
  </si>
  <si>
    <t>Texture normale niveau 7 : action → contrôle → transmission.</t>
  </si>
  <si>
    <t>Texture normale niveau 7 : je vérifie, je fais, je préviens.</t>
  </si>
  <si>
    <t>Complète avec la responsabilité, la preuve et le risque associé à « Texture normale niveau 7 ».</t>
  </si>
  <si>
    <t>Ajoute un contrôle observable ou une transmission pour « Texture normale niveau 7 ».</t>
  </si>
  <si>
    <t>Précise ce que tu fais si tu constates un écart sur « Texture normale niveau 7 ».</t>
  </si>
  <si>
    <t>Quelle preuve ou quel contrôle permet de sécuriser « Texture normale niveau 7 » ?</t>
  </si>
  <si>
    <t>Quel contrôle terrain dois-tu citer pour « Texture normale niveau 7 » ?</t>
  </si>
  <si>
    <t>Qui préviens-tu si « Texture normale niveau 7 » n’est pas conforme ?</t>
  </si>
  <si>
    <t>Garder un niveau modifié par habitude.</t>
  </si>
  <si>
    <t>Absence de restriction texture non justifiée. ; Vérifier évolution clinique. ; Ne pas figer les textures.</t>
  </si>
  <si>
    <t>Texture normale niveau 7 - Absence de restriction texture non justifiée.</t>
  </si>
  <si>
    <t>Q010</t>
  </si>
  <si>
    <t>Texture prescrite</t>
  </si>
  <si>
    <t>Niveau / notion : Texture prescrite ; Définition terrain : Le niveau ne se choisit pas par goût cuisine mais par besoin évalué. ; Objectif santé : Sécuriser et individualiser. ; Contrôle pratique : Prescription, observation, équipe pluridisciplinaire.</t>
  </si>
  <si>
    <t>Non spécifique</t>
  </si>
  <si>
    <t>Explique comment maîtriser « Texture prescrite » dans une démarche professionnelle en textures modifiées.</t>
  </si>
  <si>
    <t>Comment appliques-tu « Texture prescrite » en situation de production, service ou accompagnement ?</t>
  </si>
  <si>
    <t>Sur le terrain, que dois-tu faire ou vérifier pour « Texture prescrite » ?</t>
  </si>
  <si>
    <t>Texture prescrite : besoin → risque → contrôle → preuve.</t>
  </si>
  <si>
    <t>Texture prescrite : action → contrôle → transmission.</t>
  </si>
  <si>
    <t>Texture prescrite : je vérifie, je fais, je préviens.</t>
  </si>
  <si>
    <t>Complète avec la responsabilité, la preuve et le risque associé à « Texture prescrite ».</t>
  </si>
  <si>
    <t>Ajoute un contrôle observable ou une transmission pour « Texture prescrite ».</t>
  </si>
  <si>
    <t>Précise ce que tu fais si tu constates un écart sur « Texture prescrite ».</t>
  </si>
  <si>
    <t>Quelle preuve ou quel contrôle permet de sécuriser « Texture prescrite » ?</t>
  </si>
  <si>
    <t>Quel contrôle terrain dois-tu citer pour « Texture prescrite » ?</t>
  </si>
  <si>
    <t>Qui préviens-tu si « Texture prescrite » n’est pas conforme ?</t>
  </si>
  <si>
    <t>Changer la texture sans transmission.</t>
  </si>
  <si>
    <t>Prescription, observation, équipe pluridisciplinaire. ; Traçabilité dans dossier/prescription. ; Application stricte au poste froid/chaud.</t>
  </si>
  <si>
    <t>SRC_HAS_BIENTRAITANCE</t>
  </si>
  <si>
    <t>Texture prescrite - Prescription, observation, équipe pluridisciplinaire.</t>
  </si>
  <si>
    <t>Q011</t>
  </si>
  <si>
    <t>Sur-texturation</t>
  </si>
  <si>
    <t>Niveau / notion : Sur-texturation ; Définition terrain : Texture plus dégradée que nécessaire. ; Objectif santé : Éviter perte de plaisir, autonomie, dignité. ; Contrôle pratique : Comparer capacité réelle et texture servie.</t>
  </si>
  <si>
    <t>Explique comment maîtriser « Sur-texturation » dans une démarche professionnelle en textures modifiées.</t>
  </si>
  <si>
    <t>Comment appliques-tu « Sur-texturation » en situation de production, service ou accompagnement ?</t>
  </si>
  <si>
    <t>Sur le terrain, que dois-tu faire ou vérifier pour « Sur-texturation » ?</t>
  </si>
  <si>
    <t>Sur-texturation : besoin → risque → contrôle → preuve.</t>
  </si>
  <si>
    <t>Sur-texturation : action → contrôle → transmission.</t>
  </si>
  <si>
    <t>Sur-texturation : je vérifie, je fais, je préviens.</t>
  </si>
  <si>
    <t>Complète avec la responsabilité, la preuve et le risque associé à « Sur-texturation ».</t>
  </si>
  <si>
    <t>Ajoute un contrôle observable ou une transmission pour « Sur-texturation ».</t>
  </si>
  <si>
    <t>Précise ce que tu fais si tu constates un écart sur « Sur-texturation ».</t>
  </si>
  <si>
    <t>Quelle preuve ou quel contrôle permet de sécuriser « Sur-texturation » ?</t>
  </si>
  <si>
    <t>Quel contrôle terrain dois-tu citer pour « Sur-texturation » ?</t>
  </si>
  <si>
    <t>Qui préviens-tu si « Sur-texturation » n’est pas conforme ?</t>
  </si>
  <si>
    <t>Passer tout le monde en mixé pour simplifier.</t>
  </si>
  <si>
    <t>Comparer capacité réelle et texture servie. ; Révision périodique avec équipe. ; Différenciation des productions.</t>
  </si>
  <si>
    <t>Sur-texturation - Comparer capacité réelle et texture servie.</t>
  </si>
  <si>
    <t>Q012</t>
  </si>
  <si>
    <t>Évolution du niveau</t>
  </si>
  <si>
    <t>Niveau / notion : Évolution du niveau ; Définition terrain : Une texture peut évoluer selon fatigue, pathologie, rééducation, dentition. ; Objectif santé : Adapter sans figer le convive. ; Contrôle pratique : Observation repas + transmissions.</t>
  </si>
  <si>
    <t>Explique comment maîtriser « Évolution du niveau » dans une démarche professionnelle en textures modifiées.</t>
  </si>
  <si>
    <t>Comment appliques-tu « Évolution du niveau » en situation de production, service ou accompagnement ?</t>
  </si>
  <si>
    <t>Sur le terrain, que dois-tu faire ou vérifier pour « Évolution du niveau » ?</t>
  </si>
  <si>
    <t>Évolution du niveau : besoin → risque → contrôle → preuve.</t>
  </si>
  <si>
    <t>Évolution du niveau : action → contrôle → transmission.</t>
  </si>
  <si>
    <t>Évolution du niveau : je vérifie, je fais, je préviens.</t>
  </si>
  <si>
    <t>Complète avec la responsabilité, la preuve et le risque associé à « Évolution du niveau ».</t>
  </si>
  <si>
    <t>Ajoute un contrôle observable ou une transmission pour « Évolution du niveau ».</t>
  </si>
  <si>
    <t>Précise ce que tu fais si tu constates un écart sur « Évolution du niveau ».</t>
  </si>
  <si>
    <t>Quelle preuve ou quel contrôle permet de sécuriser « Évolution du niveau » ?</t>
  </si>
  <si>
    <t>Quel contrôle terrain dois-tu citer pour « Évolution du niveau » ?</t>
  </si>
  <si>
    <t>Qui préviens-tu si « Évolution du niveau » n’est pas conforme ?</t>
  </si>
  <si>
    <t>Considérer la texture définitive.</t>
  </si>
  <si>
    <t>Observation repas + transmissions. ; Plan de suivi et alertes. ; Menus compatibles multi-niveaux.</t>
  </si>
  <si>
    <t>SRC_SRAE_TEXTURES</t>
  </si>
  <si>
    <t>Évolution du niveau - Observation repas + transmissions.</t>
  </si>
  <si>
    <t>Q013</t>
  </si>
  <si>
    <t>Complément pédagogique</t>
  </si>
  <si>
    <t>Textures modifiées — général</t>
  </si>
  <si>
    <t>Personnes concernées et évaluation du besoin</t>
  </si>
  <si>
    <t>Dysphagie connue</t>
  </si>
  <si>
    <t>Situation : Dysphagie connue ; Signes observables : Toux, voix mouillée, fausse route, peur d'avaler. ; Risque : Inhalation, pneumopathie, dénutrition. ; Action attendue : Respecter prescription et texture indiquée.</t>
  </si>
  <si>
    <t>Explique comment maîtriser « Dysphagie connue » dans une démarche professionnelle en textures modifiées.</t>
  </si>
  <si>
    <t>Comment appliques-tu « Dysphagie connue » en situation de production, service ou accompagnement ?</t>
  </si>
  <si>
    <t>Sur le terrain, que dois-tu faire ou vérifier pour « Dysphagie connue » ?</t>
  </si>
  <si>
    <t>Dysphagie connue : besoin → risque → contrôle → preuve.</t>
  </si>
  <si>
    <t>Dysphagie connue : action → contrôle → transmission.</t>
  </si>
  <si>
    <t>Dysphagie connue : je vérifie, je fais, je préviens.</t>
  </si>
  <si>
    <t>Complète avec la responsabilité, la preuve et le risque associé à « Dysphagie connue ».</t>
  </si>
  <si>
    <t>Ajoute un contrôle observable ou une transmission pour « Dysphagie connue ».</t>
  </si>
  <si>
    <t>Précise ce que tu fais si tu constates un écart sur « Dysphagie connue ».</t>
  </si>
  <si>
    <t>Quelle preuve ou quel contrôle permet de sécuriser « Dysphagie connue » ?</t>
  </si>
  <si>
    <t>Quel contrôle terrain dois-tu citer pour « Dysphagie connue » ?</t>
  </si>
  <si>
    <t>Qui préviens-tu si « Dysphagie connue » n’est pas conforme ?</t>
  </si>
  <si>
    <t>Inhalation, pneumopathie, dénutrition.</t>
  </si>
  <si>
    <t>Sécuriser via prescription, observation et traçabilité. ; Prescription/fiche repas</t>
  </si>
  <si>
    <t>SRC_DOCUMENT_SOURCE</t>
  </si>
  <si>
    <t>Dysphagie connue - Respecter prescription et texture indiquée.</t>
  </si>
  <si>
    <t>Complément</t>
  </si>
  <si>
    <t>Q014</t>
  </si>
  <si>
    <t>Troubles de mastication</t>
  </si>
  <si>
    <t>Situation : Troubles de mastication ; Signes observables : Dents absentes, appareil mal adapté, fatigue à mâcher. ; Risque : Refus, baisse d'apports, douleurs. ; Action attendue : Adapter tendreté, découpe, sauce.</t>
  </si>
  <si>
    <t>Explique comment maîtriser « Troubles de mastication » dans une démarche professionnelle en textures modifiées.</t>
  </si>
  <si>
    <t>Comment appliques-tu « Troubles de mastication » en situation de production, service ou accompagnement ?</t>
  </si>
  <si>
    <t>Sur le terrain, que dois-tu faire ou vérifier pour « Troubles de mastication » ?</t>
  </si>
  <si>
    <t>Troubles de mastication : besoin → risque → contrôle → preuve.</t>
  </si>
  <si>
    <t>Troubles de mastication : action → contrôle → transmission.</t>
  </si>
  <si>
    <t>Troubles de mastication : je vérifie, je fais, je préviens.</t>
  </si>
  <si>
    <t>Complète avec la responsabilité, la preuve et le risque associé à « Troubles de mastication ».</t>
  </si>
  <si>
    <t>Ajoute un contrôle observable ou une transmission pour « Troubles de mastication ».</t>
  </si>
  <si>
    <t>Précise ce que tu fais si tu constates un écart sur « Troubles de mastication ».</t>
  </si>
  <si>
    <t>Quelle preuve ou quel contrôle permet de sécuriser « Troubles de mastication » ?</t>
  </si>
  <si>
    <t>Quel contrôle terrain dois-tu citer pour « Troubles de mastication » ?</t>
  </si>
  <si>
    <t>Qui préviens-tu si « Troubles de mastication » n’est pas conforme ?</t>
  </si>
  <si>
    <t>Refus, baisse d'apports, douleurs.</t>
  </si>
  <si>
    <t>Adapter niveau sans surclasser en mixé par facilité. ; Observation repas</t>
  </si>
  <si>
    <t>Troubles de mastication - Adapter tendreté, découpe, sauce.</t>
  </si>
  <si>
    <t>Q015</t>
  </si>
  <si>
    <t>Pathologie neurologique</t>
  </si>
  <si>
    <t>Situation : Pathologie neurologique ; Signes observables : AVC, Parkinson, troubles moteurs, lenteur. ; Risque : Fausse route, fatigabilité. ; Action attendue : Rythme, posture, texture et aide adaptés.</t>
  </si>
  <si>
    <t>Explique comment maîtriser « Pathologie neurologique » dans une démarche professionnelle en textures modifiées.</t>
  </si>
  <si>
    <t>Comment appliques-tu « Pathologie neurologique » en situation de production, service ou accompagnement ?</t>
  </si>
  <si>
    <t>Sur le terrain, que dois-tu faire ou vérifier pour « Pathologie neurologique » ?</t>
  </si>
  <si>
    <t>Pathologie neurologique : besoin → risque → contrôle → preuve.</t>
  </si>
  <si>
    <t>Pathologie neurologique : action → contrôle → transmission.</t>
  </si>
  <si>
    <t>Pathologie neurologique : je vérifie, je fais, je préviens.</t>
  </si>
  <si>
    <t>Complète avec la responsabilité, la preuve et le risque associé à « Pathologie neurologique ».</t>
  </si>
  <si>
    <t>Ajoute un contrôle observable ou une transmission pour « Pathologie neurologique ».</t>
  </si>
  <si>
    <t>Précise ce que tu fais si tu constates un écart sur « Pathologie neurologique ».</t>
  </si>
  <si>
    <t>Quelle preuve ou quel contrôle permet de sécuriser « Pathologie neurologique » ?</t>
  </si>
  <si>
    <t>Quel contrôle terrain dois-tu citer pour « Pathologie neurologique » ?</t>
  </si>
  <si>
    <t>Qui préviens-tu si « Pathologie neurologique » n’est pas conforme ?</t>
  </si>
  <si>
    <t>Fausse route, fatigabilité.</t>
  </si>
  <si>
    <t>Articuler texture, positionnement et accompagnement. ; Plan d'accompagnement</t>
  </si>
  <si>
    <t>Pathologie neurologique - Rythme, posture, texture et aide adaptés.</t>
  </si>
  <si>
    <t>Q016</t>
  </si>
  <si>
    <t>Personne âgée fragile</t>
  </si>
  <si>
    <t>Situation : Personne âgée fragile ; Signes observables : Fonte musculaire, perte d'appétit, fatigue. ; Risque : Dénutrition. ; Action attendue : Enrichir sans augmenter trop le volume.</t>
  </si>
  <si>
    <t>Explique comment maîtriser « Personne âgée fragile » dans une démarche professionnelle en textures modifiées.</t>
  </si>
  <si>
    <t>Comment appliques-tu « Personne âgée fragile » en situation de production, service ou accompagnement ?</t>
  </si>
  <si>
    <t>Sur le terrain, que dois-tu faire ou vérifier pour « Personne âgée fragile » ?</t>
  </si>
  <si>
    <t>Personne âgée fragile : besoin → risque → contrôle → preuve.</t>
  </si>
  <si>
    <t>Personne âgée fragile : action → contrôle → transmission.</t>
  </si>
  <si>
    <t>Personne âgée fragile : je vérifie, je fais, je préviens.</t>
  </si>
  <si>
    <t>Complète avec la responsabilité, la preuve et le risque associé à « Personne âgée fragile ».</t>
  </si>
  <si>
    <t>Ajoute un contrôle observable ou une transmission pour « Personne âgée fragile ».</t>
  </si>
  <si>
    <t>Précise ce que tu fais si tu constates un écart sur « Personne âgée fragile ».</t>
  </si>
  <si>
    <t>Quelle preuve ou quel contrôle permet de sécuriser « Personne âgée fragile » ?</t>
  </si>
  <si>
    <t>Quel contrôle terrain dois-tu citer pour « Personne âgée fragile » ?</t>
  </si>
  <si>
    <t>Qui préviens-tu si « Personne âgée fragile » n’est pas conforme ?</t>
  </si>
  <si>
    <t>Dénutrition.</t>
  </si>
  <si>
    <t>Maintenir densité protéino-énergétique et plaisir. ; Suivi poids/apports</t>
  </si>
  <si>
    <t>Personne âgée fragile - Enrichir sans augmenter trop le volume.</t>
  </si>
  <si>
    <t>Q017</t>
  </si>
  <si>
    <t>Troubles cognitifs</t>
  </si>
  <si>
    <t>Situation : Troubles cognitifs ; Signes observables : Oublie de manger, ne reconnait pas le plat, agitation. ; Risque : Refus alimentaire, perte d'autonomie. ; Action attendue : Repères visuels, service calme, aides adaptées.</t>
  </si>
  <si>
    <t>Explique comment maîtriser « Troubles cognitifs » dans une démarche professionnelle en textures modifiées.</t>
  </si>
  <si>
    <t>Comment appliques-tu « Troubles cognitifs » en situation de production, service ou accompagnement ?</t>
  </si>
  <si>
    <t>Sur le terrain, que dois-tu faire ou vérifier pour « Troubles cognitifs » ?</t>
  </si>
  <si>
    <t>Troubles cognitifs : besoin → risque → contrôle → preuve.</t>
  </si>
  <si>
    <t>Troubles cognitifs : action → contrôle → transmission.</t>
  </si>
  <si>
    <t>Troubles cognitifs : je vérifie, je fais, je préviens.</t>
  </si>
  <si>
    <t>Complète avec la responsabilité, la preuve et le risque associé à « Troubles cognitifs ».</t>
  </si>
  <si>
    <t>Ajoute un contrôle observable ou une transmission pour « Troubles cognitifs ».</t>
  </si>
  <si>
    <t>Précise ce que tu fais si tu constates un écart sur « Troubles cognitifs ».</t>
  </si>
  <si>
    <t>Quelle preuve ou quel contrôle permet de sécuriser « Troubles cognitifs » ?</t>
  </si>
  <si>
    <t>Quel contrôle terrain dois-tu citer pour « Troubles cognitifs » ?</t>
  </si>
  <si>
    <t>Qui préviens-tu si « Troubles cognitifs » n’est pas conforme ?</t>
  </si>
  <si>
    <t>Refus alimentaire, perte d'autonomie.</t>
  </si>
  <si>
    <t>Adapter environnement et communication, pas seulement texture. ; Transmission comportement</t>
  </si>
  <si>
    <t>Troubles cognitifs - Repères visuels, service calme, aides adaptées.</t>
  </si>
  <si>
    <t>Q018</t>
  </si>
  <si>
    <t>Handicap moteur</t>
  </si>
  <si>
    <t>Situation : Handicap moteur ; Signes observables : Difficulté à porter couverts/verre. ; Risque : Dépendance inutile, fatigue. ; Action attendue : Ustensiles ergonomiques, aide partielle.</t>
  </si>
  <si>
    <t>Explique comment maîtriser « Handicap moteur » dans une démarche professionnelle en textures modifiées.</t>
  </si>
  <si>
    <t>Comment appliques-tu « Handicap moteur » en situation de production, service ou accompagnement ?</t>
  </si>
  <si>
    <t>Sur le terrain, que dois-tu faire ou vérifier pour « Handicap moteur » ?</t>
  </si>
  <si>
    <t>Handicap moteur : besoin → risque → contrôle → preuve.</t>
  </si>
  <si>
    <t>Handicap moteur : action → contrôle → transmission.</t>
  </si>
  <si>
    <t>Handicap moteur : je vérifie, je fais, je préviens.</t>
  </si>
  <si>
    <t>Complète avec la responsabilité, la preuve et le risque associé à « Handicap moteur ».</t>
  </si>
  <si>
    <t>Ajoute un contrôle observable ou une transmission pour « Handicap moteur ».</t>
  </si>
  <si>
    <t>Précise ce que tu fais si tu constates un écart sur « Handicap moteur ».</t>
  </si>
  <si>
    <t>Quelle preuve ou quel contrôle permet de sécuriser « Handicap moteur » ?</t>
  </si>
  <si>
    <t>Quel contrôle terrain dois-tu citer pour « Handicap moteur » ?</t>
  </si>
  <si>
    <t>Qui préviens-tu si « Handicap moteur » n’est pas conforme ?</t>
  </si>
  <si>
    <t>Dépendance inutile, fatigue.</t>
  </si>
  <si>
    <t>Objectif autonomie maximale sécurisée. ; Fiche matériel</t>
  </si>
  <si>
    <t>Handicap moteur - Ustensiles ergonomiques, aide partielle.</t>
  </si>
  <si>
    <t>Q019</t>
  </si>
  <si>
    <t>Refus répété</t>
  </si>
  <si>
    <t>Situation : Refus répété ; Signes observables : Assiette non consommée, opposition, grimace. ; Risque : Dénutrition, conflit, maltraitance possible. ; Action attendue : Chercher cause avant conclure au caprice.</t>
  </si>
  <si>
    <t>Explique comment maîtriser « Refus répété » dans une démarche professionnelle en textures modifiées.</t>
  </si>
  <si>
    <t>Comment appliques-tu « Refus répété » en situation de production, service ou accompagnement ?</t>
  </si>
  <si>
    <t>Sur le terrain, que dois-tu faire ou vérifier pour « Refus répété » ?</t>
  </si>
  <si>
    <t>Refus répété : besoin → risque → contrôle → preuve.</t>
  </si>
  <si>
    <t>Refus répété : action → contrôle → transmission.</t>
  </si>
  <si>
    <t>Refus répété : je vérifie, je fais, je préviens.</t>
  </si>
  <si>
    <t>Complète avec la responsabilité, la preuve et le risque associé à « Refus répété ».</t>
  </si>
  <si>
    <t>Ajoute un contrôle observable ou une transmission pour « Refus répété ».</t>
  </si>
  <si>
    <t>Précise ce que tu fais si tu constates un écart sur « Refus répété ».</t>
  </si>
  <si>
    <t>Quelle preuve ou quel contrôle permet de sécuriser « Refus répété » ?</t>
  </si>
  <si>
    <t>Quel contrôle terrain dois-tu citer pour « Refus répété » ?</t>
  </si>
  <si>
    <t>Qui préviens-tu si « Refus répété » n’est pas conforme ?</t>
  </si>
  <si>
    <t>Dénutrition, conflit, maltraitance possible.</t>
  </si>
  <si>
    <t>Analyse multidimensionnelle du refus alimentaire. ; Fiche refus</t>
  </si>
  <si>
    <t>Refus répété - Chercher cause avant conclure au caprice.</t>
  </si>
  <si>
    <t>Q020</t>
  </si>
  <si>
    <t>Allergie/intolérance</t>
  </si>
  <si>
    <t>Situation : Allergie/intolérance ; Signes observables : Régime signalé, PAI/dossier, réaction passée. ; Risque : Réaction grave. ; Action attendue : Séparer allergie, aversion et dégoût.</t>
  </si>
  <si>
    <t>Explique comment maîtriser « Allergie/intolérance » dans une démarche professionnelle en textures modifiées.</t>
  </si>
  <si>
    <t>Comment appliques-tu « Allergie/intolérance » en situation de production, service ou accompagnement ?</t>
  </si>
  <si>
    <t>Sur le terrain, que dois-tu faire ou vérifier pour « Allergie/intolérance » ?</t>
  </si>
  <si>
    <t>Allergie/intolérance : besoin → risque → contrôle → preuve.</t>
  </si>
  <si>
    <t>Allergie/intolérance : action → contrôle → transmission.</t>
  </si>
  <si>
    <t>Allergie/intolérance : je vérifie, je fais, je préviens.</t>
  </si>
  <si>
    <t>Complète avec la responsabilité, la preuve et le risque associé à « Allergie/intolérance ».</t>
  </si>
  <si>
    <t>Ajoute un contrôle observable ou une transmission pour « Allergie/intolérance ».</t>
  </si>
  <si>
    <t>Précise ce que tu fais si tu constates un écart sur « Allergie/intolérance ».</t>
  </si>
  <si>
    <t>Quelle preuve ou quel contrôle permet de sécuriser « Allergie/intolérance » ?</t>
  </si>
  <si>
    <t>Quel contrôle terrain dois-tu citer pour « Allergie/intolérance » ?</t>
  </si>
  <si>
    <t>Qui préviens-tu si « Allergie/intolérance » n’est pas conforme ?</t>
  </si>
  <si>
    <t>Cuisine / qualité / diététique</t>
  </si>
  <si>
    <t>Réaction grave.</t>
  </si>
  <si>
    <t>Distinguer allergie médicale, intolérance, non-goût. ; Registre/dossier</t>
  </si>
  <si>
    <t>Allergie/intolérance - Séparer allergie, aversion et dégoût.</t>
  </si>
  <si>
    <t>Q021</t>
  </si>
  <si>
    <t>Régime thérapeutique</t>
  </si>
  <si>
    <t>Situation : Régime thérapeutique ; Signes observables : Diabète, insuffisance rénale, sans sel strict, etc. ; Risque : Incompatibilité nutritionnelle ou médicale. ; Action attendue : Ne pas improviser les substitutions.</t>
  </si>
  <si>
    <t>Explique comment maîtriser « Régime thérapeutique » dans une démarche professionnelle en textures modifiées.</t>
  </si>
  <si>
    <t>Comment appliques-tu « Régime thérapeutique » en situation de production, service ou accompagnement ?</t>
  </si>
  <si>
    <t>Sur le terrain, que dois-tu faire ou vérifier pour « Régime thérapeutique » ?</t>
  </si>
  <si>
    <t>Régime thérapeutique : besoin → risque → contrôle → preuve.</t>
  </si>
  <si>
    <t>Régime thérapeutique : action → contrôle → transmission.</t>
  </si>
  <si>
    <t>Régime thérapeutique : je vérifie, je fais, je préviens.</t>
  </si>
  <si>
    <t>Complète avec la responsabilité, la preuve et le risque associé à « Régime thérapeutique ».</t>
  </si>
  <si>
    <t>Ajoute un contrôle observable ou une transmission pour « Régime thérapeutique ».</t>
  </si>
  <si>
    <t>Précise ce que tu fais si tu constates un écart sur « Régime thérapeutique ».</t>
  </si>
  <si>
    <t>Quelle preuve ou quel contrôle permet de sécuriser « Régime thérapeutique » ?</t>
  </si>
  <si>
    <t>Quel contrôle terrain dois-tu citer pour « Régime thérapeutique » ?</t>
  </si>
  <si>
    <t>Qui préviens-tu si « Régime thérapeutique » n’est pas conforme ?</t>
  </si>
  <si>
    <t>Incompatibilité nutritionnelle ou médicale.</t>
  </si>
  <si>
    <t>Croiser texture + régime + allergènes. ; Fiche individuelle</t>
  </si>
  <si>
    <t>Régime thérapeutique - Ne pas improviser les substitutions.</t>
  </si>
  <si>
    <t>Fusion doublon exact/forte équivalence</t>
  </si>
  <si>
    <t>Q022</t>
  </si>
  <si>
    <t>Fatigue en fin de journée</t>
  </si>
  <si>
    <t>Situation : Fatigue en fin de journée ; Signes observables : Mange mieux le midi que le soir. ; Risque : Apports insuffisants. ; Action attendue : Adapter horaire, collation, texture selon moment.</t>
  </si>
  <si>
    <t>Explique comment maîtriser « Fatigue en fin de journée » dans une démarche professionnelle en textures modifiées.</t>
  </si>
  <si>
    <t>Comment appliques-tu « Fatigue en fin de journée » en situation de production, service ou accompagnement ?</t>
  </si>
  <si>
    <t>Sur le terrain, que dois-tu faire ou vérifier pour « Fatigue en fin de journée » ?</t>
  </si>
  <si>
    <t>Fatigue en fin de journée : besoin → risque → contrôle → preuve.</t>
  </si>
  <si>
    <t>Fatigue en fin de journée : action → contrôle → transmission.</t>
  </si>
  <si>
    <t>Fatigue en fin de journée : je vérifie, je fais, je préviens.</t>
  </si>
  <si>
    <t>Complète avec la responsabilité, la preuve et le risque associé à « Fatigue en fin de journée ».</t>
  </si>
  <si>
    <t>Ajoute un contrôle observable ou une transmission pour « Fatigue en fin de journée ».</t>
  </si>
  <si>
    <t>Précise ce que tu fais si tu constates un écart sur « Fatigue en fin de journée ».</t>
  </si>
  <si>
    <t>Quelle preuve ou quel contrôle permet de sécuriser « Fatigue en fin de journée » ?</t>
  </si>
  <si>
    <t>Quel contrôle terrain dois-tu citer pour « Fatigue en fin de journée » ?</t>
  </si>
  <si>
    <t>Qui préviens-tu si « Fatigue en fin de journée » n’est pas conforme ?</t>
  </si>
  <si>
    <t>Apports insuffisants.</t>
  </si>
  <si>
    <t>Personnaliser temps, moment et densité. ; Suivi consommation</t>
  </si>
  <si>
    <t>Fatigue en fin de journée - Adapter horaire, collation, texture selon moment.</t>
  </si>
  <si>
    <t>Q023</t>
  </si>
  <si>
    <t>Évaluation initiale</t>
  </si>
  <si>
    <t>Situation : Évaluation initiale ; Signes observables : Entrée en établissement ou retour hospitalisation. ; Risque : Mauvaise texture de départ. ; Action attendue : Observer, interroger, peser, transmettre.</t>
  </si>
  <si>
    <t>Explique comment maîtriser « Évaluation initiale » dans une démarche professionnelle en textures modifiées.</t>
  </si>
  <si>
    <t>Comment appliques-tu « Évaluation initiale » en situation de production, service ou accompagnement ?</t>
  </si>
  <si>
    <t>Sur le terrain, que dois-tu faire ou vérifier pour « Évaluation initiale » ?</t>
  </si>
  <si>
    <t>Évaluation initiale : besoin → risque → contrôle → preuve.</t>
  </si>
  <si>
    <t>Évaluation initiale : action → contrôle → transmission.</t>
  </si>
  <si>
    <t>Évaluation initiale : je vérifie, je fais, je préviens.</t>
  </si>
  <si>
    <t>Complète avec la responsabilité, la preuve et le risque associé à « Évaluation initiale ».</t>
  </si>
  <si>
    <t>Ajoute un contrôle observable ou une transmission pour « Évaluation initiale ».</t>
  </si>
  <si>
    <t>Précise ce que tu fais si tu constates un écart sur « Évaluation initiale ».</t>
  </si>
  <si>
    <t>Quelle preuve ou quel contrôle permet de sécuriser « Évaluation initiale » ?</t>
  </si>
  <si>
    <t>Quel contrôle terrain dois-tu citer pour « Évaluation initiale » ?</t>
  </si>
  <si>
    <t>Qui préviens-tu si « Évaluation initiale » n’est pas conforme ?</t>
  </si>
  <si>
    <t>Mauvaise texture de départ.</t>
  </si>
  <si>
    <t>Évaluation clinique/nutritionnelle structurée. ; Bilan entrée</t>
  </si>
  <si>
    <t>Évaluation initiale - Observer, interroger, peser, transmettre.</t>
  </si>
  <si>
    <t>Q024</t>
  </si>
  <si>
    <t>Réévaluation périodique</t>
  </si>
  <si>
    <t>Situation : Réévaluation périodique ; Signes observables : Changement état, appétit, poids, toux. ; Risque : Texture obsolète. ; Action attendue : Réviser niveau et outils.</t>
  </si>
  <si>
    <t>Explique comment maîtriser « Réévaluation périodique » dans une démarche professionnelle en textures modifiées.</t>
  </si>
  <si>
    <t>Comment appliques-tu « Réévaluation périodique » en situation de production, service ou accompagnement ?</t>
  </si>
  <si>
    <t>Sur le terrain, que dois-tu faire ou vérifier pour « Réévaluation périodique » ?</t>
  </si>
  <si>
    <t>Réévaluation périodique : besoin → risque → contrôle → preuve.</t>
  </si>
  <si>
    <t>Réévaluation périodique : action → contrôle → transmission.</t>
  </si>
  <si>
    <t>Réévaluation périodique : je vérifie, je fais, je préviens.</t>
  </si>
  <si>
    <t>Complète avec la responsabilité, la preuve et le risque associé à « Réévaluation périodique ».</t>
  </si>
  <si>
    <t>Ajoute un contrôle observable ou une transmission pour « Réévaluation périodique ».</t>
  </si>
  <si>
    <t>Précise ce que tu fais si tu constates un écart sur « Réévaluation périodique ».</t>
  </si>
  <si>
    <t>Quelle preuve ou quel contrôle permet de sécuriser « Réévaluation périodique » ?</t>
  </si>
  <si>
    <t>Quel contrôle terrain dois-tu citer pour « Réévaluation périodique » ?</t>
  </si>
  <si>
    <t>Qui préviens-tu si « Réévaluation périodique » n’est pas conforme ?</t>
  </si>
  <si>
    <t>Texture obsolète.</t>
  </si>
  <si>
    <t>Boucle d'amélioration individualisée. ; Compte-rendu repas</t>
  </si>
  <si>
    <t>Réévaluation périodique - Réviser niveau et outils.</t>
  </si>
  <si>
    <t>Q025</t>
  </si>
  <si>
    <t>Santé, nutrition et hydratation</t>
  </si>
  <si>
    <t>Santé, dénutrition, hydratation et sécurité</t>
  </si>
  <si>
    <t>Apports protéiques</t>
  </si>
  <si>
    <t>Enjeu : Apports protéiques ; Ce qu'il faut éviter : Réduire la ration de viande/poisson/œuf en mixant. ; Bonne pratique : Maintenir la ration protidique, adapter la texture. ; Relance formateur : Où sont les protéines dans ton assiette modifiée ?</t>
  </si>
  <si>
    <t>Explique comment maîtriser « Apports protéiques » dans une démarche professionnelle en textures modifiées.</t>
  </si>
  <si>
    <t>Comment appliques-tu « Apports protéiques » en situation de production, service ou accompagnement ?</t>
  </si>
  <si>
    <t>Sur le terrain, que dois-tu faire ou vérifier pour « Apports protéiques » ?</t>
  </si>
  <si>
    <t>Apports protéiques : besoin → risque → contrôle → preuve.</t>
  </si>
  <si>
    <t>Apports protéiques : action → contrôle → transmission.</t>
  </si>
  <si>
    <t>Apports protéiques : je vérifie, je fais, je préviens.</t>
  </si>
  <si>
    <t>Complète avec la responsabilité, la preuve et le risque associé à « Apports protéiques ».</t>
  </si>
  <si>
    <t>Ajoute un contrôle observable ou une transmission pour « Apports protéiques ».</t>
  </si>
  <si>
    <t>Précise ce que tu fais si tu constates un écart sur « Apports protéiques ».</t>
  </si>
  <si>
    <t>Quelle preuve ou quel contrôle permet de sécuriser « Apports protéiques » ?</t>
  </si>
  <si>
    <t>Quel contrôle terrain dois-tu citer pour « Apports protéiques » ?</t>
  </si>
  <si>
    <t>Qui préviens-tu si « Apports protéiques » n’est pas conforme ?</t>
  </si>
  <si>
    <t>Diététique / soins / cuisine</t>
  </si>
  <si>
    <t>Ne pas modifier texture, régime ou allergène sans consigne validée.</t>
  </si>
  <si>
    <t>Grammage validé ; Recette enrichie et stable</t>
  </si>
  <si>
    <t>Apports protéiques - Où sont les protéines dans ton assiette modifiée ?</t>
  </si>
  <si>
    <t>Q026</t>
  </si>
  <si>
    <t>Densité énergétique</t>
  </si>
  <si>
    <t>Enjeu : Densité énergétique ; Ce qu'il faut éviter : Diluer avec eau ou bouillon jusqu'à perdre les calories. ; Bonne pratique : Enrichir avec lait, crème, œuf, fromage, huile selon régime. ; Relance formateur : Tu as mixé, mais as-tu gardé l'énergie ?</t>
  </si>
  <si>
    <t>Explique comment maîtriser « Densité énergétique » dans une démarche professionnelle en textures modifiées.</t>
  </si>
  <si>
    <t>Comment appliques-tu « Densité énergétique » en situation de production, service ou accompagnement ?</t>
  </si>
  <si>
    <t>Sur le terrain, que dois-tu faire ou vérifier pour « Densité énergétique » ?</t>
  </si>
  <si>
    <t>Densité énergétique : besoin → risque → contrôle → preuve.</t>
  </si>
  <si>
    <t>Densité énergétique : action → contrôle → transmission.</t>
  </si>
  <si>
    <t>Densité énergétique : je vérifie, je fais, je préviens.</t>
  </si>
  <si>
    <t>Complète avec la responsabilité, la preuve et le risque associé à « Densité énergétique ».</t>
  </si>
  <si>
    <t>Ajoute un contrôle observable ou une transmission pour « Densité énergétique ».</t>
  </si>
  <si>
    <t>Précise ce que tu fais si tu constates un écart sur « Densité énergétique ».</t>
  </si>
  <si>
    <t>Quelle preuve ou quel contrôle permet de sécuriser « Densité énergétique » ?</t>
  </si>
  <si>
    <t>Quel contrôle terrain dois-tu citer pour « Densité énergétique » ?</t>
  </si>
  <si>
    <t>Qui préviens-tu si « Densité énergétique » n’est pas conforme ?</t>
  </si>
  <si>
    <t>Compatibilité régimes ; Liaison/enrichissement maitrisés</t>
  </si>
  <si>
    <t>Densité énergétique - Tu as mixé, mais as-tu gardé l'énergie ?</t>
  </si>
  <si>
    <t>Q027</t>
  </si>
  <si>
    <t>Hydratation</t>
  </si>
  <si>
    <t>Enjeu : Hydratation ; Ce qu'il faut éviter : Confondre boisson épaissie et absence d'eau. ; Bonne pratique : Suivre volumes bus et proposer texture prescrite. ; Relance formateur : Comment sais-tu que la personne boit assez ?</t>
  </si>
  <si>
    <t>IDDSI boissons</t>
  </si>
  <si>
    <t>Explique comment maîtriser « Hydratation » dans une démarche professionnelle en textures modifiées.</t>
  </si>
  <si>
    <t>Comment appliques-tu « Hydratation » en situation de production, service ou accompagnement ?</t>
  </si>
  <si>
    <t>Sur le terrain, que dois-tu faire ou vérifier pour « Hydratation » ?</t>
  </si>
  <si>
    <t>Hydratation : besoin → risque → contrôle → preuve.</t>
  </si>
  <si>
    <t>Hydratation : action → contrôle → transmission.</t>
  </si>
  <si>
    <t>Hydratation : je vérifie, je fais, je préviens.</t>
  </si>
  <si>
    <t>Complète avec la responsabilité, la preuve et le risque associé à « Hydratation ».</t>
  </si>
  <si>
    <t>Ajoute un contrôle observable ou une transmission pour « Hydratation ».</t>
  </si>
  <si>
    <t>Précise ce que tu fais si tu constates un écart sur « Hydratation ».</t>
  </si>
  <si>
    <t>Quelle preuve ou quel contrôle permet de sécuriser « Hydratation » ?</t>
  </si>
  <si>
    <t>Quel contrôle terrain dois-tu citer pour « Hydratation » ?</t>
  </si>
  <si>
    <t>Qui préviens-tu si « Hydratation » n’est pas conforme ?</t>
  </si>
  <si>
    <t>Suivi hydrique ; Préparation régulière</t>
  </si>
  <si>
    <t>Hydratation - Comment sais-tu que la personne boit assez ?</t>
  </si>
  <si>
    <t>Q028</t>
  </si>
  <si>
    <t>Sécurité fausse route</t>
  </si>
  <si>
    <t>Enjeu : Sécurité fausse route ; Ce qu'il faut éviter : Servir morceaux, grumeaux, eau libre non prévue. ; Bonne pratique : Texture homogène, testée, transmise. ; Relance formateur : Que se passe-t-il si ta purée rend de l'eau ?</t>
  </si>
  <si>
    <t>Explique comment maîtriser « Sécurité fausse route » dans une démarche professionnelle en textures modifiées.</t>
  </si>
  <si>
    <t>Comment appliques-tu « Sécurité fausse route » en situation de production, service ou accompagnement ?</t>
  </si>
  <si>
    <t>Sur le terrain, que dois-tu faire ou vérifier pour « Sécurité fausse route » ?</t>
  </si>
  <si>
    <t>Sécurité fausse route : besoin → risque → contrôle → preuve.</t>
  </si>
  <si>
    <t>Sécurité fausse route : action → contrôle → transmission.</t>
  </si>
  <si>
    <t>Sécurité fausse route : je vérifie, je fais, je préviens.</t>
  </si>
  <si>
    <t>Complète avec la responsabilité, la preuve et le risque associé à « Sécurité fausse route ».</t>
  </si>
  <si>
    <t>Ajoute un contrôle observable ou une transmission pour « Sécurité fausse route ».</t>
  </si>
  <si>
    <t>Précise ce que tu fais si tu constates un écart sur « Sécurité fausse route ».</t>
  </si>
  <si>
    <t>Quelle preuve ou quel contrôle permet de sécuriser « Sécurité fausse route » ?</t>
  </si>
  <si>
    <t>Quel contrôle terrain dois-tu citer pour « Sécurité fausse route » ?</t>
  </si>
  <si>
    <t>Qui préviens-tu si « Sécurité fausse route » n’est pas conforme ?</t>
  </si>
  <si>
    <t>Prescription respectée ; Tamisage/test texture</t>
  </si>
  <si>
    <t>Sécurité fausse route - Que se passe-t-il si ta purée rend de l'eau ?</t>
  </si>
  <si>
    <t>Q029</t>
  </si>
  <si>
    <t>Volume alimentaire</t>
  </si>
  <si>
    <t>Enjeu : Volume alimentaire ; Ce qu'il faut éviter : Servir une grande assiette impossible à finir. ; Bonne pratique : Portion dense, fractionnement, collation. ; Relance formateur : Comment éviter de remplir sans nourrir ?</t>
  </si>
  <si>
    <t>Explique comment maîtriser « Volume alimentaire » dans une démarche professionnelle en textures modifiées.</t>
  </si>
  <si>
    <t>Comment appliques-tu « Volume alimentaire » en situation de production, service ou accompagnement ?</t>
  </si>
  <si>
    <t>Sur le terrain, que dois-tu faire ou vérifier pour « Volume alimentaire » ?</t>
  </si>
  <si>
    <t>Volume alimentaire : besoin → risque → contrôle → preuve.</t>
  </si>
  <si>
    <t>Volume alimentaire : action → contrôle → transmission.</t>
  </si>
  <si>
    <t>Volume alimentaire : je vérifie, je fais, je préviens.</t>
  </si>
  <si>
    <t>Complète avec la responsabilité, la preuve et le risque associé à « Volume alimentaire ».</t>
  </si>
  <si>
    <t>Ajoute un contrôle observable ou une transmission pour « Volume alimentaire ».</t>
  </si>
  <si>
    <t>Précise ce que tu fais si tu constates un écart sur « Volume alimentaire ».</t>
  </si>
  <si>
    <t>Quelle preuve ou quel contrôle permet de sécuriser « Volume alimentaire » ?</t>
  </si>
  <si>
    <t>Quel contrôle terrain dois-tu citer pour « Volume alimentaire » ?</t>
  </si>
  <si>
    <t>Qui préviens-tu si « Volume alimentaire » n’est pas conforme ?</t>
  </si>
  <si>
    <t>Plan alimentaire ; Présentation portion adaptée</t>
  </si>
  <si>
    <t>Volume alimentaire - Comment éviter de remplir sans nourrir ?</t>
  </si>
  <si>
    <t>Q030</t>
  </si>
  <si>
    <t>Goûter/collations</t>
  </si>
  <si>
    <t>Enjeu : Goûter/collations ; Ce qu'il faut éviter : Supprimer goûter chez personne fragile. ; Bonne pratique : Prévoir collation utile et acceptée. ; Relance formateur : Quelle collation est utile et compatible texture ?</t>
  </si>
  <si>
    <t>Explique comment maîtriser « Goûter/collations » dans une démarche professionnelle en textures modifiées.</t>
  </si>
  <si>
    <t>Comment appliques-tu « Goûter/collations » en situation de production, service ou accompagnement ?</t>
  </si>
  <si>
    <t>Sur le terrain, que dois-tu faire ou vérifier pour « Goûter/collations » ?</t>
  </si>
  <si>
    <t>Goûter/collations : besoin → risque → contrôle → preuve.</t>
  </si>
  <si>
    <t>Goûter/collations : action → contrôle → transmission.</t>
  </si>
  <si>
    <t>Goûter/collations : je vérifie, je fais, je préviens.</t>
  </si>
  <si>
    <t>Complète avec la responsabilité, la preuve et le risque associé à « Goûter/collations ».</t>
  </si>
  <si>
    <t>Ajoute un contrôle observable ou une transmission pour « Goûter/collations ».</t>
  </si>
  <si>
    <t>Précise ce que tu fais si tu constates un écart sur « Goûter/collations ».</t>
  </si>
  <si>
    <t>Quelle preuve ou quel contrôle permet de sécuriser « Goûter/collations » ?</t>
  </si>
  <si>
    <t>Quel contrôle terrain dois-tu citer pour « Goûter/collations » ?</t>
  </si>
  <si>
    <t>Qui préviens-tu si « Goûter/collations » n’est pas conforme ?</t>
  </si>
  <si>
    <t>Plan nutrition ; Texture collation validée</t>
  </si>
  <si>
    <t>Goûter/collations - Quelle collation est utile et compatible texture ?</t>
  </si>
  <si>
    <t>Q031</t>
  </si>
  <si>
    <t>Fruits et fibres</t>
  </si>
  <si>
    <t>Enjeu : Fruits et fibres ; Ce qu'il faut éviter : Remplacer systématiquement par compote cuite industrielle. ; Bonne pratique : Proposer fruits frais crus mixés si compatible. ; Relance formateur : Comment gardes-tu le fruit en texture adaptée ?</t>
  </si>
  <si>
    <t>Explique comment maîtriser « Fruits et fibres » dans une démarche professionnelle en textures modifiées.</t>
  </si>
  <si>
    <t>Comment appliques-tu « Fruits et fibres » en situation de production, service ou accompagnement ?</t>
  </si>
  <si>
    <t>Sur le terrain, que dois-tu faire ou vérifier pour « Fruits et fibres » ?</t>
  </si>
  <si>
    <t>Fruits et fibres : besoin → risque → contrôle → preuve.</t>
  </si>
  <si>
    <t>Fruits et fibres : action → contrôle → transmission.</t>
  </si>
  <si>
    <t>Fruits et fibres : je vérifie, je fais, je préviens.</t>
  </si>
  <si>
    <t>Complète avec la responsabilité, la preuve et le risque associé à « Fruits et fibres ».</t>
  </si>
  <si>
    <t>Ajoute un contrôle observable ou une transmission pour « Fruits et fibres ».</t>
  </si>
  <si>
    <t>Précise ce que tu fais si tu constates un écart sur « Fruits et fibres ».</t>
  </si>
  <si>
    <t>Quelle preuve ou quel contrôle permet de sécuriser « Fruits et fibres » ?</t>
  </si>
  <si>
    <t>Quel contrôle terrain dois-tu citer pour « Fruits et fibres » ?</t>
  </si>
  <si>
    <t>Qui préviens-tu si « Fruits et fibres » n’est pas conforme ?</t>
  </si>
  <si>
    <t>Menu validé ; Préparation fraîche sécurisée</t>
  </si>
  <si>
    <t>Fruits et fibres - Comment gardes-tu le fruit en texture adaptée ?</t>
  </si>
  <si>
    <t>Q032</t>
  </si>
  <si>
    <t>Température de service</t>
  </si>
  <si>
    <t>Enjeu : Température de service ; Ce qu'il faut éviter : Plat tiède, froid, attente longue. ; Bonne pratique : Servir à température agréable et sûre. ; Relance formateur : Une texture correcte mais froide donne quoi ?</t>
  </si>
  <si>
    <t>Explique comment maîtriser « Température de service » dans une démarche professionnelle en textures modifiées.</t>
  </si>
  <si>
    <t>Comment appliques-tu « Température de service » en situation de production, service ou accompagnement ?</t>
  </si>
  <si>
    <t>Sur le terrain, que dois-tu faire ou vérifier pour « Température de service » ?</t>
  </si>
  <si>
    <t>Température de service : besoin → risque → contrôle → preuve.</t>
  </si>
  <si>
    <t>Température de service : action → contrôle → transmission.</t>
  </si>
  <si>
    <t>Température de service : je vérifie, je fais, je préviens.</t>
  </si>
  <si>
    <t>Complète avec la responsabilité, la preuve et le risque associé à « Température de service ».</t>
  </si>
  <si>
    <t>Ajoute un contrôle observable ou une transmission pour « Température de service ».</t>
  </si>
  <si>
    <t>Précise ce que tu fais si tu constates un écart sur « Température de service ».</t>
  </si>
  <si>
    <t>Quelle preuve ou quel contrôle permet de sécuriser « Température de service » ?</t>
  </si>
  <si>
    <t>Quel contrôle terrain dois-tu citer pour « Température de service » ?</t>
  </si>
  <si>
    <t>Qui préviens-tu si « Température de service » n’est pas conforme ?</t>
  </si>
  <si>
    <t>Service / salle / soins selon organisation</t>
  </si>
  <si>
    <t>Confort et sécurité ; Maîtrise liaison chaude/froide</t>
  </si>
  <si>
    <t>Température de service - Une texture correcte mais froide donne quoi ?</t>
  </si>
  <si>
    <t>Q033</t>
  </si>
  <si>
    <t>Régimes restrictifs</t>
  </si>
  <si>
    <t>Enjeu : Régimes restrictifs ; Ce qu'il faut éviter : Accumuler restrictions sans réévaluation. ; Bonne pratique : Limiter les restrictions inutiles, prioriser nutrition. ; Relance formateur : Restriction texture + sans sel + mixé : que vérifies-tu ?</t>
  </si>
  <si>
    <t>Explique comment maîtriser « Régimes restrictifs » dans une démarche professionnelle en textures modifiées.</t>
  </si>
  <si>
    <t>Comment appliques-tu « Régimes restrictifs » en situation de production, service ou accompagnement ?</t>
  </si>
  <si>
    <t>Sur le terrain, que dois-tu faire ou vérifier pour « Régimes restrictifs » ?</t>
  </si>
  <si>
    <t>Régimes restrictifs : besoin → risque → contrôle → preuve.</t>
  </si>
  <si>
    <t>Régimes restrictifs : action → contrôle → transmission.</t>
  </si>
  <si>
    <t>Régimes restrictifs : je vérifie, je fais, je préviens.</t>
  </si>
  <si>
    <t>Complète avec la responsabilité, la preuve et le risque associé à « Régimes restrictifs ».</t>
  </si>
  <si>
    <t>Ajoute un contrôle observable ou une transmission pour « Régimes restrictifs ».</t>
  </si>
  <si>
    <t>Précise ce que tu fais si tu constates un écart sur « Régimes restrictifs ».</t>
  </si>
  <si>
    <t>Quelle preuve ou quel contrôle permet de sécuriser « Régimes restrictifs » ?</t>
  </si>
  <si>
    <t>Quel contrôle terrain dois-tu citer pour « Régimes restrictifs » ?</t>
  </si>
  <si>
    <t>Qui préviens-tu si « Régimes restrictifs » n’est pas conforme ?</t>
  </si>
  <si>
    <t>Validation diététique obligatoire ; Recette adaptée non punitive</t>
  </si>
  <si>
    <t>Régimes restrictifs - Restriction texture + sans sel + mixé : que vérifies-tu ?</t>
  </si>
  <si>
    <t>Q034</t>
  </si>
  <si>
    <t>Plaisir et phase céphalique</t>
  </si>
  <si>
    <t>Enjeu : Plaisir et phase céphalique ; Ce qu'il faut éviter : Assiette beige, odeur faible, plat non identifiable. ; Bonne pratique : Formes/couleurs/arômes pour déclencher envie de manger. ; Relance formateur : Pourquoi le beau peut améliorer l'apport ?</t>
  </si>
  <si>
    <t>Explique comment maîtriser « Plaisir et phase céphalique » dans une démarche professionnelle en textures modifiées.</t>
  </si>
  <si>
    <t>Comment appliques-tu « Plaisir et phase céphalique » en situation de production, service ou accompagnement ?</t>
  </si>
  <si>
    <t>Sur le terrain, que dois-tu faire ou vérifier pour « Plaisir et phase céphalique » ?</t>
  </si>
  <si>
    <t>Plaisir et phase céphalique : besoin → risque → contrôle → preuve.</t>
  </si>
  <si>
    <t>Plaisir et phase céphalique : action → contrôle → transmission.</t>
  </si>
  <si>
    <t>Plaisir et phase céphalique : je vérifie, je fais, je préviens.</t>
  </si>
  <si>
    <t>Complète avec la responsabilité, la preuve et le risque associé à « Plaisir et phase céphalique ».</t>
  </si>
  <si>
    <t>Ajoute un contrôle observable ou une transmission pour « Plaisir et phase céphalique ».</t>
  </si>
  <si>
    <t>Précise ce que tu fais si tu constates un écart sur « Plaisir et phase céphalique ».</t>
  </si>
  <si>
    <t>Quelle preuve ou quel contrôle permet de sécuriser « Plaisir et phase céphalique » ?</t>
  </si>
  <si>
    <t>Quel contrôle terrain dois-tu citer pour « Plaisir et phase céphalique » ?</t>
  </si>
  <si>
    <t>Qui préviens-tu si « Plaisir et phase céphalique » n’est pas conforme ?</t>
  </si>
  <si>
    <t>Respect goûts ; Dressage différencié</t>
  </si>
  <si>
    <t>Plaisir et phase céphalique - Pourquoi le beau peut améliorer l'apport ?</t>
  </si>
  <si>
    <t>Q035</t>
  </si>
  <si>
    <t>Suivi des restes</t>
  </si>
  <si>
    <t>Enjeu : Suivi des restes ; Ce qu'il faut éviter : Ne pas regarder ce qui revient en plonge. ; Bonne pratique : Mesurer refus et restes par composante. ; Relance formateur : Que t'apprend l'assiette retour ?</t>
  </si>
  <si>
    <t>Explique comment maîtriser « Suivi des restes » dans une démarche professionnelle en textures modifiées.</t>
  </si>
  <si>
    <t>Comment appliques-tu « Suivi des restes » en situation de production, service ou accompagnement ?</t>
  </si>
  <si>
    <t>Sur le terrain, que dois-tu faire ou vérifier pour « Suivi des restes » ?</t>
  </si>
  <si>
    <t>Suivi des restes : besoin → risque → contrôle → preuve.</t>
  </si>
  <si>
    <t>Suivi des restes : action → contrôle → transmission.</t>
  </si>
  <si>
    <t>Suivi des restes : je vérifie, je fais, je préviens.</t>
  </si>
  <si>
    <t>Complète avec la responsabilité, la preuve et le risque associé à « Suivi des restes ».</t>
  </si>
  <si>
    <t>Ajoute un contrôle observable ou une transmission pour « Suivi des restes ».</t>
  </si>
  <si>
    <t>Précise ce que tu fais si tu constates un écart sur « Suivi des restes ».</t>
  </si>
  <si>
    <t>Quelle preuve ou quel contrôle permet de sécuriser « Suivi des restes » ?</t>
  </si>
  <si>
    <t>Quel contrôle terrain dois-tu citer pour « Suivi des restes » ?</t>
  </si>
  <si>
    <t>Qui préviens-tu si « Suivi des restes » n’est pas conforme ?</t>
  </si>
  <si>
    <t>Suivi hebdomadaire ; Retour cuisine exploité</t>
  </si>
  <si>
    <t>Suivi des restes - Que t'apprend l'assiette retour ?</t>
  </si>
  <si>
    <t>Q036</t>
  </si>
  <si>
    <t>Signaux d'alerte</t>
  </si>
  <si>
    <t>Enjeu : Signaux d'alerte ; Ce qu'il faut éviter : Toux banalisée, perte de poids non transmise. ; Bonne pratique : Signalement immédiat et traçabilité. ; Relance formateur : Quel signal impose d'arrêter et prévenir ?</t>
  </si>
  <si>
    <t>Explique comment maîtriser « Signaux d'alerte » dans une démarche professionnelle en textures modifiées.</t>
  </si>
  <si>
    <t>Comment appliques-tu « Signaux d'alerte » en situation de production, service ou accompagnement ?</t>
  </si>
  <si>
    <t>Sur le terrain, que dois-tu faire ou vérifier pour « Signaux d'alerte » ?</t>
  </si>
  <si>
    <t>Signaux d'alerte : besoin → risque → contrôle → preuve.</t>
  </si>
  <si>
    <t>Signaux d'alerte : action → contrôle → transmission.</t>
  </si>
  <si>
    <t>Signaux d'alerte : je vérifie, je fais, je préviens.</t>
  </si>
  <si>
    <t>Complète avec la responsabilité, la preuve et le risque associé à « Signaux d'alerte ».</t>
  </si>
  <si>
    <t>Ajoute un contrôle observable ou une transmission pour « Signaux d'alerte ».</t>
  </si>
  <si>
    <t>Précise ce que tu fais si tu constates un écart sur « Signaux d'alerte ».</t>
  </si>
  <si>
    <t>Quelle preuve ou quel contrôle permet de sécuriser « Signaux d'alerte » ?</t>
  </si>
  <si>
    <t>Quel contrôle terrain dois-tu citer pour « Signaux d'alerte » ?</t>
  </si>
  <si>
    <t>Qui préviens-tu si « Signaux d'alerte » n’est pas conforme ?</t>
  </si>
  <si>
    <t>Circuit alerte ; Stop service si doute majeur</t>
  </si>
  <si>
    <t>Signaux d'alerte - Quel signal impose d'arrêter et prévenir ?</t>
  </si>
  <si>
    <t>Q037</t>
  </si>
  <si>
    <t>Qualité du repas, appétence et identification</t>
  </si>
  <si>
    <t>Construire un repas bon, beau et identifiable</t>
  </si>
  <si>
    <t>Identification du plat</t>
  </si>
  <si>
    <t>Dimension : Identification du plat ; Mauvaise pratique : Tout mélanger en purée unique. ; Bonne pratique : Séparer composantes : protéine, garniture, sauce. ; Exemple cuisine : Poisson mixé moulé + purée carotte + sauce citron.</t>
  </si>
  <si>
    <t>Explique comment maîtriser « Identification du plat » dans une démarche professionnelle en textures modifiées.</t>
  </si>
  <si>
    <t>Comment appliques-tu « Identification du plat » en situation de production, service ou accompagnement ?</t>
  </si>
  <si>
    <t>Sur le terrain, que dois-tu faire ou vérifier pour « Identification du plat » ?</t>
  </si>
  <si>
    <t>Identification du plat : besoin → risque → contrôle → preuve.</t>
  </si>
  <si>
    <t>Identification du plat : action → contrôle → transmission.</t>
  </si>
  <si>
    <t>Identification du plat : je vérifie, je fais, je préviens.</t>
  </si>
  <si>
    <t>Complète avec la responsabilité, la preuve et le risque associé à « Identification du plat ».</t>
  </si>
  <si>
    <t>Ajoute un contrôle observable ou une transmission pour « Identification du plat ».</t>
  </si>
  <si>
    <t>Précise ce que tu fais si tu constates un écart sur « Identification du plat ».</t>
  </si>
  <si>
    <t>Quelle preuve ou quel contrôle permet de sécuriser « Identification du plat » ?</t>
  </si>
  <si>
    <t>Quel contrôle terrain dois-tu citer pour « Identification du plat » ?</t>
  </si>
  <si>
    <t>Qui préviens-tu si « Identification du plat » n’est pas conforme ?</t>
  </si>
  <si>
    <t>Équilibre composantes ; Dressage assiette compartimentée</t>
  </si>
  <si>
    <t>Identification du plat - Poisson mixé moulé + purée carotte + sauce citron.</t>
  </si>
  <si>
    <t>Q038</t>
  </si>
  <si>
    <t>Couleur</t>
  </si>
  <si>
    <t>Dimension : Couleur ; Mauvaise pratique : Assiette beige/grise. ; Bonne pratique : Travailler couleurs naturelles par composante. ; Exemple cuisine : Betterave, carotte, épinard, courge.</t>
  </si>
  <si>
    <t>Explique comment maîtriser « Couleur » dans une démarche professionnelle en textures modifiées.</t>
  </si>
  <si>
    <t>Comment appliques-tu « Couleur » en situation de production, service ou accompagnement ?</t>
  </si>
  <si>
    <t>Sur le terrain, que dois-tu faire ou vérifier pour « Couleur » ?</t>
  </si>
  <si>
    <t>Couleur : besoin → risque → contrôle → preuve.</t>
  </si>
  <si>
    <t>Couleur : action → contrôle → transmission.</t>
  </si>
  <si>
    <t>Couleur : je vérifie, je fais, je préviens.</t>
  </si>
  <si>
    <t>Complète avec la responsabilité, la preuve et le risque associé à « Couleur ».</t>
  </si>
  <si>
    <t>Ajoute un contrôle observable ou une transmission pour « Couleur ».</t>
  </si>
  <si>
    <t>Précise ce que tu fais si tu constates un écart sur « Couleur ».</t>
  </si>
  <si>
    <t>Quelle preuve ou quel contrôle permet de sécuriser « Couleur » ?</t>
  </si>
  <si>
    <t>Quel contrôle terrain dois-tu citer pour « Couleur » ?</t>
  </si>
  <si>
    <t>Qui préviens-tu si « Couleur » n’est pas conforme ?</t>
  </si>
  <si>
    <t>Variété légumes ; Pas de colorants inutiles</t>
  </si>
  <si>
    <t>Couleur - Betterave, carotte, épinard, courge.</t>
  </si>
  <si>
    <t>Q039</t>
  </si>
  <si>
    <t>Saveur</t>
  </si>
  <si>
    <t>Dimension : Saveur ; Mauvaise pratique : Dilution fade après mixage. ; Bonne pratique : Assaisonnement contrôlé et adapté régime. ; Exemple cuisine : Herbes mixées, jus corsé, épices douces.</t>
  </si>
  <si>
    <t>Explique comment maîtriser « Saveur » dans une démarche professionnelle en textures modifiées.</t>
  </si>
  <si>
    <t>Comment appliques-tu « Saveur » en situation de production, service ou accompagnement ?</t>
  </si>
  <si>
    <t>Sur le terrain, que dois-tu faire ou vérifier pour « Saveur » ?</t>
  </si>
  <si>
    <t>Saveur : besoin → risque → contrôle → preuve.</t>
  </si>
  <si>
    <t>Saveur : action → contrôle → transmission.</t>
  </si>
  <si>
    <t>Saveur : je vérifie, je fais, je préviens.</t>
  </si>
  <si>
    <t>Complète avec la responsabilité, la preuve et le risque associé à « Saveur ».</t>
  </si>
  <si>
    <t>Ajoute un contrôle observable ou une transmission pour « Saveur ».</t>
  </si>
  <si>
    <t>Précise ce que tu fais si tu constates un écart sur « Saveur ».</t>
  </si>
  <si>
    <t>Quelle preuve ou quel contrôle permet de sécuriser « Saveur » ?</t>
  </si>
  <si>
    <t>Quel contrôle terrain dois-tu citer pour « Saveur » ?</t>
  </si>
  <si>
    <t>Qui préviens-tu si « Saveur » n’est pas conforme ?</t>
  </si>
  <si>
    <t>Compatibilité sans sel/allergènes ; Dégustation cuisine systématique</t>
  </si>
  <si>
    <t>Saveur - Herbes mixées, jus corsé, épices douces.</t>
  </si>
  <si>
    <t>Q040</t>
  </si>
  <si>
    <t>Odeur</t>
  </si>
  <si>
    <t>Dimension : Odeur ; Mauvaise pratique : Réchauffage sans odeur attractive. ; Bonne pratique : Préserver odeur du plat et sauce. ; Exemple cuisine : Jus de viande réduit, aromates.</t>
  </si>
  <si>
    <t>Explique comment maîtriser « Odeur » dans une démarche professionnelle en textures modifiées.</t>
  </si>
  <si>
    <t>Comment appliques-tu « Odeur » en situation de production, service ou accompagnement ?</t>
  </si>
  <si>
    <t>Sur le terrain, que dois-tu faire ou vérifier pour « Odeur » ?</t>
  </si>
  <si>
    <t>Odeur : besoin → risque → contrôle → preuve.</t>
  </si>
  <si>
    <t>Odeur : action → contrôle → transmission.</t>
  </si>
  <si>
    <t>Odeur : je vérifie, je fais, je préviens.</t>
  </si>
  <si>
    <t>Complète avec la responsabilité, la preuve et le risque associé à « Odeur ».</t>
  </si>
  <si>
    <t>Ajoute un contrôle observable ou une transmission pour « Odeur ».</t>
  </si>
  <si>
    <t>Précise ce que tu fais si tu constates un écart sur « Odeur ».</t>
  </si>
  <si>
    <t>Quelle preuve ou quel contrôle permet de sécuriser « Odeur » ?</t>
  </si>
  <si>
    <t>Quel contrôle terrain dois-tu citer pour « Odeur » ?</t>
  </si>
  <si>
    <t>Qui préviens-tu si « Odeur » n’est pas conforme ?</t>
  </si>
  <si>
    <t>Respect tolérances ; Réchauffage non desséchant</t>
  </si>
  <si>
    <t>Odeur - Jus de viande réduit, aromates.</t>
  </si>
  <si>
    <t>Q041</t>
  </si>
  <si>
    <t>Texture en bouche</t>
  </si>
  <si>
    <t>Dimension : Texture en bouche ; Mauvaise pratique : Collant, granuleux, sec. ; Bonne pratique : Texture lisse/cohésive/lubrifiée selon niveau. ; Exemple cuisine : Ajout sauce, liaison, tamisage.</t>
  </si>
  <si>
    <t>Explique comment maîtriser « Texture en bouche » dans une démarche professionnelle en textures modifiées.</t>
  </si>
  <si>
    <t>Comment appliques-tu « Texture en bouche » en situation de production, service ou accompagnement ?</t>
  </si>
  <si>
    <t>Sur le terrain, que dois-tu faire ou vérifier pour « Texture en bouche » ?</t>
  </si>
  <si>
    <t>Texture en bouche : besoin → risque → contrôle → preuve.</t>
  </si>
  <si>
    <t>Texture en bouche : action → contrôle → transmission.</t>
  </si>
  <si>
    <t>Texture en bouche : je vérifie, je fais, je préviens.</t>
  </si>
  <si>
    <t>Complète avec la responsabilité, la preuve et le risque associé à « Texture en bouche ».</t>
  </si>
  <si>
    <t>Ajoute un contrôle observable ou une transmission pour « Texture en bouche ».</t>
  </si>
  <si>
    <t>Précise ce que tu fais si tu constates un écart sur « Texture en bouche ».</t>
  </si>
  <si>
    <t>Quelle preuve ou quel contrôle permet de sécuriser « Texture en bouche » ?</t>
  </si>
  <si>
    <t>Quel contrôle terrain dois-tu citer pour « Texture en bouche » ?</t>
  </si>
  <si>
    <t>Qui préviens-tu si « Texture en bouche » n’est pas conforme ?</t>
  </si>
  <si>
    <t>Niveau conforme ; Test cuillère/fourchette</t>
  </si>
  <si>
    <t>Texture en bouche - Ajout sauce, liaison, tamisage.</t>
  </si>
  <si>
    <t>Q042</t>
  </si>
  <si>
    <t>Sauces</t>
  </si>
  <si>
    <t>Dimension : Sauces ; Mauvaise pratique : Sauce absente ou trop liquide. ; Bonne pratique : Sauce liée adaptée, nappante, compatible texture. ; Exemple cuisine : Béchamel enrichie, velouté réduit.</t>
  </si>
  <si>
    <t>Explique comment maîtriser « Sauces » dans une démarche professionnelle en textures modifiées.</t>
  </si>
  <si>
    <t>Comment appliques-tu « Sauces » en situation de production, service ou accompagnement ?</t>
  </si>
  <si>
    <t>Sur le terrain, que dois-tu faire ou vérifier pour « Sauces » ?</t>
  </si>
  <si>
    <t>Sauces : besoin → risque → contrôle → preuve.</t>
  </si>
  <si>
    <t>Sauces : action → contrôle → transmission.</t>
  </si>
  <si>
    <t>Sauces : je vérifie, je fais, je préviens.</t>
  </si>
  <si>
    <t>Complète avec la responsabilité, la preuve et le risque associé à « Sauces ».</t>
  </si>
  <si>
    <t>Ajoute un contrôle observable ou une transmission pour « Sauces ».</t>
  </si>
  <si>
    <t>Précise ce que tu fais si tu constates un écart sur « Sauces ».</t>
  </si>
  <si>
    <t>Quelle preuve ou quel contrôle permet de sécuriser « Sauces » ?</t>
  </si>
  <si>
    <t>Quel contrôle terrain dois-tu citer pour « Sauces » ?</t>
  </si>
  <si>
    <t>Qui préviens-tu si « Sauces » n’est pas conforme ?</t>
  </si>
  <si>
    <t>Apport et régime ; Texture sauce validée</t>
  </si>
  <si>
    <t>Sauces - Béchamel enrichie, velouté réduit.</t>
  </si>
  <si>
    <t>Q043</t>
  </si>
  <si>
    <t>Formes</t>
  </si>
  <si>
    <t>Dimension : Formes ; Mauvaise pratique : Purée étalée sans forme. ; Bonne pratique : Pocher, mouler, dresser proprement. ; Exemple cuisine : Boudin, quenelle, dôme, moule silicone.</t>
  </si>
  <si>
    <t>Explique comment maîtriser « Formes » dans une démarche professionnelle en textures modifiées.</t>
  </si>
  <si>
    <t>Comment appliques-tu « Formes » en situation de production, service ou accompagnement ?</t>
  </si>
  <si>
    <t>Sur le terrain, que dois-tu faire ou vérifier pour « Formes » ?</t>
  </si>
  <si>
    <t>Formes : besoin → risque → contrôle → preuve.</t>
  </si>
  <si>
    <t>Formes : action → contrôle → transmission.</t>
  </si>
  <si>
    <t>Formes : je vérifie, je fais, je préviens.</t>
  </si>
  <si>
    <t>Complète avec la responsabilité, la preuve et le risque associé à « Formes ».</t>
  </si>
  <si>
    <t>Ajoute un contrôle observable ou une transmission pour « Formes ».</t>
  </si>
  <si>
    <t>Précise ce que tu fais si tu constates un écart sur « Formes ».</t>
  </si>
  <si>
    <t>Quelle preuve ou quel contrôle permet de sécuriser « Formes » ?</t>
  </si>
  <si>
    <t>Quel contrôle terrain dois-tu citer pour « Formes » ?</t>
  </si>
  <si>
    <t>Qui préviens-tu si « Formes » n’est pas conforme ?</t>
  </si>
  <si>
    <t>Portion lisible ; Tenue au chaud validée</t>
  </si>
  <si>
    <t>Formes - Boudin, quenelle, dôme, moule silicone.</t>
  </si>
  <si>
    <t>Q044</t>
  </si>
  <si>
    <t>Repas complet</t>
  </si>
  <si>
    <t>Dimension : Repas complet ; Mauvaise pratique : Un seul bol mixé. ; Bonne pratique : Entrée, plat, produit laitier/dessert adaptés. ; Exemple cuisine : Menu complet texture 4.</t>
  </si>
  <si>
    <t>Explique comment maîtriser « Repas complet » dans une démarche professionnelle en textures modifiées.</t>
  </si>
  <si>
    <t>Comment appliques-tu « Repas complet » en situation de production, service ou accompagnement ?</t>
  </si>
  <si>
    <t>Sur le terrain, que dois-tu faire ou vérifier pour « Repas complet » ?</t>
  </si>
  <si>
    <t>Repas complet : besoin → risque → contrôle → preuve.</t>
  </si>
  <si>
    <t>Repas complet : action → contrôle → transmission.</t>
  </si>
  <si>
    <t>Repas complet : je vérifie, je fais, je préviens.</t>
  </si>
  <si>
    <t>Complète avec la responsabilité, la preuve et le risque associé à « Repas complet ».</t>
  </si>
  <si>
    <t>Ajoute un contrôle observable ou une transmission pour « Repas complet ».</t>
  </si>
  <si>
    <t>Précise ce que tu fais si tu constates un écart sur « Repas complet ».</t>
  </si>
  <si>
    <t>Quelle preuve ou quel contrôle permet de sécuriser « Repas complet » ?</t>
  </si>
  <si>
    <t>Quel contrôle terrain dois-tu citer pour « Repas complet » ?</t>
  </si>
  <si>
    <t>Qui préviens-tu si « Repas complet » n’est pas conforme ?</t>
  </si>
  <si>
    <t>Menu équilibré ; Organisation multi-composantes</t>
  </si>
  <si>
    <t>Repas complet - Menu complet texture 4.</t>
  </si>
  <si>
    <t>Q045</t>
  </si>
  <si>
    <t>Même repas que les autres</t>
  </si>
  <si>
    <t>Dimension : Même repas que les autres ; Mauvaise pratique : Menu à part pauvre et répétitif. ; Bonne pratique : Adapter le menu commun lorsque possible. ; Exemple cuisine : Bœuf carottes décliné texture.</t>
  </si>
  <si>
    <t>Explique comment maîtriser « Même repas que les autres » dans une démarche professionnelle en textures modifiées.</t>
  </si>
  <si>
    <t>Comment appliques-tu « Même repas que les autres » en situation de production, service ou accompagnement ?</t>
  </si>
  <si>
    <t>Sur le terrain, que dois-tu faire ou vérifier pour « Même repas que les autres » ?</t>
  </si>
  <si>
    <t>Même repas que les autres : besoin → risque → contrôle → preuve.</t>
  </si>
  <si>
    <t>Même repas que les autres : action → contrôle → transmission.</t>
  </si>
  <si>
    <t>Même repas que les autres : je vérifie, je fais, je préviens.</t>
  </si>
  <si>
    <t>Complète avec la responsabilité, la preuve et le risque associé à « Même repas que les autres ».</t>
  </si>
  <si>
    <t>Ajoute un contrôle observable ou une transmission pour « Même repas que les autres ».</t>
  </si>
  <si>
    <t>Précise ce que tu fais si tu constates un écart sur « Même repas que les autres ».</t>
  </si>
  <si>
    <t>Quelle preuve ou quel contrôle permet de sécuriser « Même repas que les autres » ?</t>
  </si>
  <si>
    <t>Quel contrôle terrain dois-tu citer pour « Même repas que les autres » ?</t>
  </si>
  <si>
    <t>Qui préviens-tu si « Même repas que les autres » n’est pas conforme ?</t>
  </si>
  <si>
    <t>Contrôle variété ; Déclinaison du menu</t>
  </si>
  <si>
    <t>Même repas que les autres - Bœuf carottes décliné texture.</t>
  </si>
  <si>
    <t>Q046</t>
  </si>
  <si>
    <t>Dimension sociale</t>
  </si>
  <si>
    <t>Dimension : Dimension sociale ; Mauvaise pratique : Servir en décalé ou isoler. ; Bonne pratique : Maintenir repas partagé si possible. ; Exemple cuisine : Même salle, aide discrète.</t>
  </si>
  <si>
    <t>Explique comment maîtriser « Dimension sociale » dans une démarche professionnelle en textures modifiées.</t>
  </si>
  <si>
    <t>Comment appliques-tu « Dimension sociale » en situation de production, service ou accompagnement ?</t>
  </si>
  <si>
    <t>Sur le terrain, que dois-tu faire ou vérifier pour « Dimension sociale » ?</t>
  </si>
  <si>
    <t>Dimension sociale : besoin → risque → contrôle → preuve.</t>
  </si>
  <si>
    <t>Dimension sociale : action → contrôle → transmission.</t>
  </si>
  <si>
    <t>Dimension sociale : je vérifie, je fais, je préviens.</t>
  </si>
  <si>
    <t>Complète avec la responsabilité, la preuve et le risque associé à « Dimension sociale ».</t>
  </si>
  <si>
    <t>Ajoute un contrôle observable ou une transmission pour « Dimension sociale ».</t>
  </si>
  <si>
    <t>Précise ce que tu fais si tu constates un écart sur « Dimension sociale ».</t>
  </si>
  <si>
    <t>Quelle preuve ou quel contrôle permet de sécuriser « Dimension sociale » ?</t>
  </si>
  <si>
    <t>Quel contrôle terrain dois-tu citer pour « Dimension sociale » ?</t>
  </si>
  <si>
    <t>Qui préviens-tu si « Dimension sociale » n’est pas conforme ?</t>
  </si>
  <si>
    <t>Projet personnalisé ; Coordination salle</t>
  </si>
  <si>
    <t>Dimension sociale - Même salle, aide discrète.</t>
  </si>
  <si>
    <t>Q047</t>
  </si>
  <si>
    <t>Acceptabilité CFA/PRO</t>
  </si>
  <si>
    <t>Dimension : Acceptabilité CFA/PRO ; Mauvaise pratique : Réponse seulement sanitaire. ; Bonne pratique : Réponse sanitaire + culinaire + relationnelle. ; Exemple cuisine : Sécurité, plaisir, autonomie.</t>
  </si>
  <si>
    <t>Explique comment maîtriser « Acceptabilité CFA/PRO » dans une démarche professionnelle en textures modifiées.</t>
  </si>
  <si>
    <t>Comment appliques-tu « Acceptabilité CFA/PRO » en situation de production, service ou accompagnement ?</t>
  </si>
  <si>
    <t>Sur le terrain, que dois-tu faire ou vérifier pour « Acceptabilité CFA/PRO » ?</t>
  </si>
  <si>
    <t>Acceptabilité CFA/PRO : besoin → risque → contrôle → preuve.</t>
  </si>
  <si>
    <t>Acceptabilité CFA/PRO : action → contrôle → transmission.</t>
  </si>
  <si>
    <t>Acceptabilité CFA/PRO : je vérifie, je fais, je préviens.</t>
  </si>
  <si>
    <t>Complète avec la responsabilité, la preuve et le risque associé à « Acceptabilité CFA/PRO ».</t>
  </si>
  <si>
    <t>Ajoute un contrôle observable ou une transmission pour « Acceptabilité CFA/PRO ».</t>
  </si>
  <si>
    <t>Précise ce que tu fais si tu constates un écart sur « Acceptabilité CFA/PRO ».</t>
  </si>
  <si>
    <t>Quelle preuve ou quel contrôle permet de sécuriser « Acceptabilité CFA/PRO » ?</t>
  </si>
  <si>
    <t>Quel contrôle terrain dois-tu citer pour « Acceptabilité CFA/PRO » ?</t>
  </si>
  <si>
    <t>Qui préviens-tu si « Acceptabilité CFA/PRO » n’est pas conforme ?</t>
  </si>
  <si>
    <t>Validation globale ; Exécution réaliste</t>
  </si>
  <si>
    <t>Acceptabilité CFA/PRO - Sécurité, plaisir, autonomie.</t>
  </si>
  <si>
    <t>Q048</t>
  </si>
  <si>
    <t>Dégustation interne</t>
  </si>
  <si>
    <t>Dimension : Dégustation interne ; Mauvaise pratique : Produire sans goûter. ; Bonne pratique : Cuisine goûte texture adaptée comme un plat normal. ; Exemple cuisine : Check goût/sel/texture/température.</t>
  </si>
  <si>
    <t>Explique comment maîtriser « Dégustation interne » dans une démarche professionnelle en textures modifiées.</t>
  </si>
  <si>
    <t>Comment appliques-tu « Dégustation interne » en situation de production, service ou accompagnement ?</t>
  </si>
  <si>
    <t>Sur le terrain, que dois-tu faire ou vérifier pour « Dégustation interne » ?</t>
  </si>
  <si>
    <t>Dégustation interne : besoin → risque → contrôle → preuve.</t>
  </si>
  <si>
    <t>Dégustation interne : action → contrôle → transmission.</t>
  </si>
  <si>
    <t>Dégustation interne : je vérifie, je fais, je préviens.</t>
  </si>
  <si>
    <t>Complète avec la responsabilité, la preuve et le risque associé à « Dégustation interne ».</t>
  </si>
  <si>
    <t>Ajoute un contrôle observable ou une transmission pour « Dégustation interne ».</t>
  </si>
  <si>
    <t>Précise ce que tu fais si tu constates un écart sur « Dégustation interne ».</t>
  </si>
  <si>
    <t>Quelle preuve ou quel contrôle permet de sécuriser « Dégustation interne » ?</t>
  </si>
  <si>
    <t>Quel contrôle terrain dois-tu citer pour « Dégustation interne » ?</t>
  </si>
  <si>
    <t>Qui préviens-tu si « Dégustation interne » n’est pas conforme ?</t>
  </si>
  <si>
    <t>Régimes respectés ; Contrôle organoleptique</t>
  </si>
  <si>
    <t>Dégustation interne - Check goût/sel/texture/température.</t>
  </si>
  <si>
    <t>Q049</t>
  </si>
  <si>
    <t>Production cuisine, hygiène et PMS</t>
  </si>
  <si>
    <t>Production cuisine et sécurité sanitaire</t>
  </si>
  <si>
    <t>Menu</t>
  </si>
  <si>
    <t>Étape : Menu ; Point de maîtrise : Prévoir la déclinaison texture dès la conception. ; Risque : Improvisation en fin de service. ; Bonne pratique : Fiche technique texture par composante.</t>
  </si>
  <si>
    <t>Explique comment maîtriser « Menu » dans une démarche professionnelle en textures modifiées.</t>
  </si>
  <si>
    <t>Comment appliques-tu « Menu » en situation de production, service ou accompagnement ?</t>
  </si>
  <si>
    <t>Sur le terrain, que dois-tu faire ou vérifier pour « Menu » ?</t>
  </si>
  <si>
    <t>Menu : besoin → risque → contrôle → preuve.</t>
  </si>
  <si>
    <t>Menu : action → contrôle → transmission.</t>
  </si>
  <si>
    <t>Menu : je vérifie, je fais, je préviens.</t>
  </si>
  <si>
    <t>Complète avec la responsabilité, la preuve et le risque associé à « Menu ».</t>
  </si>
  <si>
    <t>Ajoute un contrôle observable ou une transmission pour « Menu ».</t>
  </si>
  <si>
    <t>Précise ce que tu fais si tu constates un écart sur « Menu ».</t>
  </si>
  <si>
    <t>Quelle preuve ou quel contrôle permet de sécuriser « Menu » ?</t>
  </si>
  <si>
    <t>Quel contrôle terrain dois-tu citer pour « Menu » ?</t>
  </si>
  <si>
    <t>Qui préviens-tu si « Menu » n’est pas conforme ?</t>
  </si>
  <si>
    <t>Cuisine / responsable de production</t>
  </si>
  <si>
    <t>Improvisation en fin de service.</t>
  </si>
  <si>
    <t>Menu compatible régimes ; Fiches techniques signées ; fiche texture</t>
  </si>
  <si>
    <t>Menu - Fiche technique texture par composante.</t>
  </si>
  <si>
    <t>Q050</t>
  </si>
  <si>
    <t>Achats</t>
  </si>
  <si>
    <t>Étape : Achats ; Point de maîtrise : Choisir produits adaptés à cuisson/mixage. ; Risque : Fibres, nerfs, peaux, arêtes. ; Bonne pratique : Pièces tendres, parage, qualité constante.</t>
  </si>
  <si>
    <t>Explique comment maîtriser « Achats » dans une démarche professionnelle en textures modifiées.</t>
  </si>
  <si>
    <t>Comment appliques-tu « Achats » en situation de production, service ou accompagnement ?</t>
  </si>
  <si>
    <t>Sur le terrain, que dois-tu faire ou vérifier pour « Achats » ?</t>
  </si>
  <si>
    <t>Achats : besoin → risque → contrôle → preuve.</t>
  </si>
  <si>
    <t>Achats : action → contrôle → transmission.</t>
  </si>
  <si>
    <t>Achats : je vérifie, je fais, je préviens.</t>
  </si>
  <si>
    <t>Complète avec la responsabilité, la preuve et le risque associé à « Achats ».</t>
  </si>
  <si>
    <t>Ajoute un contrôle observable ou une transmission pour « Achats ».</t>
  </si>
  <si>
    <t>Précise ce que tu fais si tu constates un écart sur « Achats ».</t>
  </si>
  <si>
    <t>Quelle preuve ou quel contrôle permet de sécuriser « Achats » ?</t>
  </si>
  <si>
    <t>Quel contrôle terrain dois-tu citer pour « Achats » ?</t>
  </si>
  <si>
    <t>Qui préviens-tu si « Achats » n’est pas conforme ?</t>
  </si>
  <si>
    <t>Fibres, nerfs, peaux, arêtes.</t>
  </si>
  <si>
    <t>Apports et allergies ; Cahier charges fournisseur ; bon livraison</t>
  </si>
  <si>
    <t>Achats - Pièces tendres, parage, qualité constante.</t>
  </si>
  <si>
    <t>Q051</t>
  </si>
  <si>
    <t>Cuisson</t>
  </si>
  <si>
    <t>Étape : Cuisson ; Point de maîtrise : Cuire pour tendreté et sécurité. ; Risque : Trop sec, trop fibreux, sous-cuisson. ; Bonne pratique : Cuisson longue douce si besoin.</t>
  </si>
  <si>
    <t>Explique comment maîtriser « Cuisson » dans une démarche professionnelle en textures modifiées.</t>
  </si>
  <si>
    <t>Comment appliques-tu « Cuisson » en situation de production, service ou accompagnement ?</t>
  </si>
  <si>
    <t>Sur le terrain, que dois-tu faire ou vérifier pour « Cuisson » ?</t>
  </si>
  <si>
    <t>Cuisson : besoin → risque → contrôle → preuve.</t>
  </si>
  <si>
    <t>Cuisson : action → contrôle → transmission.</t>
  </si>
  <si>
    <t>Cuisson : je vérifie, je fais, je préviens.</t>
  </si>
  <si>
    <t>Complète avec la responsabilité, la preuve et le risque associé à « Cuisson ».</t>
  </si>
  <si>
    <t>Ajoute un contrôle observable ou une transmission pour « Cuisson ».</t>
  </si>
  <si>
    <t>Précise ce que tu fais si tu constates un écart sur « Cuisson ».</t>
  </si>
  <si>
    <t>Quelle preuve ou quel contrôle permet de sécuriser « Cuisson » ?</t>
  </si>
  <si>
    <t>Quel contrôle terrain dois-tu citer pour « Cuisson » ?</t>
  </si>
  <si>
    <t>Qui préviens-tu si « Cuisson » n’est pas conforme ?</t>
  </si>
  <si>
    <t>Trop sec, trop fibreux, sous-cuisson.</t>
  </si>
  <si>
    <t>Préservation apports ; Courbe temps/température ; relevé cuisson</t>
  </si>
  <si>
    <t>Cuisson - Cuisson longue douce si besoin.</t>
  </si>
  <si>
    <t>Q052</t>
  </si>
  <si>
    <t>Mixage</t>
  </si>
  <si>
    <t>Étape : Mixage ; Point de maîtrise : Obtenir texture homogène. ; Risque : Grumeaux, peaux, fibres. ; Bonne pratique : Matériel adapté, petites charges, tamisage.</t>
  </si>
  <si>
    <t>Explique comment maîtriser « Mixage » dans une démarche professionnelle en textures modifiées.</t>
  </si>
  <si>
    <t>Comment appliques-tu « Mixage » en situation de production, service ou accompagnement ?</t>
  </si>
  <si>
    <t>Sur le terrain, que dois-tu faire ou vérifier pour « Mixage » ?</t>
  </si>
  <si>
    <t>Mixage : besoin → risque → contrôle → preuve.</t>
  </si>
  <si>
    <t>Mixage : action → contrôle → transmission.</t>
  </si>
  <si>
    <t>Mixage : je vérifie, je fais, je préviens.</t>
  </si>
  <si>
    <t>Complète avec la responsabilité, la preuve et le risque associé à « Mixage ».</t>
  </si>
  <si>
    <t>Ajoute un contrôle observable ou une transmission pour « Mixage ».</t>
  </si>
  <si>
    <t>Précise ce que tu fais si tu constates un écart sur « Mixage ».</t>
  </si>
  <si>
    <t>Quelle preuve ou quel contrôle permet de sécuriser « Mixage » ?</t>
  </si>
  <si>
    <t>Quel contrôle terrain dois-tu citer pour « Mixage » ?</t>
  </si>
  <si>
    <t>Qui préviens-tu si « Mixage » n’est pas conforme ?</t>
  </si>
  <si>
    <t>Grumeaux, peaux, fibres.</t>
  </si>
  <si>
    <t>Densité nutritionnelle ; Procédure mixage ; test texture</t>
  </si>
  <si>
    <t>Mixage - Matériel adapté, petites charges, tamisage.</t>
  </si>
  <si>
    <t>Q053</t>
  </si>
  <si>
    <t>Liaison</t>
  </si>
  <si>
    <t>Étape : Liaison ; Point de maîtrise : Stabiliser texture sans excès. ; Risque : Déphasage eau/solide ou texture collante. ; Bonne pratique : Lier avec sauce, féculent, épaississant validé.</t>
  </si>
  <si>
    <t>Explique comment maîtriser « Liaison » dans une démarche professionnelle en textures modifiées.</t>
  </si>
  <si>
    <t>Comment appliques-tu « Liaison » en situation de production, service ou accompagnement ?</t>
  </si>
  <si>
    <t>Sur le terrain, que dois-tu faire ou vérifier pour « Liaison » ?</t>
  </si>
  <si>
    <t>Liaison : besoin → risque → contrôle → preuve.</t>
  </si>
  <si>
    <t>Liaison : action → contrôle → transmission.</t>
  </si>
  <si>
    <t>Liaison : je vérifie, je fais, je préviens.</t>
  </si>
  <si>
    <t>Complète avec la responsabilité, la preuve et le risque associé à « Liaison ».</t>
  </si>
  <si>
    <t>Ajoute un contrôle observable ou une transmission pour « Liaison ».</t>
  </si>
  <si>
    <t>Précise ce que tu fais si tu constates un écart sur « Liaison ».</t>
  </si>
  <si>
    <t>Quelle preuve ou quel contrôle permet de sécuriser « Liaison » ?</t>
  </si>
  <si>
    <t>Quel contrôle terrain dois-tu citer pour « Liaison » ?</t>
  </si>
  <si>
    <t>Qui préviens-tu si « Liaison » n’est pas conforme ?</t>
  </si>
  <si>
    <t>Déphasage eau/solide ou texture collante.</t>
  </si>
  <si>
    <t>Compatibilité régimes/allergènes ; Recette testée ; stabilité 30 min</t>
  </si>
  <si>
    <t>Liaison - Lier avec sauce, féculent, épaississant validé.</t>
  </si>
  <si>
    <t>Q054</t>
  </si>
  <si>
    <t>Enrichissement</t>
  </si>
  <si>
    <t>Étape : Enrichissement ; Point de maîtrise : Compenser perte de densité. ; Risque : Dilution au bouillon/eau. ; Bonne pratique : Enrichir selon protocole diététique.</t>
  </si>
  <si>
    <t>Explique comment maîtriser « Enrichissement » dans une démarche professionnelle en textures modifiées.</t>
  </si>
  <si>
    <t>Comment appliques-tu « Enrichissement » en situation de production, service ou accompagnement ?</t>
  </si>
  <si>
    <t>Sur le terrain, que dois-tu faire ou vérifier pour « Enrichissement » ?</t>
  </si>
  <si>
    <t>Enrichissement : besoin → risque → contrôle → preuve.</t>
  </si>
  <si>
    <t>Enrichissement : action → contrôle → transmission.</t>
  </si>
  <si>
    <t>Enrichissement : je vérifie, je fais, je préviens.</t>
  </si>
  <si>
    <t>Complète avec la responsabilité, la preuve et le risque associé à « Enrichissement ».</t>
  </si>
  <si>
    <t>Ajoute un contrôle observable ou une transmission pour « Enrichissement ».</t>
  </si>
  <si>
    <t>Précise ce que tu fais si tu constates un écart sur « Enrichissement ».</t>
  </si>
  <si>
    <t>Quelle preuve ou quel contrôle permet de sécuriser « Enrichissement » ?</t>
  </si>
  <si>
    <t>Quel contrôle terrain dois-tu citer pour « Enrichissement » ?</t>
  </si>
  <si>
    <t>Qui préviens-tu si « Enrichissement » n’est pas conforme ?</t>
  </si>
  <si>
    <t>Dilution au bouillon/eau.</t>
  </si>
  <si>
    <t>Régime/allergène validé ; Dosage précis ; fiche recette</t>
  </si>
  <si>
    <t>Enrichissement - Enrichir selon protocole diététique.</t>
  </si>
  <si>
    <t>Q055</t>
  </si>
  <si>
    <t>Refroidissement</t>
  </si>
  <si>
    <t>Étape : Refroidissement ; Point de maîtrise : Respect liaison froide si applicable. ; Risque : Zone de température dangereuse. ; Bonne pratique : Cellule, traçabilité, portionnement.</t>
  </si>
  <si>
    <t>Explique comment maîtriser « Refroidissement » dans une démarche professionnelle en textures modifiées.</t>
  </si>
  <si>
    <t>Comment appliques-tu « Refroidissement » en situation de production, service ou accompagnement ?</t>
  </si>
  <si>
    <t>Sur le terrain, que dois-tu faire ou vérifier pour « Refroidissement » ?</t>
  </si>
  <si>
    <t>Refroidissement : besoin → risque → contrôle → preuve.</t>
  </si>
  <si>
    <t>Refroidissement : action → contrôle → transmission.</t>
  </si>
  <si>
    <t>Refroidissement : je vérifie, je fais, je préviens.</t>
  </si>
  <si>
    <t>Complète avec la responsabilité, la preuve et le risque associé à « Refroidissement ».</t>
  </si>
  <si>
    <t>Ajoute un contrôle observable ou une transmission pour « Refroidissement ».</t>
  </si>
  <si>
    <t>Précise ce que tu fais si tu constates un écart sur « Refroidissement ».</t>
  </si>
  <si>
    <t>Quelle preuve ou quel contrôle permet de sécuriser « Refroidissement » ?</t>
  </si>
  <si>
    <t>Quel contrôle terrain dois-tu citer pour « Refroidissement » ?</t>
  </si>
  <si>
    <t>Qui préviens-tu si « Refroidissement » n’est pas conforme ?</t>
  </si>
  <si>
    <t>Zone de température dangereuse.</t>
  </si>
  <si>
    <t>Sans impact apports ; Process PMS ; relevé cellule</t>
  </si>
  <si>
    <t>Refroidissement - Cellule, traçabilité, portionnement.</t>
  </si>
  <si>
    <t>Q056</t>
  </si>
  <si>
    <t>Remise en température</t>
  </si>
  <si>
    <t>Étape : Remise en température ; Point de maîtrise : Chauffer sans dessécher ni casser texture. ; Risque : Déphasage, brûlure, refroidissement. ; Bonne pratique : Température maîtrisée, sauce ajustée.</t>
  </si>
  <si>
    <t>Explique comment maîtriser « Remise en température » dans une démarche professionnelle en textures modifiées.</t>
  </si>
  <si>
    <t>Comment appliques-tu « Remise en température » en situation de production, service ou accompagnement ?</t>
  </si>
  <si>
    <t>Sur le terrain, que dois-tu faire ou vérifier pour « Remise en température » ?</t>
  </si>
  <si>
    <t>Remise en température : besoin → risque → contrôle → preuve.</t>
  </si>
  <si>
    <t>Remise en température : action → contrôle → transmission.</t>
  </si>
  <si>
    <t>Remise en température : je vérifie, je fais, je préviens.</t>
  </si>
  <si>
    <t>Complète avec la responsabilité, la preuve et le risque associé à « Remise en température ».</t>
  </si>
  <si>
    <t>Ajoute un contrôle observable ou une transmission pour « Remise en température ».</t>
  </si>
  <si>
    <t>Précise ce que tu fais si tu constates un écart sur « Remise en température ».</t>
  </si>
  <si>
    <t>Quelle preuve ou quel contrôle permet de sécuriser « Remise en température » ?</t>
  </si>
  <si>
    <t>Quel contrôle terrain dois-tu citer pour « Remise en température » ?</t>
  </si>
  <si>
    <t>Qui préviens-tu si « Remise en température » n’est pas conforme ?</t>
  </si>
  <si>
    <t>Déphasage, brûlure, refroidissement.</t>
  </si>
  <si>
    <t>Compatibilité textures ; Mode opératoire ; température service</t>
  </si>
  <si>
    <t>Remise en température - Température maîtrisée, sauce ajustée.</t>
  </si>
  <si>
    <t>Q057</t>
  </si>
  <si>
    <t>Portionnement</t>
  </si>
  <si>
    <t>Étape : Portionnement ; Point de maîtrise : Servir quantité adaptée et lisible. ; Risque : Portions inégales, ration faible. ; Bonne pratique : Pesée ou outils de portionnement.</t>
  </si>
  <si>
    <t>Explique comment maîtriser « Portionnement » dans une démarche professionnelle en textures modifiées.</t>
  </si>
  <si>
    <t>Comment appliques-tu « Portionnement » en situation de production, service ou accompagnement ?</t>
  </si>
  <si>
    <t>Sur le terrain, que dois-tu faire ou vérifier pour « Portionnement » ?</t>
  </si>
  <si>
    <t>Portionnement : besoin → risque → contrôle → preuve.</t>
  </si>
  <si>
    <t>Portionnement : action → contrôle → transmission.</t>
  </si>
  <si>
    <t>Portionnement : je vérifie, je fais, je préviens.</t>
  </si>
  <si>
    <t>Complète avec la responsabilité, la preuve et le risque associé à « Portionnement ».</t>
  </si>
  <si>
    <t>Ajoute un contrôle observable ou une transmission pour « Portionnement ».</t>
  </si>
  <si>
    <t>Précise ce que tu fais si tu constates un écart sur « Portionnement ».</t>
  </si>
  <si>
    <t>Quelle preuve ou quel contrôle permet de sécuriser « Portionnement » ?</t>
  </si>
  <si>
    <t>Quel contrôle terrain dois-tu citer pour « Portionnement » ?</t>
  </si>
  <si>
    <t>Qui préviens-tu si « Portionnement » n’est pas conforme ?</t>
  </si>
  <si>
    <t>Portions inégales, ration faible.</t>
  </si>
  <si>
    <t>Grammage nutritionnel ; Louche/portionneur défini ; grammage</t>
  </si>
  <si>
    <t>Portionnement - Pesée ou outils de portionnement.</t>
  </si>
  <si>
    <t>Q058</t>
  </si>
  <si>
    <t>Traçabilité</t>
  </si>
  <si>
    <t>Étape : Traçabilité ; Point de maîtrise : Conserver preuve lot/process. ; Risque : Impossible de retrouver recette ou allergène. ; Bonne pratique : Fiche lot, recette, allergènes.</t>
  </si>
  <si>
    <t>Explique comment maîtriser « Traçabilité » dans une démarche professionnelle en textures modifiées.</t>
  </si>
  <si>
    <t>Comment appliques-tu « Traçabilité » en situation de production, service ou accompagnement ?</t>
  </si>
  <si>
    <t>Sur le terrain, que dois-tu faire ou vérifier pour « Traçabilité » ?</t>
  </si>
  <si>
    <t>Traçabilité : besoin → risque → contrôle → preuve.</t>
  </si>
  <si>
    <t>Traçabilité : action → contrôle → transmission.</t>
  </si>
  <si>
    <t>Traçabilité : je vérifie, je fais, je préviens.</t>
  </si>
  <si>
    <t>Complète avec la responsabilité, la preuve et le risque associé à « Traçabilité ».</t>
  </si>
  <si>
    <t>Ajoute un contrôle observable ou une transmission pour « Traçabilité ».</t>
  </si>
  <si>
    <t>Précise ce que tu fais si tu constates un écart sur « Traçabilité ».</t>
  </si>
  <si>
    <t>Quelle preuve ou quel contrôle permet de sécuriser « Traçabilité » ?</t>
  </si>
  <si>
    <t>Quel contrôle terrain dois-tu citer pour « Traçabilité » ?</t>
  </si>
  <si>
    <t>Qui préviens-tu si « Traçabilité » n’est pas conforme ?</t>
  </si>
  <si>
    <t>Impossible de retrouver recette ou allergène.</t>
  </si>
  <si>
    <t>Registre allergènes ; PMS et étiquetage interne ; fiche lot</t>
  </si>
  <si>
    <t>Traçabilité - Fiche lot, recette, allergènes.</t>
  </si>
  <si>
    <t>Q059</t>
  </si>
  <si>
    <t>Prévention contaminations</t>
  </si>
  <si>
    <t>Étape : Prévention contaminations ; Point de maîtrise : Mixer allergènes sans nettoyage suffisant. ; Risque : Contamination croisée. ; Bonne pratique : Plan de nettoyage et ordre de production.</t>
  </si>
  <si>
    <t>Explique comment maîtriser « Prévention contaminations » dans une démarche professionnelle en textures modifiées.</t>
  </si>
  <si>
    <t>Comment appliques-tu « Prévention contaminations » en situation de production, service ou accompagnement ?</t>
  </si>
  <si>
    <t>Sur le terrain, que dois-tu faire ou vérifier pour « Prévention contaminations » ?</t>
  </si>
  <si>
    <t>Prévention contaminations : besoin → risque → contrôle → preuve.</t>
  </si>
  <si>
    <t>Prévention contaminations : action → contrôle → transmission.</t>
  </si>
  <si>
    <t>Prévention contaminations : je vérifie, je fais, je préviens.</t>
  </si>
  <si>
    <t>Complète avec la responsabilité, la preuve et le risque associé à « Prévention contaminations ».</t>
  </si>
  <si>
    <t>Ajoute un contrôle observable ou une transmission pour « Prévention contaminations ».</t>
  </si>
  <si>
    <t>Précise ce que tu fais si tu constates un écart sur « Prévention contaminations ».</t>
  </si>
  <si>
    <t>Quelle preuve ou quel contrôle permet de sécuriser « Prévention contaminations » ?</t>
  </si>
  <si>
    <t>Quel contrôle terrain dois-tu citer pour « Prévention contaminations » ?</t>
  </si>
  <si>
    <t>Qui préviens-tu si « Prévention contaminations » n’est pas conforme ?</t>
  </si>
  <si>
    <t>Contamination croisée.</t>
  </si>
  <si>
    <t>Régimes protégés ; Ordonnancement production ; plan nettoyage</t>
  </si>
  <si>
    <t>Prévention contaminations - Plan de nettoyage et ordre de production.</t>
  </si>
  <si>
    <t>Q060</t>
  </si>
  <si>
    <t>Formation équipe</t>
  </si>
  <si>
    <t>Étape : Formation équipe ; Point de maîtrise : Une seule personne sait faire. ; Risque : Variabilité, non-conformité. ; Bonne pratique : Procédures, photos, tests, formation.</t>
  </si>
  <si>
    <t>Explique comment maîtriser « Formation équipe » dans une démarche professionnelle en textures modifiées.</t>
  </si>
  <si>
    <t>Comment appliques-tu « Formation équipe » en situation de production, service ou accompagnement ?</t>
  </si>
  <si>
    <t>Sur le terrain, que dois-tu faire ou vérifier pour « Formation équipe » ?</t>
  </si>
  <si>
    <t>Formation équipe : besoin → risque → contrôle → preuve.</t>
  </si>
  <si>
    <t>Formation équipe : action → contrôle → transmission.</t>
  </si>
  <si>
    <t>Formation équipe : je vérifie, je fais, je préviens.</t>
  </si>
  <si>
    <t>Complète avec la responsabilité, la preuve et le risque associé à « Formation équipe ».</t>
  </si>
  <si>
    <t>Ajoute un contrôle observable ou une transmission pour « Formation équipe ».</t>
  </si>
  <si>
    <t>Précise ce que tu fais si tu constates un écart sur « Formation équipe ».</t>
  </si>
  <si>
    <t>Quelle preuve ou quel contrôle permet de sécuriser « Formation équipe » ?</t>
  </si>
  <si>
    <t>Quel contrôle terrain dois-tu citer pour « Formation équipe » ?</t>
  </si>
  <si>
    <t>Qui préviens-tu si « Formation équipe » n’est pas conforme ?</t>
  </si>
  <si>
    <t>Variabilité, non-conformité.</t>
  </si>
  <si>
    <t>Validation équipe ; Mode opératoire affiché ; audit interne</t>
  </si>
  <si>
    <t>Formation équipe - Procédures, photos, tests, formation.</t>
  </si>
  <si>
    <t>Q061</t>
  </si>
  <si>
    <t>Service, accompagnement et observation</t>
  </si>
  <si>
    <t>Service en salle et accompagnement du repas</t>
  </si>
  <si>
    <t>Avant service</t>
  </si>
  <si>
    <t>Moment : Avant service ; Point clé : Identifier convive, texture, régime, allergènes. ; Risque : Mauvaise assiette au mauvais convive. ; Bonne pratique : Double vérification discrète.</t>
  </si>
  <si>
    <t>Explique comment maîtriser « Avant service » dans une démarche professionnelle en textures modifiées.</t>
  </si>
  <si>
    <t>Comment appliques-tu « Avant service » en situation de production, service ou accompagnement ?</t>
  </si>
  <si>
    <t>Sur le terrain, que dois-tu faire ou vérifier pour « Avant service » ?</t>
  </si>
  <si>
    <t>Avant service : besoin → risque → contrôle → preuve.</t>
  </si>
  <si>
    <t>Avant service : action → contrôle → transmission.</t>
  </si>
  <si>
    <t>Avant service : je vérifie, je fais, je préviens.</t>
  </si>
  <si>
    <t>Complète avec la responsabilité, la preuve et le risque associé à « Avant service ».</t>
  </si>
  <si>
    <t>Ajoute un contrôle observable ou une transmission pour « Avant service ».</t>
  </si>
  <si>
    <t>Précise ce que tu fais si tu constates un écart sur « Avant service ».</t>
  </si>
  <si>
    <t>Quelle preuve ou quel contrôle permet de sécuriser « Avant service » ?</t>
  </si>
  <si>
    <t>Quel contrôle terrain dois-tu citer pour « Avant service » ?</t>
  </si>
  <si>
    <t>Qui préviens-tu si « Avant service » n’est pas conforme ?</t>
  </si>
  <si>
    <t>Mauvaise assiette au mauvais convive.</t>
  </si>
  <si>
    <t>contrôle plateau</t>
  </si>
  <si>
    <t>Avant service - Double vérification discrète.</t>
  </si>
  <si>
    <t>Q062</t>
  </si>
  <si>
    <t>Installation</t>
  </si>
  <si>
    <t>Moment : Installation ; Point clé : Posture sécurisée. ; Risque : Fausse route, fatigue. ; Bonne pratique : Assis droit, tête adaptée, confort.</t>
  </si>
  <si>
    <t>Explique comment maîtriser « Installation » dans une démarche professionnelle en textures modifiées.</t>
  </si>
  <si>
    <t>Comment appliques-tu « Installation » en situation de production, service ou accompagnement ?</t>
  </si>
  <si>
    <t>Sur le terrain, que dois-tu faire ou vérifier pour « Installation » ?</t>
  </si>
  <si>
    <t>Installation : besoin → risque → contrôle → preuve.</t>
  </si>
  <si>
    <t>Installation : action → contrôle → transmission.</t>
  </si>
  <si>
    <t>Installation : je vérifie, je fais, je préviens.</t>
  </si>
  <si>
    <t>Complète avec la responsabilité, la preuve et le risque associé à « Installation ».</t>
  </si>
  <si>
    <t>Ajoute un contrôle observable ou une transmission pour « Installation ».</t>
  </si>
  <si>
    <t>Précise ce que tu fais si tu constates un écart sur « Installation ».</t>
  </si>
  <si>
    <t>Quelle preuve ou quel contrôle permet de sécuriser « Installation » ?</t>
  </si>
  <si>
    <t>Quel contrôle terrain dois-tu citer pour « Installation » ?</t>
  </si>
  <si>
    <t>Qui préviens-tu si « Installation » n’est pas conforme ?</t>
  </si>
  <si>
    <t>Fausse route, fatigue.</t>
  </si>
  <si>
    <t>observation installation</t>
  </si>
  <si>
    <t>Installation - Assis droit, tête adaptée, confort.</t>
  </si>
  <si>
    <t>Q063</t>
  </si>
  <si>
    <t>Présentation</t>
  </si>
  <si>
    <t>Moment : Présentation ; Point clé : Nommer le plat et ses composantes. ; Risque : Refus par non-identification. ; Bonne pratique : Annonce simple, positive, non infantilisante.</t>
  </si>
  <si>
    <t>Explique comment maîtriser « Présentation » dans une démarche professionnelle en textures modifiées.</t>
  </si>
  <si>
    <t>Comment appliques-tu « Présentation » en situation de production, service ou accompagnement ?</t>
  </si>
  <si>
    <t>Sur le terrain, que dois-tu faire ou vérifier pour « Présentation » ?</t>
  </si>
  <si>
    <t>Présentation : besoin → risque → contrôle → preuve.</t>
  </si>
  <si>
    <t>Présentation : action → contrôle → transmission.</t>
  </si>
  <si>
    <t>Présentation : je vérifie, je fais, je préviens.</t>
  </si>
  <si>
    <t>Complète avec la responsabilité, la preuve et le risque associé à « Présentation ».</t>
  </si>
  <si>
    <t>Ajoute un contrôle observable ou une transmission pour « Présentation ».</t>
  </si>
  <si>
    <t>Précise ce que tu fais si tu constates un écart sur « Présentation ».</t>
  </si>
  <si>
    <t>Quelle preuve ou quel contrôle permet de sécuriser « Présentation » ?</t>
  </si>
  <si>
    <t>Quel contrôle terrain dois-tu citer pour « Présentation » ?</t>
  </si>
  <si>
    <t>Qui préviens-tu si « Présentation » n’est pas conforme ?</t>
  </si>
  <si>
    <t>Refus par non-identification.</t>
  </si>
  <si>
    <t>écoute salle</t>
  </si>
  <si>
    <t>Présentation - Annonce simple, positive, non infantilisante.</t>
  </si>
  <si>
    <t>Q064</t>
  </si>
  <si>
    <t>Rythme</t>
  </si>
  <si>
    <t>Moment : Rythme ; Point clé : Ne pas presser. ; Risque : Fausse route, stress, refus. ; Bonne pratique : Temps suffisant, petites bouchées.</t>
  </si>
  <si>
    <t>Explique comment maîtriser « Rythme » dans une démarche professionnelle en textures modifiées.</t>
  </si>
  <si>
    <t>Comment appliques-tu « Rythme » en situation de production, service ou accompagnement ?</t>
  </si>
  <si>
    <t>Sur le terrain, que dois-tu faire ou vérifier pour « Rythme » ?</t>
  </si>
  <si>
    <t>Rythme : besoin → risque → contrôle → preuve.</t>
  </si>
  <si>
    <t>Rythme : action → contrôle → transmission.</t>
  </si>
  <si>
    <t>Rythme : je vérifie, je fais, je préviens.</t>
  </si>
  <si>
    <t>Complète avec la responsabilité, la preuve et le risque associé à « Rythme ».</t>
  </si>
  <si>
    <t>Ajoute un contrôle observable ou une transmission pour « Rythme ».</t>
  </si>
  <si>
    <t>Précise ce que tu fais si tu constates un écart sur « Rythme ».</t>
  </si>
  <si>
    <t>Quelle preuve ou quel contrôle permet de sécuriser « Rythme » ?</t>
  </si>
  <si>
    <t>Quel contrôle terrain dois-tu citer pour « Rythme » ?</t>
  </si>
  <si>
    <t>Qui préviens-tu si « Rythme » n’est pas conforme ?</t>
  </si>
  <si>
    <t>Fausse route, stress, refus.</t>
  </si>
  <si>
    <t>durée repas</t>
  </si>
  <si>
    <t>Rythme - Temps suffisant, petites bouchées.</t>
  </si>
  <si>
    <t>Q065</t>
  </si>
  <si>
    <t>Aide partielle</t>
  </si>
  <si>
    <t>Moment : Aide partielle ; Point clé : Faire à la place trop vite. ; Risque : Perte autonomie. ; Bonne pratique : Aider uniquement ce qui est nécessaire.</t>
  </si>
  <si>
    <t>Explique comment maîtriser « Aide partielle » dans une démarche professionnelle en textures modifiées.</t>
  </si>
  <si>
    <t>Comment appliques-tu « Aide partielle » en situation de production, service ou accompagnement ?</t>
  </si>
  <si>
    <t>Sur le terrain, que dois-tu faire ou vérifier pour « Aide partielle » ?</t>
  </si>
  <si>
    <t>Aide partielle : besoin → risque → contrôle → preuve.</t>
  </si>
  <si>
    <t>Aide partielle : action → contrôle → transmission.</t>
  </si>
  <si>
    <t>Aide partielle : je vérifie, je fais, je préviens.</t>
  </si>
  <si>
    <t>Complète avec la responsabilité, la preuve et le risque associé à « Aide partielle ».</t>
  </si>
  <si>
    <t>Ajoute un contrôle observable ou une transmission pour « Aide partielle ».</t>
  </si>
  <si>
    <t>Précise ce que tu fais si tu constates un écart sur « Aide partielle ».</t>
  </si>
  <si>
    <t>Quelle preuve ou quel contrôle permet de sécuriser « Aide partielle » ?</t>
  </si>
  <si>
    <t>Quel contrôle terrain dois-tu citer pour « Aide partielle » ?</t>
  </si>
  <si>
    <t>Qui préviens-tu si « Aide partielle » n’est pas conforme ?</t>
  </si>
  <si>
    <t>Perte autonomie.</t>
  </si>
  <si>
    <t>niveau aide</t>
  </si>
  <si>
    <t>Aide partielle - Aider uniquement ce qui est nécessaire.</t>
  </si>
  <si>
    <t>Q066</t>
  </si>
  <si>
    <t>Aide totale</t>
  </si>
  <si>
    <t>Moment : Aide totale ; Point clé : Gestes rapides et imposés. ; Risque : Maltraitance involontaire. ; Bonne pratique : Demander, expliquer, respecter refus.</t>
  </si>
  <si>
    <t>Explique comment maîtriser « Aide totale » dans une démarche professionnelle en textures modifiées.</t>
  </si>
  <si>
    <t>Comment appliques-tu « Aide totale » en situation de production, service ou accompagnement ?</t>
  </si>
  <si>
    <t>Sur le terrain, que dois-tu faire ou vérifier pour « Aide totale » ?</t>
  </si>
  <si>
    <t>Aide totale : besoin → risque → contrôle → preuve.</t>
  </si>
  <si>
    <t>Aide totale : action → contrôle → transmission.</t>
  </si>
  <si>
    <t>Aide totale : je vérifie, je fais, je préviens.</t>
  </si>
  <si>
    <t>Complète avec la responsabilité, la preuve et le risque associé à « Aide totale ».</t>
  </si>
  <si>
    <t>Ajoute un contrôle observable ou une transmission pour « Aide totale ».</t>
  </si>
  <si>
    <t>Précise ce que tu fais si tu constates un écart sur « Aide totale ».</t>
  </si>
  <si>
    <t>Quelle preuve ou quel contrôle permet de sécuriser « Aide totale » ?</t>
  </si>
  <si>
    <t>Quel contrôle terrain dois-tu citer pour « Aide totale » ?</t>
  </si>
  <si>
    <t>Qui préviens-tu si « Aide totale » n’est pas conforme ?</t>
  </si>
  <si>
    <t>Maltraitance involontaire.</t>
  </si>
  <si>
    <t>observation aide</t>
  </si>
  <si>
    <t>Aide totale - Demander, expliquer, respecter refus.</t>
  </si>
  <si>
    <t>Q067</t>
  </si>
  <si>
    <t>Température</t>
  </si>
  <si>
    <t>Moment : Température ; Point clé : Plat refroidi avant fin de repas. ; Risque : Refus, danger qualité. ; Bonne pratique : Organisation pour maintien chaud/froid.</t>
  </si>
  <si>
    <t>Explique comment maîtriser « Température » dans une démarche professionnelle en textures modifiées.</t>
  </si>
  <si>
    <t>Comment appliques-tu « Température » en situation de production, service ou accompagnement ?</t>
  </si>
  <si>
    <t>Sur le terrain, que dois-tu faire ou vérifier pour « Température » ?</t>
  </si>
  <si>
    <t>Température : besoin → risque → contrôle → preuve.</t>
  </si>
  <si>
    <t>Température : action → contrôle → transmission.</t>
  </si>
  <si>
    <t>Température : je vérifie, je fais, je préviens.</t>
  </si>
  <si>
    <t>Complète avec la responsabilité, la preuve et le risque associé à « Température ».</t>
  </si>
  <si>
    <t>Ajoute un contrôle observable ou une transmission pour « Température ».</t>
  </si>
  <si>
    <t>Précise ce que tu fais si tu constates un écart sur « Température ».</t>
  </si>
  <si>
    <t>Quelle preuve ou quel contrôle permet de sécuriser « Température » ?</t>
  </si>
  <si>
    <t>Quel contrôle terrain dois-tu citer pour « Température » ?</t>
  </si>
  <si>
    <t>Qui préviens-tu si « Température » n’est pas conforme ?</t>
  </si>
  <si>
    <t>Refus, danger qualité.</t>
  </si>
  <si>
    <t>température en salle</t>
  </si>
  <si>
    <t>Température - Organisation pour maintien chaud/froid.</t>
  </si>
  <si>
    <t>Q068</t>
  </si>
  <si>
    <t>Observation</t>
  </si>
  <si>
    <t>Moment : Observation ; Point clé : Ne pas remonter les difficultés. ; Risque : Problème répété invisible. ; Bonne pratique : Transmettre toux, refus, lenteur, restes.</t>
  </si>
  <si>
    <t>Explique comment maîtriser « Observation » dans une démarche professionnelle en textures modifiées.</t>
  </si>
  <si>
    <t>Comment appliques-tu « Observation » en situation de production, service ou accompagnement ?</t>
  </si>
  <si>
    <t>Sur le terrain, que dois-tu faire ou vérifier pour « Observation » ?</t>
  </si>
  <si>
    <t>Observation : besoin → risque → contrôle → preuve.</t>
  </si>
  <si>
    <t>Observation : action → contrôle → transmission.</t>
  </si>
  <si>
    <t>Observation : je vérifie, je fais, je préviens.</t>
  </si>
  <si>
    <t>Complète avec la responsabilité, la preuve et le risque associé à « Observation ».</t>
  </si>
  <si>
    <t>Ajoute un contrôle observable ou une transmission pour « Observation ».</t>
  </si>
  <si>
    <t>Précise ce que tu fais si tu constates un écart sur « Observation ».</t>
  </si>
  <si>
    <t>Quelle preuve ou quel contrôle permet de sécuriser « Observation » ?</t>
  </si>
  <si>
    <t>Quel contrôle terrain dois-tu citer pour « Observation » ?</t>
  </si>
  <si>
    <t>Qui préviens-tu si « Observation » n’est pas conforme ?</t>
  </si>
  <si>
    <t>Problème répété invisible.</t>
  </si>
  <si>
    <t>fiche observation</t>
  </si>
  <si>
    <t>Observation - Transmettre toux, refus, lenteur, restes.</t>
  </si>
  <si>
    <t>Q069</t>
  </si>
  <si>
    <t>Ambiance</t>
  </si>
  <si>
    <t>Moment : Ambiance ; Point clé : Bruit, interruptions, stress. ; Risque : Refus ou agitation. ; Bonne pratique : Cadre calme, repères, plaisir.</t>
  </si>
  <si>
    <t>Explique comment maîtriser « Ambiance » dans une démarche professionnelle en textures modifiées.</t>
  </si>
  <si>
    <t>Comment appliques-tu « Ambiance » en situation de production, service ou accompagnement ?</t>
  </si>
  <si>
    <t>Sur le terrain, que dois-tu faire ou vérifier pour « Ambiance » ?</t>
  </si>
  <si>
    <t>Ambiance : besoin → risque → contrôle → preuve.</t>
  </si>
  <si>
    <t>Ambiance : action → contrôle → transmission.</t>
  </si>
  <si>
    <t>Ambiance : je vérifie, je fais, je préviens.</t>
  </si>
  <si>
    <t>Complète avec la responsabilité, la preuve et le risque associé à « Ambiance ».</t>
  </si>
  <si>
    <t>Ajoute un contrôle observable ou une transmission pour « Ambiance ».</t>
  </si>
  <si>
    <t>Précise ce que tu fais si tu constates un écart sur « Ambiance ».</t>
  </si>
  <si>
    <t>Quelle preuve ou quel contrôle permet de sécuriser « Ambiance » ?</t>
  </si>
  <si>
    <t>Quel contrôle terrain dois-tu citer pour « Ambiance » ?</t>
  </si>
  <si>
    <t>Qui préviens-tu si « Ambiance » n’est pas conforme ?</t>
  </si>
  <si>
    <t>Refus ou agitation.</t>
  </si>
  <si>
    <t>grille ambiance</t>
  </si>
  <si>
    <t>Ambiance - Cadre calme, repères, plaisir.</t>
  </si>
  <si>
    <t>Q070</t>
  </si>
  <si>
    <t>Matériel</t>
  </si>
  <si>
    <t>Moment : Matériel ; Point clé : Couverts inadaptés. ; Risque : Dépendance et fatigue. ; Bonne pratique : Verre, assiette, couvert ergonomique.</t>
  </si>
  <si>
    <t>Explique comment maîtriser « Matériel » dans une démarche professionnelle en textures modifiées.</t>
  </si>
  <si>
    <t>Comment appliques-tu « Matériel » en situation de production, service ou accompagnement ?</t>
  </si>
  <si>
    <t>Sur le terrain, que dois-tu faire ou vérifier pour « Matériel » ?</t>
  </si>
  <si>
    <t>Matériel : besoin → risque → contrôle → preuve.</t>
  </si>
  <si>
    <t>Matériel : action → contrôle → transmission.</t>
  </si>
  <si>
    <t>Matériel : je vérifie, je fais, je préviens.</t>
  </si>
  <si>
    <t>Complète avec la responsabilité, la preuve et le risque associé à « Matériel ».</t>
  </si>
  <si>
    <t>Ajoute un contrôle observable ou une transmission pour « Matériel ».</t>
  </si>
  <si>
    <t>Précise ce que tu fais si tu constates un écart sur « Matériel ».</t>
  </si>
  <si>
    <t>Quelle preuve ou quel contrôle permet de sécuriser « Matériel » ?</t>
  </si>
  <si>
    <t>Quel contrôle terrain dois-tu citer pour « Matériel » ?</t>
  </si>
  <si>
    <t>Qui préviens-tu si « Matériel » n’est pas conforme ?</t>
  </si>
  <si>
    <t>Dépendance et fatigue.</t>
  </si>
  <si>
    <t>fiche matériel</t>
  </si>
  <si>
    <t>Matériel - Verre, assiette, couvert ergonomique.</t>
  </si>
  <si>
    <t>Q071</t>
  </si>
  <si>
    <t>Respect du non-goût</t>
  </si>
  <si>
    <t>Moment : Respect du non-goût ; Point clé : Forcer un aliment détesté. ; Risque : Refus durable. ; Bonne pratique : Proposer équivalence validée.</t>
  </si>
  <si>
    <t>Explique comment maîtriser « Respect du non-goût » dans une démarche professionnelle en textures modifiées.</t>
  </si>
  <si>
    <t>Comment appliques-tu « Respect du non-goût » en situation de production, service ou accompagnement ?</t>
  </si>
  <si>
    <t>Sur le terrain, que dois-tu faire ou vérifier pour « Respect du non-goût » ?</t>
  </si>
  <si>
    <t>Respect du non-goût : besoin → risque → contrôle → preuve.</t>
  </si>
  <si>
    <t>Respect du non-goût : action → contrôle → transmission.</t>
  </si>
  <si>
    <t>Respect du non-goût : je vérifie, je fais, je préviens.</t>
  </si>
  <si>
    <t>Complète avec la responsabilité, la preuve et le risque associé à « Respect du non-goût ».</t>
  </si>
  <si>
    <t>Ajoute un contrôle observable ou une transmission pour « Respect du non-goût ».</t>
  </si>
  <si>
    <t>Précise ce que tu fais si tu constates un écart sur « Respect du non-goût ».</t>
  </si>
  <si>
    <t>Quelle preuve ou quel contrôle permet de sécuriser « Respect du non-goût » ?</t>
  </si>
  <si>
    <t>Quel contrôle terrain dois-tu citer pour « Respect du non-goût » ?</t>
  </si>
  <si>
    <t>Qui préviens-tu si « Respect du non-goût » n’est pas conforme ?</t>
  </si>
  <si>
    <t>Refus durable.</t>
  </si>
  <si>
    <t>fiche goûts</t>
  </si>
  <si>
    <t>Respect du non-goût - Proposer équivalence validée.</t>
  </si>
  <si>
    <t>Q072</t>
  </si>
  <si>
    <t>Fin de repas</t>
  </si>
  <si>
    <t>Moment : Fin de repas ; Point clé : Débarrasser sans regarder. ; Risque : Perte d'information. ; Bonne pratique : Noter restes et réactions.</t>
  </si>
  <si>
    <t>Explique comment maîtriser « Fin de repas » dans une démarche professionnelle en textures modifiées.</t>
  </si>
  <si>
    <t>Comment appliques-tu « Fin de repas » en situation de production, service ou accompagnement ?</t>
  </si>
  <si>
    <t>Sur le terrain, que dois-tu faire ou vérifier pour « Fin de repas » ?</t>
  </si>
  <si>
    <t>Fin de repas : besoin → risque → contrôle → preuve.</t>
  </si>
  <si>
    <t>Fin de repas : action → contrôle → transmission.</t>
  </si>
  <si>
    <t>Fin de repas : je vérifie, je fais, je préviens.</t>
  </si>
  <si>
    <t>Complète avec la responsabilité, la preuve et le risque associé à « Fin de repas ».</t>
  </si>
  <si>
    <t>Ajoute un contrôle observable ou une transmission pour « Fin de repas ».</t>
  </si>
  <si>
    <t>Précise ce que tu fais si tu constates un écart sur « Fin de repas ».</t>
  </si>
  <si>
    <t>Quelle preuve ou quel contrôle permet de sécuriser « Fin de repas » ?</t>
  </si>
  <si>
    <t>Quel contrôle terrain dois-tu citer pour « Fin de repas » ?</t>
  </si>
  <si>
    <t>Qui préviens-tu si « Fin de repas » n’est pas conforme ?</t>
  </si>
  <si>
    <t>Perte d'information.</t>
  </si>
  <si>
    <t>tableau restes</t>
  </si>
  <si>
    <t>Fin de repas - Noter restes et réactions.</t>
  </si>
  <si>
    <t>Q073</t>
  </si>
  <si>
    <t>Refus alimentaires et adaptation</t>
  </si>
  <si>
    <t>Refus alimentaires : repérer, diagnostiquer, s'adapter</t>
  </si>
  <si>
    <t>Douleur buccale</t>
  </si>
  <si>
    <t>Cause possible : Douleur buccale ; Signes : Grimace, mastication lente, évite chaud/froid. ; Question à se poser : A-t-il mal aux dents ou à la bouche ? ; Adaptation possible : Signaler, adapter texture/température.</t>
  </si>
  <si>
    <t>Explique comment maîtriser « Douleur buccale » dans une démarche professionnelle en textures modifiées.</t>
  </si>
  <si>
    <t>Comment appliques-tu « Douleur buccale » en situation de production, service ou accompagnement ?</t>
  </si>
  <si>
    <t>Sur le terrain, que dois-tu faire ou vérifier pour « Douleur buccale » ?</t>
  </si>
  <si>
    <t>Douleur buccale : besoin → risque → contrôle → preuve.</t>
  </si>
  <si>
    <t>Douleur buccale : action → contrôle → transmission.</t>
  </si>
  <si>
    <t>Douleur buccale : je vérifie, je fais, je préviens.</t>
  </si>
  <si>
    <t>Complète avec la responsabilité, la preuve et le risque associé à « Douleur buccale ».</t>
  </si>
  <si>
    <t>Ajoute un contrôle observable ou une transmission pour « Douleur buccale ».</t>
  </si>
  <si>
    <t>Précise ce que tu fais si tu constates un écart sur « Douleur buccale ».</t>
  </si>
  <si>
    <t>Quelle preuve ou quel contrôle permet de sécuriser « Douleur buccale » ?</t>
  </si>
  <si>
    <t>Quel contrôle terrain dois-tu citer pour « Douleur buccale » ?</t>
  </si>
  <si>
    <t>Qui préviens-tu si « Douleur buccale » n’est pas conforme ?</t>
  </si>
  <si>
    <t>Dire qu'il est difficile</t>
  </si>
  <si>
    <t>Observation terrain / fiche de suivi / transmission.</t>
  </si>
  <si>
    <t>Douleur buccale - Signaler, adapter texture/température.</t>
  </si>
  <si>
    <t>Q074</t>
  </si>
  <si>
    <t>Texture inadaptée</t>
  </si>
  <si>
    <t>Cause possible : Texture inadaptée ; Signes : Tousse, recrache, fatigue. ; Question à se poser : La texture est-elle trop dure ou trop fluide ? ; Adaptation possible : Réévaluation du niveau.</t>
  </si>
  <si>
    <t>Explique comment maîtriser « Texture inadaptée » dans une démarche professionnelle en textures modifiées.</t>
  </si>
  <si>
    <t>Comment appliques-tu « Texture inadaptée » en situation de production, service ou accompagnement ?</t>
  </si>
  <si>
    <t>Sur le terrain, que dois-tu faire ou vérifier pour « Texture inadaptée » ?</t>
  </si>
  <si>
    <t>Texture inadaptée : besoin → risque → contrôle → preuve.</t>
  </si>
  <si>
    <t>Texture inadaptée : action → contrôle → transmission.</t>
  </si>
  <si>
    <t>Texture inadaptée : je vérifie, je fais, je préviens.</t>
  </si>
  <si>
    <t>Complète avec la responsabilité, la preuve et le risque associé à « Texture inadaptée ».</t>
  </si>
  <si>
    <t>Ajoute un contrôle observable ou une transmission pour « Texture inadaptée ».</t>
  </si>
  <si>
    <t>Précise ce que tu fais si tu constates un écart sur « Texture inadaptée ».</t>
  </si>
  <si>
    <t>Quelle preuve ou quel contrôle permet de sécuriser « Texture inadaptée » ?</t>
  </si>
  <si>
    <t>Quel contrôle terrain dois-tu citer pour « Texture inadaptée » ?</t>
  </si>
  <si>
    <t>Qui préviens-tu si « Texture inadaptée » n’est pas conforme ?</t>
  </si>
  <si>
    <t>Forcer à terminer</t>
  </si>
  <si>
    <t>Texture inadaptée - Réévaluation du niveau.</t>
  </si>
  <si>
    <t>Q075</t>
  </si>
  <si>
    <t>Plat non identifiable</t>
  </si>
  <si>
    <t>Cause possible : Plat non identifiable ; Signes : Regarde sans manger, demande ce que c'est. ; Question à se poser : Le plat est-il reconnaissable ? ; Adaptation possible : Séparer couleurs/formes, expliquer.</t>
  </si>
  <si>
    <t>Explique comment maîtriser « Plat non identifiable » dans une démarche professionnelle en textures modifiées.</t>
  </si>
  <si>
    <t>Comment appliques-tu « Plat non identifiable » en situation de production, service ou accompagnement ?</t>
  </si>
  <si>
    <t>Sur le terrain, que dois-tu faire ou vérifier pour « Plat non identifiable » ?</t>
  </si>
  <si>
    <t>Plat non identifiable : besoin → risque → contrôle → preuve.</t>
  </si>
  <si>
    <t>Plat non identifiable : action → contrôle → transmission.</t>
  </si>
  <si>
    <t>Plat non identifiable : je vérifie, je fais, je préviens.</t>
  </si>
  <si>
    <t>Complète avec la responsabilité, la preuve et le risque associé à « Plat non identifiable ».</t>
  </si>
  <si>
    <t>Ajoute un contrôle observable ou une transmission pour « Plat non identifiable ».</t>
  </si>
  <si>
    <t>Précise ce que tu fais si tu constates un écart sur « Plat non identifiable ».</t>
  </si>
  <si>
    <t>Quelle preuve ou quel contrôle permet de sécuriser « Plat non identifiable » ?</t>
  </si>
  <si>
    <t>Quel contrôle terrain dois-tu citer pour « Plat non identifiable » ?</t>
  </si>
  <si>
    <t>Qui préviens-tu si « Plat non identifiable » n’est pas conforme ?</t>
  </si>
  <si>
    <t>Tout mélanger</t>
  </si>
  <si>
    <t>Plat non identifiable - Séparer couleurs/formes, expliquer.</t>
  </si>
  <si>
    <t>Q076</t>
  </si>
  <si>
    <t>Goût non accepté</t>
  </si>
  <si>
    <t>Cause possible : Goût non accepté ; Signes : Rejette toujours un aliment précis. ; Question à se poser : Allergie, régime, non-goût ou aversion ? ; Adaptation possible : Équivalence validée.</t>
  </si>
  <si>
    <t>Explique comment maîtriser « Goût non accepté » dans une démarche professionnelle en textures modifiées.</t>
  </si>
  <si>
    <t>Comment appliques-tu « Goût non accepté » en situation de production, service ou accompagnement ?</t>
  </si>
  <si>
    <t>Sur le terrain, que dois-tu faire ou vérifier pour « Goût non accepté » ?</t>
  </si>
  <si>
    <t>Goût non accepté : besoin → risque → contrôle → preuve.</t>
  </si>
  <si>
    <t>Goût non accepté : action → contrôle → transmission.</t>
  </si>
  <si>
    <t>Goût non accepté : je vérifie, je fais, je préviens.</t>
  </si>
  <si>
    <t>Complète avec la responsabilité, la preuve et le risque associé à « Goût non accepté ».</t>
  </si>
  <si>
    <t>Ajoute un contrôle observable ou une transmission pour « Goût non accepté ».</t>
  </si>
  <si>
    <t>Précise ce que tu fais si tu constates un écart sur « Goût non accepté ».</t>
  </si>
  <si>
    <t>Quelle preuve ou quel contrôle permet de sécuriser « Goût non accepté » ?</t>
  </si>
  <si>
    <t>Quel contrôle terrain dois-tu citer pour « Goût non accepté » ?</t>
  </si>
  <si>
    <t>Qui préviens-tu si « Goût non accepté » n’est pas conforme ?</t>
  </si>
  <si>
    <t>Confondre goût et allergène</t>
  </si>
  <si>
    <t>Goût non accepté - Équivalence validée.</t>
  </si>
  <si>
    <t>Q077</t>
  </si>
  <si>
    <t>Fatigue</t>
  </si>
  <si>
    <t>Cause possible : Fatigue ; Signes : Arrête après quelques bouchées. ; Question à se poser : Le repas est-il trop long ou trop volumineux ? ; Adaptation possible : Fractionner, enrichir, aider.</t>
  </si>
  <si>
    <t>Explique comment maîtriser « Fatigue » dans une démarche professionnelle en textures modifiées.</t>
  </si>
  <si>
    <t>Comment appliques-tu « Fatigue » en situation de production, service ou accompagnement ?</t>
  </si>
  <si>
    <t>Sur le terrain, que dois-tu faire ou vérifier pour « Fatigue » ?</t>
  </si>
  <si>
    <t>Fatigue : besoin → risque → contrôle → preuve.</t>
  </si>
  <si>
    <t>Fatigue : action → contrôle → transmission.</t>
  </si>
  <si>
    <t>Fatigue : je vérifie, je fais, je préviens.</t>
  </si>
  <si>
    <t>Complète avec la responsabilité, la preuve et le risque associé à « Fatigue ».</t>
  </si>
  <si>
    <t>Ajoute un contrôle observable ou une transmission pour « Fatigue ».</t>
  </si>
  <si>
    <t>Précise ce que tu fais si tu constates un écart sur « Fatigue ».</t>
  </si>
  <si>
    <t>Quelle preuve ou quel contrôle permet de sécuriser « Fatigue » ?</t>
  </si>
  <si>
    <t>Quel contrôle terrain dois-tu citer pour « Fatigue » ?</t>
  </si>
  <si>
    <t>Qui préviens-tu si « Fatigue » n’est pas conforme ?</t>
  </si>
  <si>
    <t>Grossir la portion</t>
  </si>
  <si>
    <t>Fatigue - Fractionner, enrichir, aider.</t>
  </si>
  <si>
    <t>Q078</t>
  </si>
  <si>
    <t>Environnement</t>
  </si>
  <si>
    <t>Cause possible : Environnement ; Signes : Agitation, bruit, distraction. ; Question à se poser : Le contexte favorise-t-il le repas ? ; Adaptation possible : Calme, placement, repères.</t>
  </si>
  <si>
    <t>Explique comment maîtriser « Environnement » dans une démarche professionnelle en textures modifiées.</t>
  </si>
  <si>
    <t>Comment appliques-tu « Environnement » en situation de production, service ou accompagnement ?</t>
  </si>
  <si>
    <t>Sur le terrain, que dois-tu faire ou vérifier pour « Environnement » ?</t>
  </si>
  <si>
    <t>Environnement : besoin → risque → contrôle → preuve.</t>
  </si>
  <si>
    <t>Environnement : action → contrôle → transmission.</t>
  </si>
  <si>
    <t>Environnement : je vérifie, je fais, je préviens.</t>
  </si>
  <si>
    <t>Complète avec la responsabilité, la preuve et le risque associé à « Environnement ».</t>
  </si>
  <si>
    <t>Ajoute un contrôle observable ou une transmission pour « Environnement ».</t>
  </si>
  <si>
    <t>Précise ce que tu fais si tu constates un écart sur « Environnement ».</t>
  </si>
  <si>
    <t>Quelle preuve ou quel contrôle permet de sécuriser « Environnement » ?</t>
  </si>
  <si>
    <t>Quel contrôle terrain dois-tu citer pour « Environnement » ?</t>
  </si>
  <si>
    <t>Qui préviens-tu si « Environnement » n’est pas conforme ?</t>
  </si>
  <si>
    <t>Penser seulement cuisine</t>
  </si>
  <si>
    <t>Environnement - Calme, placement, repères.</t>
  </si>
  <si>
    <t>Q079</t>
  </si>
  <si>
    <t>Posture</t>
  </si>
  <si>
    <t>Cause possible : Posture ; Signes : Glisse, tête en arrière, gêne. ; Question à se poser : L'installation est-elle correcte ? ; Adaptation possible : Repositionner avec soignant.</t>
  </si>
  <si>
    <t>Explique comment maîtriser « Posture » dans une démarche professionnelle en textures modifiées.</t>
  </si>
  <si>
    <t>Comment appliques-tu « Posture » en situation de production, service ou accompagnement ?</t>
  </si>
  <si>
    <t>Sur le terrain, que dois-tu faire ou vérifier pour « Posture » ?</t>
  </si>
  <si>
    <t>Posture : besoin → risque → contrôle → preuve.</t>
  </si>
  <si>
    <t>Posture : action → contrôle → transmission.</t>
  </si>
  <si>
    <t>Posture : je vérifie, je fais, je préviens.</t>
  </si>
  <si>
    <t>Complète avec la responsabilité, la preuve et le risque associé à « Posture ».</t>
  </si>
  <si>
    <t>Ajoute un contrôle observable ou une transmission pour « Posture ».</t>
  </si>
  <si>
    <t>Précise ce que tu fais si tu constates un écart sur « Posture ».</t>
  </si>
  <si>
    <t>Quelle preuve ou quel contrôle permet de sécuriser « Posture » ?</t>
  </si>
  <si>
    <t>Quel contrôle terrain dois-tu citer pour « Posture » ?</t>
  </si>
  <si>
    <t>Qui préviens-tu si « Posture » n’est pas conforme ?</t>
  </si>
  <si>
    <t>Servir sans installer</t>
  </si>
  <si>
    <t>Posture - Repositionner avec soignant.</t>
  </si>
  <si>
    <t>Q080</t>
  </si>
  <si>
    <t>Culture/religion/habitude</t>
  </si>
  <si>
    <t>Cause possible : Culture/religion/habitude ; Signes : Refuse certains aliments ou horaires. ; Question à se poser : Est-ce lié aux habitudes de vie ? ; Adaptation possible : Adapter menus/choix dans cadre validé.</t>
  </si>
  <si>
    <t>Explique comment maîtriser « Culture/religion/habitude » dans une démarche professionnelle en textures modifiées.</t>
  </si>
  <si>
    <t>Comment appliques-tu « Culture/religion/habitude » en situation de production, service ou accompagnement ?</t>
  </si>
  <si>
    <t>Sur le terrain, que dois-tu faire ou vérifier pour « Culture/religion/habitude » ?</t>
  </si>
  <si>
    <t>Culture/religion/habitude : besoin → risque → contrôle → preuve.</t>
  </si>
  <si>
    <t>Culture/religion/habitude : action → contrôle → transmission.</t>
  </si>
  <si>
    <t>Culture/religion/habitude : je vérifie, je fais, je préviens.</t>
  </si>
  <si>
    <t>Complète avec la responsabilité, la preuve et le risque associé à « Culture/religion/habitude ».</t>
  </si>
  <si>
    <t>Ajoute un contrôle observable ou une transmission pour « Culture/religion/habitude ».</t>
  </si>
  <si>
    <t>Précise ce que tu fais si tu constates un écart sur « Culture/religion/habitude ».</t>
  </si>
  <si>
    <t>Quelle preuve ou quel contrôle permet de sécuriser « Culture/religion/habitude » ?</t>
  </si>
  <si>
    <t>Quel contrôle terrain dois-tu citer pour « Culture/religion/habitude » ?</t>
  </si>
  <si>
    <t>Qui préviens-tu si « Culture/religion/habitude » n’est pas conforme ?</t>
  </si>
  <si>
    <t>Juger ou imposer</t>
  </si>
  <si>
    <t>Culture/religion/habitude - Adapter menus/choix dans cadre validé.</t>
  </si>
  <si>
    <t>Q081</t>
  </si>
  <si>
    <t>Trouble cognitif</t>
  </si>
  <si>
    <t>Cause possible : Trouble cognitif ; Signes : Ne comprend pas l'objet du repas. ; Question à se poser : A-t-il besoin de repères ou guidance ? ; Adaptation possible : Guidance verbale/visuelle.</t>
  </si>
  <si>
    <t>Explique comment maîtriser « Trouble cognitif » dans une démarche professionnelle en textures modifiées.</t>
  </si>
  <si>
    <t>Comment appliques-tu « Trouble cognitif » en situation de production, service ou accompagnement ?</t>
  </si>
  <si>
    <t>Sur le terrain, que dois-tu faire ou vérifier pour « Trouble cognitif » ?</t>
  </si>
  <si>
    <t>Trouble cognitif : besoin → risque → contrôle → preuve.</t>
  </si>
  <si>
    <t>Trouble cognitif : action → contrôle → transmission.</t>
  </si>
  <si>
    <t>Trouble cognitif : je vérifie, je fais, je préviens.</t>
  </si>
  <si>
    <t>Complète avec la responsabilité, la preuve et le risque associé à « Trouble cognitif ».</t>
  </si>
  <si>
    <t>Ajoute un contrôle observable ou une transmission pour « Trouble cognitif ».</t>
  </si>
  <si>
    <t>Précise ce que tu fais si tu constates un écart sur « Trouble cognitif ».</t>
  </si>
  <si>
    <t>Quelle preuve ou quel contrôle permet de sécuriser « Trouble cognitif » ?</t>
  </si>
  <si>
    <t>Quel contrôle terrain dois-tu citer pour « Trouble cognitif » ?</t>
  </si>
  <si>
    <t>Qui préviens-tu si « Trouble cognitif » n’est pas conforme ?</t>
  </si>
  <si>
    <t>Accuser de mauvaise volonté</t>
  </si>
  <si>
    <t>Trouble cognitif - Guidance verbale/visuelle.</t>
  </si>
  <si>
    <t>Q082</t>
  </si>
  <si>
    <t>Médicaments</t>
  </si>
  <si>
    <t>Cause possible : Médicaments ; Signes : Somnolence, bouche sèche, nausée. ; Question à se poser : Un traitement gêne-t-il le repas ? ; Adaptation possible : Signaler aux soignants.</t>
  </si>
  <si>
    <t>Explique comment maîtriser « Médicaments » dans une démarche professionnelle en textures modifiées.</t>
  </si>
  <si>
    <t>Comment appliques-tu « Médicaments » en situation de production, service ou accompagnement ?</t>
  </si>
  <si>
    <t>Sur le terrain, que dois-tu faire ou vérifier pour « Médicaments » ?</t>
  </si>
  <si>
    <t>Médicaments : besoin → risque → contrôle → preuve.</t>
  </si>
  <si>
    <t>Médicaments : action → contrôle → transmission.</t>
  </si>
  <si>
    <t>Médicaments : je vérifie, je fais, je préviens.</t>
  </si>
  <si>
    <t>Complète avec la responsabilité, la preuve et le risque associé à « Médicaments ».</t>
  </si>
  <si>
    <t>Ajoute un contrôle observable ou une transmission pour « Médicaments ».</t>
  </si>
  <si>
    <t>Précise ce que tu fais si tu constates un écart sur « Médicaments ».</t>
  </si>
  <si>
    <t>Quelle preuve ou quel contrôle permet de sécuriser « Médicaments » ?</t>
  </si>
  <si>
    <t>Quel contrôle terrain dois-tu citer pour « Médicaments » ?</t>
  </si>
  <si>
    <t>Qui préviens-tu si « Médicaments » n’est pas conforme ?</t>
  </si>
  <si>
    <t>Cuisine seule responsable</t>
  </si>
  <si>
    <t>Médicaments - Signaler aux soignants.</t>
  </si>
  <si>
    <t>Q083</t>
  </si>
  <si>
    <t>Dépression/isolement</t>
  </si>
  <si>
    <t>Cause possible : Dépression/isolement ; Signes : Désintérêt, tristesse, retrait. ; Question à se poser : Le refus est-il psychologique/social ? ; Adaptation possible : Présence, encouragement, alerte équipe.</t>
  </si>
  <si>
    <t>Explique comment maîtriser « Dépression/isolement » dans une démarche professionnelle en textures modifiées.</t>
  </si>
  <si>
    <t>Comment appliques-tu « Dépression/isolement » en situation de production, service ou accompagnement ?</t>
  </si>
  <si>
    <t>Sur le terrain, que dois-tu faire ou vérifier pour « Dépression/isolement » ?</t>
  </si>
  <si>
    <t>Dépression/isolement : besoin → risque → contrôle → preuve.</t>
  </si>
  <si>
    <t>Dépression/isolement : action → contrôle → transmission.</t>
  </si>
  <si>
    <t>Dépression/isolement : je vérifie, je fais, je préviens.</t>
  </si>
  <si>
    <t>Complète avec la responsabilité, la preuve et le risque associé à « Dépression/isolement ».</t>
  </si>
  <si>
    <t>Ajoute un contrôle observable ou une transmission pour « Dépression/isolement ».</t>
  </si>
  <si>
    <t>Précise ce que tu fais si tu constates un écart sur « Dépression/isolement ».</t>
  </si>
  <si>
    <t>Quelle preuve ou quel contrôle permet de sécuriser « Dépression/isolement » ?</t>
  </si>
  <si>
    <t>Quel contrôle terrain dois-tu citer pour « Dépression/isolement » ?</t>
  </si>
  <si>
    <t>Qui préviens-tu si « Dépression/isolement » n’est pas conforme ?</t>
  </si>
  <si>
    <t>Réduire à caprice</t>
  </si>
  <si>
    <t>Dépression/isolement - Présence, encouragement, alerte équipe.</t>
  </si>
  <si>
    <t>Q084</t>
  </si>
  <si>
    <t>Satiété ou mauvais horaire</t>
  </si>
  <si>
    <t>Cause possible : Satiété ou mauvais horaire ; Signes : A mangé collation proche, pas faim. ; Question à se poser : Le rythme alimentaire est-il cohérent ? ; Adaptation possible : Réorganiser collation/repas.</t>
  </si>
  <si>
    <t>Explique comment maîtriser « Satiété ou mauvais horaire » dans une démarche professionnelle en textures modifiées.</t>
  </si>
  <si>
    <t>Comment appliques-tu « Satiété ou mauvais horaire » en situation de production, service ou accompagnement ?</t>
  </si>
  <si>
    <t>Sur le terrain, que dois-tu faire ou vérifier pour « Satiété ou mauvais horaire » ?</t>
  </si>
  <si>
    <t>Satiété ou mauvais horaire : besoin → risque → contrôle → preuve.</t>
  </si>
  <si>
    <t>Satiété ou mauvais horaire : action → contrôle → transmission.</t>
  </si>
  <si>
    <t>Satiété ou mauvais horaire : je vérifie, je fais, je préviens.</t>
  </si>
  <si>
    <t>Complète avec la responsabilité, la preuve et le risque associé à « Satiété ou mauvais horaire ».</t>
  </si>
  <si>
    <t>Ajoute un contrôle observable ou une transmission pour « Satiété ou mauvais horaire ».</t>
  </si>
  <si>
    <t>Précise ce que tu fais si tu constates un écart sur « Satiété ou mauvais horaire ».</t>
  </si>
  <si>
    <t>Quelle preuve ou quel contrôle permet de sécuriser « Satiété ou mauvais horaire » ?</t>
  </si>
  <si>
    <t>Quel contrôle terrain dois-tu citer pour « Satiété ou mauvais horaire » ?</t>
  </si>
  <si>
    <t>Qui préviens-tu si « Satiété ou mauvais horaire » n’est pas conforme ?</t>
  </si>
  <si>
    <t>Forcer sans cause</t>
  </si>
  <si>
    <t>Satiété ou mauvais horaire - Réorganiser collation/repas.</t>
  </si>
  <si>
    <t>Q085</t>
  </si>
  <si>
    <t>Éthique, bientraitance et repas</t>
  </si>
  <si>
    <t>Éthique, bienveillance, bientraitance et maltraitance autour du repas</t>
  </si>
  <si>
    <t>Bienveillance</t>
  </si>
  <si>
    <t>Notion : Bienveillance ; Définition opérationnelle : Intention favorable envers la personne. ; Exemple repas : Parler calmement, encourager. ; Risque : Insuffisant si l'organisation produit du dommage.</t>
  </si>
  <si>
    <t>Explique comment maîtriser « Bienveillance » dans une démarche professionnelle en textures modifiées.</t>
  </si>
  <si>
    <t>Comment appliques-tu « Bienveillance » en situation de production, service ou accompagnement ?</t>
  </si>
  <si>
    <t>Sur le terrain, que dois-tu faire ou vérifier pour « Bienveillance » ?</t>
  </si>
  <si>
    <t>Bienveillance : besoin → risque → contrôle → preuve.</t>
  </si>
  <si>
    <t>Bienveillance : action → contrôle → transmission.</t>
  </si>
  <si>
    <t>Bienveillance : je vérifie, je fais, je préviens.</t>
  </si>
  <si>
    <t>Complète avec la responsabilité, la preuve et le risque associé à « Bienveillance ».</t>
  </si>
  <si>
    <t>Ajoute un contrôle observable ou une transmission pour « Bienveillance ».</t>
  </si>
  <si>
    <t>Précise ce que tu fais si tu constates un écart sur « Bienveillance ».</t>
  </si>
  <si>
    <t>Quelle preuve ou quel contrôle permet de sécuriser « Bienveillance » ?</t>
  </si>
  <si>
    <t>Quel contrôle terrain dois-tu citer pour « Bienveillance » ?</t>
  </si>
  <si>
    <t>Qui préviens-tu si « Bienveillance » n’est pas conforme ?</t>
  </si>
  <si>
    <t>Toute équipe / référent bientraitance</t>
  </si>
  <si>
    <t>Insuffisant si l'organisation produit du dommage.</t>
  </si>
  <si>
    <t>retour convive</t>
  </si>
  <si>
    <t>Bienveillance - Insuffisant si l'organisation produit du dommage.</t>
  </si>
  <si>
    <t>Q086</t>
  </si>
  <si>
    <t>Bientraitance</t>
  </si>
  <si>
    <t>Notion : Bientraitance ; Définition opérationnelle : Démarche collective, organisée, évaluée, respectueuse des droits. ; Exemple repas : Projet repas personnalisé. ; Risque : Réduire à gentillesse individuelle.</t>
  </si>
  <si>
    <t>Explique comment maîtriser « Bientraitance » dans une démarche professionnelle en textures modifiées.</t>
  </si>
  <si>
    <t>Comment appliques-tu « Bientraitance » en situation de production, service ou accompagnement ?</t>
  </si>
  <si>
    <t>Sur le terrain, que dois-tu faire ou vérifier pour « Bientraitance » ?</t>
  </si>
  <si>
    <t>Bientraitance : besoin → risque → contrôle → preuve.</t>
  </si>
  <si>
    <t>Bientraitance : action → contrôle → transmission.</t>
  </si>
  <si>
    <t>Bientraitance : je vérifie, je fais, je préviens.</t>
  </si>
  <si>
    <t>Complète avec la responsabilité, la preuve et le risque associé à « Bientraitance ».</t>
  </si>
  <si>
    <t>Ajoute un contrôle observable ou une transmission pour « Bientraitance ».</t>
  </si>
  <si>
    <t>Précise ce que tu fais si tu constates un écart sur « Bientraitance ».</t>
  </si>
  <si>
    <t>Quelle preuve ou quel contrôle permet de sécuriser « Bientraitance » ?</t>
  </si>
  <si>
    <t>Quel contrôle terrain dois-tu citer pour « Bientraitance » ?</t>
  </si>
  <si>
    <t>Qui préviens-tu si « Bientraitance » n’est pas conforme ?</t>
  </si>
  <si>
    <t>Réduire à gentillesse individuelle.</t>
  </si>
  <si>
    <t>plan qualité</t>
  </si>
  <si>
    <t>Bientraitance - Réduire à gentillesse individuelle.</t>
  </si>
  <si>
    <t>Q087</t>
  </si>
  <si>
    <t>Maltraitance</t>
  </si>
  <si>
    <t>Notion : Maltraitance ; Définition opérationnelle : Geste, parole, action ou défaut d'action qui porte atteinte aux droits, besoins ou santé d'une personne vulnérable. ; Exemple repas : Forcer, presser, ne pas aider, ignorer toux. ; Risque : Atteinte à santé/dignité.</t>
  </si>
  <si>
    <t>Explique comment maîtriser « Maltraitance » dans une démarche professionnelle en textures modifiées.</t>
  </si>
  <si>
    <t>Comment appliques-tu « Maltraitance » en situation de production, service ou accompagnement ?</t>
  </si>
  <si>
    <t>Sur le terrain, que dois-tu faire ou vérifier pour « Maltraitance » ?</t>
  </si>
  <si>
    <t>Maltraitance : besoin → risque → contrôle → preuve.</t>
  </si>
  <si>
    <t>Maltraitance : action → contrôle → transmission.</t>
  </si>
  <si>
    <t>Maltraitance : je vérifie, je fais, je préviens.</t>
  </si>
  <si>
    <t>Complète avec la responsabilité, la preuve et le risque associé à « Maltraitance ».</t>
  </si>
  <si>
    <t>Ajoute un contrôle observable ou une transmission pour « Maltraitance ».</t>
  </si>
  <si>
    <t>Précise ce que tu fais si tu constates un écart sur « Maltraitance ».</t>
  </si>
  <si>
    <t>Quelle preuve ou quel contrôle permet de sécuriser « Maltraitance » ?</t>
  </si>
  <si>
    <t>Quel contrôle terrain dois-tu citer pour « Maltraitance » ?</t>
  </si>
  <si>
    <t>Qui préviens-tu si « Maltraitance » n’est pas conforme ?</t>
  </si>
  <si>
    <t>Atteinte droits/santé. ; CRITIQUE</t>
  </si>
  <si>
    <t>fiche événement</t>
  </si>
  <si>
    <t>Maltraitance - Atteinte à santé/dignité.</t>
  </si>
  <si>
    <t>Q088</t>
  </si>
  <si>
    <t>Maltraitance involontaire</t>
  </si>
  <si>
    <t>Notion : Maltraitance involontaire ; Définition opérationnelle : Dommage sans intention de nuire. ; Exemple repas : Servir texture non conforme par routine. ; Risque : Danger banalisé.</t>
  </si>
  <si>
    <t>Explique comment maîtriser « Maltraitance involontaire » dans une démarche professionnelle en textures modifiées.</t>
  </si>
  <si>
    <t>Comment appliques-tu « Maltraitance involontaire » en situation de production, service ou accompagnement ?</t>
  </si>
  <si>
    <t>Sur le terrain, que dois-tu faire ou vérifier pour « Maltraitance involontaire » ?</t>
  </si>
  <si>
    <t>Maltraitance involontaire : besoin → risque → contrôle → preuve.</t>
  </si>
  <si>
    <t>Maltraitance involontaire : action → contrôle → transmission.</t>
  </si>
  <si>
    <t>Maltraitance involontaire : je vérifie, je fais, je préviens.</t>
  </si>
  <si>
    <t>Complète avec la responsabilité, la preuve et le risque associé à « Maltraitance involontaire ».</t>
  </si>
  <si>
    <t>Ajoute un contrôle observable ou une transmission pour « Maltraitance involontaire ».</t>
  </si>
  <si>
    <t>Précise ce que tu fais si tu constates un écart sur « Maltraitance involontaire ».</t>
  </si>
  <si>
    <t>Quelle preuve ou quel contrôle permet de sécuriser « Maltraitance involontaire » ?</t>
  </si>
  <si>
    <t>Quel contrôle terrain dois-tu citer pour « Maltraitance involontaire » ?</t>
  </si>
  <si>
    <t>Qui préviens-tu si « Maltraitance involontaire » n’est pas conforme ?</t>
  </si>
  <si>
    <t>Danger banalisé.</t>
  </si>
  <si>
    <t>REX</t>
  </si>
  <si>
    <t>Maltraitance involontaire - Danger banalisé.</t>
  </si>
  <si>
    <t>Q089</t>
  </si>
  <si>
    <t>Maltraitance organisationnelle</t>
  </si>
  <si>
    <t>Notion : Maltraitance organisationnelle ; Définition opérationnelle : Organisation qui rend le bon accompagnement impossible. ; Exemple repas : Pas assez de temps pour aider à manger. ; Risque : Refus, dénutrition, perte de dignité.</t>
  </si>
  <si>
    <t>Explique comment maîtriser « Maltraitance organisationnelle » dans une démarche professionnelle en textures modifiées.</t>
  </si>
  <si>
    <t>Comment appliques-tu « Maltraitance organisationnelle » en situation de production, service ou accompagnement ?</t>
  </si>
  <si>
    <t>Sur le terrain, que dois-tu faire ou vérifier pour « Maltraitance organisationnelle » ?</t>
  </si>
  <si>
    <t>Maltraitance organisationnelle : besoin → risque → contrôle → preuve.</t>
  </si>
  <si>
    <t>Maltraitance organisationnelle : action → contrôle → transmission.</t>
  </si>
  <si>
    <t>Maltraitance organisationnelle : je vérifie, je fais, je préviens.</t>
  </si>
  <si>
    <t>Complète avec la responsabilité, la preuve et le risque associé à « Maltraitance organisationnelle ».</t>
  </si>
  <si>
    <t>Ajoute un contrôle observable ou une transmission pour « Maltraitance organisationnelle ».</t>
  </si>
  <si>
    <t>Précise ce que tu fais si tu constates un écart sur « Maltraitance organisationnelle ».</t>
  </si>
  <si>
    <t>Quelle preuve ou quel contrôle permet de sécuriser « Maltraitance organisationnelle » ?</t>
  </si>
  <si>
    <t>Quel contrôle terrain dois-tu citer pour « Maltraitance organisationnelle » ?</t>
  </si>
  <si>
    <t>Qui préviens-tu si « Maltraitance organisationnelle » n’est pas conforme ?</t>
  </si>
  <si>
    <t>Refus, dénutrition, perte de dignité.</t>
  </si>
  <si>
    <t>analyse cause</t>
  </si>
  <si>
    <t>Maltraitance organisationnelle - Refus, dénutrition, perte de dignité.</t>
  </si>
  <si>
    <t>Q090</t>
  </si>
  <si>
    <t>Consentement</t>
  </si>
  <si>
    <t>Notion : Consentement ; Définition opérationnelle : Informer, demander, respecter autant que possible. ; Exemple repas : Expliquer avant d'aider à manger. ; Risque : Forçage ou infantilisation.</t>
  </si>
  <si>
    <t>Explique comment maîtriser « Consentement » dans une démarche professionnelle en textures modifiées.</t>
  </si>
  <si>
    <t>Comment appliques-tu « Consentement » en situation de production, service ou accompagnement ?</t>
  </si>
  <si>
    <t>Sur le terrain, que dois-tu faire ou vérifier pour « Consentement » ?</t>
  </si>
  <si>
    <t>Consentement : besoin → risque → contrôle → preuve.</t>
  </si>
  <si>
    <t>Consentement : action → contrôle → transmission.</t>
  </si>
  <si>
    <t>Consentement : je vérifie, je fais, je préviens.</t>
  </si>
  <si>
    <t>Complète avec la responsabilité, la preuve et le risque associé à « Consentement ».</t>
  </si>
  <si>
    <t>Ajoute un contrôle observable ou une transmission pour « Consentement ».</t>
  </si>
  <si>
    <t>Précise ce que tu fais si tu constates un écart sur « Consentement ».</t>
  </si>
  <si>
    <t>Quelle preuve ou quel contrôle permet de sécuriser « Consentement » ?</t>
  </si>
  <si>
    <t>Quel contrôle terrain dois-tu citer pour « Consentement » ?</t>
  </si>
  <si>
    <t>Qui préviens-tu si « Consentement » n’est pas conforme ?</t>
  </si>
  <si>
    <t>Forçage ou infantilisation.</t>
  </si>
  <si>
    <t>observation</t>
  </si>
  <si>
    <t>Consentement - Forçage ou infantilisation.</t>
  </si>
  <si>
    <t>Q091</t>
  </si>
  <si>
    <t>Dignité</t>
  </si>
  <si>
    <t>Notion : Dignité ; Définition opérationnelle : La personne n'est pas réduite à sa dépendance. ; Exemple repas : Serviette, aide discrète, présentation correcte. ; Risque : Humiliation.</t>
  </si>
  <si>
    <t>Explique comment maîtriser « Dignité » dans une démarche professionnelle en textures modifiées.</t>
  </si>
  <si>
    <t>Comment appliques-tu « Dignité » en situation de production, service ou accompagnement ?</t>
  </si>
  <si>
    <t>Sur le terrain, que dois-tu faire ou vérifier pour « Dignité » ?</t>
  </si>
  <si>
    <t>Dignité : besoin → risque → contrôle → preuve.</t>
  </si>
  <si>
    <t>Dignité : action → contrôle → transmission.</t>
  </si>
  <si>
    <t>Dignité : je vérifie, je fais, je préviens.</t>
  </si>
  <si>
    <t>Complète avec la responsabilité, la preuve et le risque associé à « Dignité ».</t>
  </si>
  <si>
    <t>Ajoute un contrôle observable ou une transmission pour « Dignité ».</t>
  </si>
  <si>
    <t>Précise ce que tu fais si tu constates un écart sur « Dignité ».</t>
  </si>
  <si>
    <t>Quelle preuve ou quel contrôle permet de sécuriser « Dignité » ?</t>
  </si>
  <si>
    <t>Quel contrôle terrain dois-tu citer pour « Dignité » ?</t>
  </si>
  <si>
    <t>Qui préviens-tu si « Dignité » n’est pas conforme ?</t>
  </si>
  <si>
    <t>Humiliation.</t>
  </si>
  <si>
    <t>audit salle</t>
  </si>
  <si>
    <t>Dignité - Humiliation.</t>
  </si>
  <si>
    <t>Q092</t>
  </si>
  <si>
    <t>Autonomie</t>
  </si>
  <si>
    <t>Notion : Autonomie ; Définition opérationnelle : Capacité à faire seul tout ou partie. ; Exemple repas : Couvert adapté plutôt qu'aide totale. ; Risque : Dépendance créée.</t>
  </si>
  <si>
    <t>Explique comment maîtriser « Autonomie » dans une démarche professionnelle en textures modifiées.</t>
  </si>
  <si>
    <t>Comment appliques-tu « Autonomie » en situation de production, service ou accompagnement ?</t>
  </si>
  <si>
    <t>Sur le terrain, que dois-tu faire ou vérifier pour « Autonomie » ?</t>
  </si>
  <si>
    <t>Autonomie : besoin → risque → contrôle → preuve.</t>
  </si>
  <si>
    <t>Autonomie : action → contrôle → transmission.</t>
  </si>
  <si>
    <t>Autonomie : je vérifie, je fais, je préviens.</t>
  </si>
  <si>
    <t>Complète avec la responsabilité, la preuve et le risque associé à « Autonomie ».</t>
  </si>
  <si>
    <t>Ajoute un contrôle observable ou une transmission pour « Autonomie ».</t>
  </si>
  <si>
    <t>Précise ce que tu fais si tu constates un écart sur « Autonomie ».</t>
  </si>
  <si>
    <t>Quelle preuve ou quel contrôle permet de sécuriser « Autonomie » ?</t>
  </si>
  <si>
    <t>Quel contrôle terrain dois-tu citer pour « Autonomie » ?</t>
  </si>
  <si>
    <t>Qui préviens-tu si « Autonomie » n’est pas conforme ?</t>
  </si>
  <si>
    <t>Dépendance créée.</t>
  </si>
  <si>
    <t>fiche ergo</t>
  </si>
  <si>
    <t>Autonomie - Dépendance créée.</t>
  </si>
  <si>
    <t>Q093</t>
  </si>
  <si>
    <t>Refus respecté mais analysé</t>
  </si>
  <si>
    <t>Notion : Refus respecté mais analysé ; Définition opérationnelle : Ne pas forcer, ne pas abandonner. ; Exemple repas : Chercher cause, proposer alternatives. ; Risque : Dénutrition si abandon.</t>
  </si>
  <si>
    <t>Explique comment maîtriser « Refus respecté mais analysé » dans une démarche professionnelle en textures modifiées.</t>
  </si>
  <si>
    <t>Comment appliques-tu « Refus respecté mais analysé » en situation de production, service ou accompagnement ?</t>
  </si>
  <si>
    <t>Sur le terrain, que dois-tu faire ou vérifier pour « Refus respecté mais analysé » ?</t>
  </si>
  <si>
    <t>Refus respecté mais analysé : besoin → risque → contrôle → preuve.</t>
  </si>
  <si>
    <t>Refus respecté mais analysé : action → contrôle → transmission.</t>
  </si>
  <si>
    <t>Refus respecté mais analysé : je vérifie, je fais, je préviens.</t>
  </si>
  <si>
    <t>Complète avec la responsabilité, la preuve et le risque associé à « Refus respecté mais analysé ».</t>
  </si>
  <si>
    <t>Ajoute un contrôle observable ou une transmission pour « Refus respecté mais analysé ».</t>
  </si>
  <si>
    <t>Précise ce que tu fais si tu constates un écart sur « Refus respecté mais analysé ».</t>
  </si>
  <si>
    <t>Quelle preuve ou quel contrôle permet de sécuriser « Refus respecté mais analysé » ?</t>
  </si>
  <si>
    <t>Quel contrôle terrain dois-tu citer pour « Refus respecté mais analysé » ?</t>
  </si>
  <si>
    <t>Qui préviens-tu si « Refus respecté mais analysé » n’est pas conforme ?</t>
  </si>
  <si>
    <t>Dénutrition si abandon.</t>
  </si>
  <si>
    <t>fiche refus</t>
  </si>
  <si>
    <t>Refus respecté mais analysé - Dénutrition si abandon.</t>
  </si>
  <si>
    <t>Q094</t>
  </si>
  <si>
    <t>Liberté de choix</t>
  </si>
  <si>
    <t>Notion : Liberté de choix ; Définition opérationnelle : Maintenir choix lorsque possible. ; Exemple repas : Choix dessert, sauce, place. ; Risque : Repas subi.</t>
  </si>
  <si>
    <t>Explique comment maîtriser « Liberté de choix » dans une démarche professionnelle en textures modifiées.</t>
  </si>
  <si>
    <t>Comment appliques-tu « Liberté de choix » en situation de production, service ou accompagnement ?</t>
  </si>
  <si>
    <t>Sur le terrain, que dois-tu faire ou vérifier pour « Liberté de choix » ?</t>
  </si>
  <si>
    <t>Liberté de choix : besoin → risque → contrôle → preuve.</t>
  </si>
  <si>
    <t>Liberté de choix : action → contrôle → transmission.</t>
  </si>
  <si>
    <t>Liberté de choix : je vérifie, je fais, je préviens.</t>
  </si>
  <si>
    <t>Complète avec la responsabilité, la preuve et le risque associé à « Liberté de choix ».</t>
  </si>
  <si>
    <t>Ajoute un contrôle observable ou une transmission pour « Liberté de choix ».</t>
  </si>
  <si>
    <t>Précise ce que tu fais si tu constates un écart sur « Liberté de choix ».</t>
  </si>
  <si>
    <t>Quelle preuve ou quel contrôle permet de sécuriser « Liberté de choix » ?</t>
  </si>
  <si>
    <t>Quel contrôle terrain dois-tu citer pour « Liberté de choix » ?</t>
  </si>
  <si>
    <t>Qui préviens-tu si « Liberté de choix » n’est pas conforme ?</t>
  </si>
  <si>
    <t>Repas subi.</t>
  </si>
  <si>
    <t>Liberté de choix - Repas subi.</t>
  </si>
  <si>
    <t>Q095</t>
  </si>
  <si>
    <t>Traçabilité éthique</t>
  </si>
  <si>
    <t>Notion : Traçabilité éthique ; Définition opérationnelle : Écrire les refus, adaptations et arbitrages. ; Exemple repas : Pourquoi texture ou aide donnée. ; Risque : Décisions invisibles.</t>
  </si>
  <si>
    <t>Explique comment maîtriser « Traçabilité éthique » dans une démarche professionnelle en textures modifiées.</t>
  </si>
  <si>
    <t>Comment appliques-tu « Traçabilité éthique » en situation de production, service ou accompagnement ?</t>
  </si>
  <si>
    <t>Sur le terrain, que dois-tu faire ou vérifier pour « Traçabilité éthique » ?</t>
  </si>
  <si>
    <t>Traçabilité éthique : besoin → risque → contrôle → preuve.</t>
  </si>
  <si>
    <t>Traçabilité éthique : action → contrôle → transmission.</t>
  </si>
  <si>
    <t>Traçabilité éthique : je vérifie, je fais, je préviens.</t>
  </si>
  <si>
    <t>Complète avec la responsabilité, la preuve et le risque associé à « Traçabilité éthique ».</t>
  </si>
  <si>
    <t>Ajoute un contrôle observable ou une transmission pour « Traçabilité éthique ».</t>
  </si>
  <si>
    <t>Précise ce que tu fais si tu constates un écart sur « Traçabilité éthique ».</t>
  </si>
  <si>
    <t>Quelle preuve ou quel contrôle permet de sécuriser « Traçabilité éthique » ?</t>
  </si>
  <si>
    <t>Quel contrôle terrain dois-tu citer pour « Traçabilité éthique » ?</t>
  </si>
  <si>
    <t>Qui préviens-tu si « Traçabilité éthique » n’est pas conforme ?</t>
  </si>
  <si>
    <t>Décisions invisibles.</t>
  </si>
  <si>
    <t>dossier</t>
  </si>
  <si>
    <t>Traçabilité éthique - Décisions invisibles.</t>
  </si>
  <si>
    <t>Q096</t>
  </si>
  <si>
    <t>Culture du signalement</t>
  </si>
  <si>
    <t>Notion : Culture du signalement ; Définition opérationnelle : Remonter signaux faibles sans culpabiliser. ; Exemple repas : Toux, assiette non mangée, aide brutale. ; Risque : Répétition silencieuse.</t>
  </si>
  <si>
    <t>Explique comment maîtriser « Culture du signalement » dans une démarche professionnelle en textures modifiées.</t>
  </si>
  <si>
    <t>Comment appliques-tu « Culture du signalement » en situation de production, service ou accompagnement ?</t>
  </si>
  <si>
    <t>Sur le terrain, que dois-tu faire ou vérifier pour « Culture du signalement » ?</t>
  </si>
  <si>
    <t>Culture du signalement : besoin → risque → contrôle → preuve.</t>
  </si>
  <si>
    <t>Culture du signalement : action → contrôle → transmission.</t>
  </si>
  <si>
    <t>Culture du signalement : je vérifie, je fais, je préviens.</t>
  </si>
  <si>
    <t>Complète avec la responsabilité, la preuve et le risque associé à « Culture du signalement ».</t>
  </si>
  <si>
    <t>Ajoute un contrôle observable ou une transmission pour « Culture du signalement ».</t>
  </si>
  <si>
    <t>Précise ce que tu fais si tu constates un écart sur « Culture du signalement ».</t>
  </si>
  <si>
    <t>Quelle preuve ou quel contrôle permet de sécuriser « Culture du signalement » ?</t>
  </si>
  <si>
    <t>Quel contrôle terrain dois-tu citer pour « Culture du signalement » ?</t>
  </si>
  <si>
    <t>Qui préviens-tu si « Culture du signalement » n’est pas conforme ?</t>
  </si>
  <si>
    <t>Répétition silencieuse.</t>
  </si>
  <si>
    <t>tableau alertes</t>
  </si>
  <si>
    <t>Culture du signalement - Répétition silencieuse.</t>
  </si>
  <si>
    <t>Q097</t>
  </si>
  <si>
    <t>Coordination cuisine, soins et salle</t>
  </si>
  <si>
    <t>Communication cuisiniers, diététiciennes, soignants, salle</t>
  </si>
  <si>
    <t>Prescription texture</t>
  </si>
  <si>
    <t>Flux d'information : Prescription texture ; Émetteur : Soins/médecin/orthophoniste ; Destinataire : Cuisine/diététique/salle ; Contenu minimal : Niveau texture, boissons, interdits.</t>
  </si>
  <si>
    <t>Explique comment maîtriser « Prescription texture » dans une démarche professionnelle en textures modifiées.</t>
  </si>
  <si>
    <t>Comment appliques-tu « Prescription texture » en situation de production, service ou accompagnement ?</t>
  </si>
  <si>
    <t>Sur le terrain, que dois-tu faire ou vérifier pour « Prescription texture » ?</t>
  </si>
  <si>
    <t>Prescription texture : besoin → risque → contrôle → preuve.</t>
  </si>
  <si>
    <t>Prescription texture : action → contrôle → transmission.</t>
  </si>
  <si>
    <t>Prescription texture : je vérifie, je fais, je préviens.</t>
  </si>
  <si>
    <t>Complète avec la responsabilité, la preuve et le risque associé à « Prescription texture ».</t>
  </si>
  <si>
    <t>Ajoute un contrôle observable ou une transmission pour « Prescription texture ».</t>
  </si>
  <si>
    <t>Précise ce que tu fais si tu constates un écart sur « Prescription texture ».</t>
  </si>
  <si>
    <t>Quelle preuve ou quel contrôle permet de sécuriser « Prescription texture » ?</t>
  </si>
  <si>
    <t>Quel contrôle terrain dois-tu citer pour « Prescription texture » ?</t>
  </si>
  <si>
    <t>Qui préviens-tu si « Prescription texture » n’est pas conforme ?</t>
  </si>
  <si>
    <t>Assiette non conforme.</t>
  </si>
  <si>
    <t>Prescription texture - Niveau texture, boissons, interdits.</t>
  </si>
  <si>
    <t>Q098</t>
  </si>
  <si>
    <t>Régimes/allergènes</t>
  </si>
  <si>
    <t>Flux d'information : Régimes/allergènes ; Émetteur : Diététique ; Destinataire : Cuisine/salle ; Contenu minimal : Allergies, intolérances, régimes.</t>
  </si>
  <si>
    <t>Explique comment maîtriser « Régimes/allergènes » dans une démarche professionnelle en textures modifiées.</t>
  </si>
  <si>
    <t>Comment appliques-tu « Régimes/allergènes » en situation de production, service ou accompagnement ?</t>
  </si>
  <si>
    <t>Sur le terrain, que dois-tu faire ou vérifier pour « Régimes/allergènes » ?</t>
  </si>
  <si>
    <t>Régimes/allergènes : besoin → risque → contrôle → preuve.</t>
  </si>
  <si>
    <t>Régimes/allergènes : action → contrôle → transmission.</t>
  </si>
  <si>
    <t>Régimes/allergènes : je vérifie, je fais, je préviens.</t>
  </si>
  <si>
    <t>Complète avec la responsabilité, la preuve et le risque associé à « Régimes/allergènes ».</t>
  </si>
  <si>
    <t>Ajoute un contrôle observable ou une transmission pour « Régimes/allergènes ».</t>
  </si>
  <si>
    <t>Précise ce que tu fais si tu constates un écart sur « Régimes/allergènes ».</t>
  </si>
  <si>
    <t>Quelle preuve ou quel contrôle permet de sécuriser « Régimes/allergènes » ?</t>
  </si>
  <si>
    <t>Quel contrôle terrain dois-tu citer pour « Régimes/allergènes » ?</t>
  </si>
  <si>
    <t>Qui préviens-tu si « Régimes/allergènes » n’est pas conforme ?</t>
  </si>
  <si>
    <t>Erreur grave.</t>
  </si>
  <si>
    <t>Régimes/allergènes - Allergies, intolérances, régimes.</t>
  </si>
  <si>
    <t>Q099</t>
  </si>
  <si>
    <t>Goûts/non-goûts</t>
  </si>
  <si>
    <t>Flux d'information : Goûts/non-goûts ; Émetteur : Salle/soins/famille ; Destinataire : Cuisine/diététique ; Contenu minimal : Préférences, aversions, habitudes.</t>
  </si>
  <si>
    <t>Explique comment maîtriser « Goûts/non-goûts » dans une démarche professionnelle en textures modifiées.</t>
  </si>
  <si>
    <t>Comment appliques-tu « Goûts/non-goûts » en situation de production, service ou accompagnement ?</t>
  </si>
  <si>
    <t>Sur le terrain, que dois-tu faire ou vérifier pour « Goûts/non-goûts » ?</t>
  </si>
  <si>
    <t>Goûts/non-goûts : besoin → risque → contrôle → preuve.</t>
  </si>
  <si>
    <t>Goûts/non-goûts : action → contrôle → transmission.</t>
  </si>
  <si>
    <t>Goûts/non-goûts : je vérifie, je fais, je préviens.</t>
  </si>
  <si>
    <t>Complète avec la responsabilité, la preuve et le risque associé à « Goûts/non-goûts ».</t>
  </si>
  <si>
    <t>Ajoute un contrôle observable ou une transmission pour « Goûts/non-goûts ».</t>
  </si>
  <si>
    <t>Précise ce que tu fais si tu constates un écart sur « Goûts/non-goûts ».</t>
  </si>
  <si>
    <t>Quelle preuve ou quel contrôle permet de sécuriser « Goûts/non-goûts » ?</t>
  </si>
  <si>
    <t>Quel contrôle terrain dois-tu citer pour « Goûts/non-goûts » ?</t>
  </si>
  <si>
    <t>Qui préviens-tu si « Goûts/non-goûts » n’est pas conforme ?</t>
  </si>
  <si>
    <t>Refus répétés.</t>
  </si>
  <si>
    <t>Goûts/non-goûts - Préférences, aversions, habitudes.</t>
  </si>
  <si>
    <t>Q100</t>
  </si>
  <si>
    <t>Consommation réelle</t>
  </si>
  <si>
    <t>Flux d'information : Consommation réelle ; Émetteur : Salle ; Destinataire : Diététique/cuisine/soins ; Contenu minimal : Reste par composante, refus, appétit.</t>
  </si>
  <si>
    <t>Explique comment maîtriser « Consommation réelle » dans une démarche professionnelle en textures modifiées.</t>
  </si>
  <si>
    <t>Comment appliques-tu « Consommation réelle » en situation de production, service ou accompagnement ?</t>
  </si>
  <si>
    <t>Sur le terrain, que dois-tu faire ou vérifier pour « Consommation réelle » ?</t>
  </si>
  <si>
    <t>Consommation réelle : besoin → risque → contrôle → preuve.</t>
  </si>
  <si>
    <t>Consommation réelle : action → contrôle → transmission.</t>
  </si>
  <si>
    <t>Consommation réelle : je vérifie, je fais, je préviens.</t>
  </si>
  <si>
    <t>Complète avec la responsabilité, la preuve et le risque associé à « Consommation réelle ».</t>
  </si>
  <si>
    <t>Ajoute un contrôle observable ou une transmission pour « Consommation réelle ».</t>
  </si>
  <si>
    <t>Précise ce que tu fais si tu constates un écart sur « Consommation réelle ».</t>
  </si>
  <si>
    <t>Quelle preuve ou quel contrôle permet de sécuriser « Consommation réelle » ?</t>
  </si>
  <si>
    <t>Quel contrôle terrain dois-tu citer pour « Consommation réelle » ?</t>
  </si>
  <si>
    <t>Qui préviens-tu si « Consommation réelle » n’est pas conforme ?</t>
  </si>
  <si>
    <t>Dénutrition invisible.</t>
  </si>
  <si>
    <t>Consommation réelle - Reste par composante, refus, appétit.</t>
  </si>
  <si>
    <t>Q101</t>
  </si>
  <si>
    <t>Incidents déglutition</t>
  </si>
  <si>
    <t>Flux d'information : Incidents déglutition ; Émetteur : Salle/soins ; Destinataire : Médecin/orthophoniste/cuisine ; Contenu minimal : Toux, fausse route, voix mouillée.</t>
  </si>
  <si>
    <t>Explique comment maîtriser « Incidents déglutition » dans une démarche professionnelle en textures modifiées.</t>
  </si>
  <si>
    <t>Comment appliques-tu « Incidents déglutition » en situation de production, service ou accompagnement ?</t>
  </si>
  <si>
    <t>Sur le terrain, que dois-tu faire ou vérifier pour « Incidents déglutition » ?</t>
  </si>
  <si>
    <t>Incidents déglutition : besoin → risque → contrôle → preuve.</t>
  </si>
  <si>
    <t>Incidents déglutition : action → contrôle → transmission.</t>
  </si>
  <si>
    <t>Incidents déglutition : je vérifie, je fais, je préviens.</t>
  </si>
  <si>
    <t>Complète avec la responsabilité, la preuve et le risque associé à « Incidents déglutition ».</t>
  </si>
  <si>
    <t>Ajoute un contrôle observable ou une transmission pour « Incidents déglutition ».</t>
  </si>
  <si>
    <t>Précise ce que tu fais si tu constates un écart sur « Incidents déglutition ».</t>
  </si>
  <si>
    <t>Quelle preuve ou quel contrôle permet de sécuriser « Incidents déglutition » ?</t>
  </si>
  <si>
    <t>Quel contrôle terrain dois-tu citer pour « Incidents déglutition » ?</t>
  </si>
  <si>
    <t>Qui préviens-tu si « Incidents déglutition » n’est pas conforme ?</t>
  </si>
  <si>
    <t>Danger répété.</t>
  </si>
  <si>
    <t>Incidents déglutition - Toux, fausse route, voix mouillée.</t>
  </si>
  <si>
    <t>Q102</t>
  </si>
  <si>
    <t>Qualité organoleptique</t>
  </si>
  <si>
    <t>Flux d'information : Qualité organoleptique ; Émetteur : Cuisine/salle ; Destinataire : Cuisine/diététique ; Contenu minimal : Trop sec, fade, collant, froid.</t>
  </si>
  <si>
    <t>Explique comment maîtriser « Qualité organoleptique » dans une démarche professionnelle en textures modifiées.</t>
  </si>
  <si>
    <t>Comment appliques-tu « Qualité organoleptique » en situation de production, service ou accompagnement ?</t>
  </si>
  <si>
    <t>Sur le terrain, que dois-tu faire ou vérifier pour « Qualité organoleptique » ?</t>
  </si>
  <si>
    <t>Qualité organoleptique : besoin → risque → contrôle → preuve.</t>
  </si>
  <si>
    <t>Qualité organoleptique : action → contrôle → transmission.</t>
  </si>
  <si>
    <t>Qualité organoleptique : je vérifie, je fais, je préviens.</t>
  </si>
  <si>
    <t>Complète avec la responsabilité, la preuve et le risque associé à « Qualité organoleptique ».</t>
  </si>
  <si>
    <t>Ajoute un contrôle observable ou une transmission pour « Qualité organoleptique ».</t>
  </si>
  <si>
    <t>Précise ce que tu fais si tu constates un écart sur « Qualité organoleptique ».</t>
  </si>
  <si>
    <t>Quelle preuve ou quel contrôle permet de sécuriser « Qualité organoleptique » ?</t>
  </si>
  <si>
    <t>Quel contrôle terrain dois-tu citer pour « Qualité organoleptique » ?</t>
  </si>
  <si>
    <t>Qui préviens-tu si « Qualité organoleptique » n’est pas conforme ?</t>
  </si>
  <si>
    <t>Refus non compris.</t>
  </si>
  <si>
    <t>Qualité organoleptique - Trop sec, fade, collant, froid.</t>
  </si>
  <si>
    <t>Q103</t>
  </si>
  <si>
    <t>Autonomie/matériel</t>
  </si>
  <si>
    <t>Flux d'information : Autonomie/matériel ; Émetteur : Ergo/salle/soins ; Destinataire : Cuisine/salle ; Contenu minimal : Couverts, verre, assiette, aide.</t>
  </si>
  <si>
    <t>Explique comment maîtriser « Autonomie/matériel » dans une démarche professionnelle en textures modifiées.</t>
  </si>
  <si>
    <t>Comment appliques-tu « Autonomie/matériel » en situation de production, service ou accompagnement ?</t>
  </si>
  <si>
    <t>Sur le terrain, que dois-tu faire ou vérifier pour « Autonomie/matériel » ?</t>
  </si>
  <si>
    <t>Autonomie/matériel : besoin → risque → contrôle → preuve.</t>
  </si>
  <si>
    <t>Autonomie/matériel : action → contrôle → transmission.</t>
  </si>
  <si>
    <t>Autonomie/matériel : je vérifie, je fais, je préviens.</t>
  </si>
  <si>
    <t>Complète avec la responsabilité, la preuve et le risque associé à « Autonomie/matériel ».</t>
  </si>
  <si>
    <t>Ajoute un contrôle observable ou une transmission pour « Autonomie/matériel ».</t>
  </si>
  <si>
    <t>Précise ce que tu fais si tu constates un écart sur « Autonomie/matériel ».</t>
  </si>
  <si>
    <t>Quelle preuve ou quel contrôle permet de sécuriser « Autonomie/matériel » ?</t>
  </si>
  <si>
    <t>Quel contrôle terrain dois-tu citer pour « Autonomie/matériel » ?</t>
  </si>
  <si>
    <t>Qui préviens-tu si « Autonomie/matériel » n’est pas conforme ?</t>
  </si>
  <si>
    <t>Aide excessive.</t>
  </si>
  <si>
    <t>Autonomie/matériel - Couverts, verre, assiette, aide.</t>
  </si>
  <si>
    <t>Q104</t>
  </si>
  <si>
    <t>Changement état</t>
  </si>
  <si>
    <t>Flux d'information : Changement état ; Émetteur : Soins ; Destinataire : Cuisine/diététique/salle ; Contenu minimal : Fatigue, infection, retour hospitalisation.</t>
  </si>
  <si>
    <t>Explique comment maîtriser « Changement état » dans une démarche professionnelle en textures modifiées.</t>
  </si>
  <si>
    <t>Comment appliques-tu « Changement état » en situation de production, service ou accompagnement ?</t>
  </si>
  <si>
    <t>Sur le terrain, que dois-tu faire ou vérifier pour « Changement état » ?</t>
  </si>
  <si>
    <t>Changement état : besoin → risque → contrôle → preuve.</t>
  </si>
  <si>
    <t>Changement état : action → contrôle → transmission.</t>
  </si>
  <si>
    <t>Changement état : je vérifie, je fais, je préviens.</t>
  </si>
  <si>
    <t>Complète avec la responsabilité, la preuve et le risque associé à « Changement état ».</t>
  </si>
  <si>
    <t>Ajoute un contrôle observable ou une transmission pour « Changement état ».</t>
  </si>
  <si>
    <t>Précise ce que tu fais si tu constates un écart sur « Changement état ».</t>
  </si>
  <si>
    <t>Quelle preuve ou quel contrôle permet de sécuriser « Changement état » ?</t>
  </si>
  <si>
    <t>Quel contrôle terrain dois-tu citer pour « Changement état » ?</t>
  </si>
  <si>
    <t>Qui préviens-tu si « Changement état » n’est pas conforme ?</t>
  </si>
  <si>
    <t>Texture ou portion inadaptée.</t>
  </si>
  <si>
    <t>Changement état - Fatigue, infection, retour hospitalisation.</t>
  </si>
  <si>
    <t>Q105</t>
  </si>
  <si>
    <t>Validation recette</t>
  </si>
  <si>
    <t>Flux d'information : Validation recette ; Émetteur : Cuisine ; Destinataire : Diététique/soins ; Contenu minimal : Texture, apports, allergènes, photo.</t>
  </si>
  <si>
    <t>Explique comment maîtriser « Validation recette » dans une démarche professionnelle en textures modifiées.</t>
  </si>
  <si>
    <t>Comment appliques-tu « Validation recette » en situation de production, service ou accompagnement ?</t>
  </si>
  <si>
    <t>Sur le terrain, que dois-tu faire ou vérifier pour « Validation recette » ?</t>
  </si>
  <si>
    <t>Validation recette : besoin → risque → contrôle → preuve.</t>
  </si>
  <si>
    <t>Validation recette : action → contrôle → transmission.</t>
  </si>
  <si>
    <t>Validation recette : je vérifie, je fais, je préviens.</t>
  </si>
  <si>
    <t>Complète avec la responsabilité, la preuve et le risque associé à « Validation recette ».</t>
  </si>
  <si>
    <t>Ajoute un contrôle observable ou une transmission pour « Validation recette ».</t>
  </si>
  <si>
    <t>Précise ce que tu fais si tu constates un écart sur « Validation recette ».</t>
  </si>
  <si>
    <t>Quelle preuve ou quel contrôle permet de sécuriser « Validation recette » ?</t>
  </si>
  <si>
    <t>Quel contrôle terrain dois-tu citer pour « Validation recette » ?</t>
  </si>
  <si>
    <t>Qui préviens-tu si « Validation recette » n’est pas conforme ?</t>
  </si>
  <si>
    <t>Recette non validée.</t>
  </si>
  <si>
    <t>Validation recette - Texture, apports, allergènes, photo.</t>
  </si>
  <si>
    <t>Q106</t>
  </si>
  <si>
    <t>Réunion repas</t>
  </si>
  <si>
    <t>Flux d'information : Réunion repas ; Émetteur : Encadrement ; Destinataire : Tous acteurs ; Contenu minimal : Difficultés, indicateurs, actions.</t>
  </si>
  <si>
    <t>Explique comment maîtriser « Réunion repas » dans une démarche professionnelle en textures modifiées.</t>
  </si>
  <si>
    <t>Comment appliques-tu « Réunion repas » en situation de production, service ou accompagnement ?</t>
  </si>
  <si>
    <t>Sur le terrain, que dois-tu faire ou vérifier pour « Réunion repas » ?</t>
  </si>
  <si>
    <t>Réunion repas : besoin → risque → contrôle → preuve.</t>
  </si>
  <si>
    <t>Réunion repas : action → contrôle → transmission.</t>
  </si>
  <si>
    <t>Réunion repas : je vérifie, je fais, je préviens.</t>
  </si>
  <si>
    <t>Complète avec la responsabilité, la preuve et le risque associé à « Réunion repas ».</t>
  </si>
  <si>
    <t>Ajoute un contrôle observable ou une transmission pour « Réunion repas ».</t>
  </si>
  <si>
    <t>Précise ce que tu fais si tu constates un écart sur « Réunion repas ».</t>
  </si>
  <si>
    <t>Quelle preuve ou quel contrôle permet de sécuriser « Réunion repas » ?</t>
  </si>
  <si>
    <t>Quel contrôle terrain dois-tu citer pour « Réunion repas » ?</t>
  </si>
  <si>
    <t>Qui préviens-tu si « Réunion repas » n’est pas conforme ?</t>
  </si>
  <si>
    <t>Silos professionnels.</t>
  </si>
  <si>
    <t>Réunion repas - Difficultés, indicateurs, actions.</t>
  </si>
  <si>
    <t>Q107</t>
  </si>
  <si>
    <t>Formation terrain</t>
  </si>
  <si>
    <t>Flux d'information : Formation terrain ; Émetteur : Formateur/cuisine/diététique ; Destinataire : CFA/professionnels ; Contenu minimal : Cas pratiques, tests texture, éthique.</t>
  </si>
  <si>
    <t>Explique comment maîtriser « Formation terrain » dans une démarche professionnelle en textures modifiées.</t>
  </si>
  <si>
    <t>Comment appliques-tu « Formation terrain » en situation de production, service ou accompagnement ?</t>
  </si>
  <si>
    <t>Sur le terrain, que dois-tu faire ou vérifier pour « Formation terrain » ?</t>
  </si>
  <si>
    <t>Formation terrain : besoin → risque → contrôle → preuve.</t>
  </si>
  <si>
    <t>Formation terrain : action → contrôle → transmission.</t>
  </si>
  <si>
    <t>Formation terrain : je vérifie, je fais, je préviens.</t>
  </si>
  <si>
    <t>Complète avec la responsabilité, la preuve et le risque associé à « Formation terrain ».</t>
  </si>
  <si>
    <t>Ajoute un contrôle observable ou une transmission pour « Formation terrain ».</t>
  </si>
  <si>
    <t>Précise ce que tu fais si tu constates un écart sur « Formation terrain ».</t>
  </si>
  <si>
    <t>Quelle preuve ou quel contrôle permet de sécuriser « Formation terrain » ?</t>
  </si>
  <si>
    <t>Quel contrôle terrain dois-tu citer pour « Formation terrain » ?</t>
  </si>
  <si>
    <t>Qui préviens-tu si « Formation terrain » n’est pas conforme ?</t>
  </si>
  <si>
    <t>Savoirs non transférés.</t>
  </si>
  <si>
    <t>Formation terrain - Cas pratiques, tests texture, éthique.</t>
  </si>
  <si>
    <t>Q108</t>
  </si>
  <si>
    <t>Retour famille/proches</t>
  </si>
  <si>
    <t>Flux d'information : Retour famille/proches ; Émetteur : Famille/représentant ; Destinataire : Equipe pluri ; Contenu minimal : Habitudes, histoire alimentaire, inquiétudes.</t>
  </si>
  <si>
    <t>Explique comment maîtriser « Retour famille/proches » dans une démarche professionnelle en textures modifiées.</t>
  </si>
  <si>
    <t>Comment appliques-tu « Retour famille/proches » en situation de production, service ou accompagnement ?</t>
  </si>
  <si>
    <t>Sur le terrain, que dois-tu faire ou vérifier pour « Retour famille/proches » ?</t>
  </si>
  <si>
    <t>Retour famille/proches : besoin → risque → contrôle → preuve.</t>
  </si>
  <si>
    <t>Retour famille/proches : action → contrôle → transmission.</t>
  </si>
  <si>
    <t>Retour famille/proches : je vérifie, je fais, je préviens.</t>
  </si>
  <si>
    <t>Complète avec la responsabilité, la preuve et le risque associé à « Retour famille/proches ».</t>
  </si>
  <si>
    <t>Ajoute un contrôle observable ou une transmission pour « Retour famille/proches ».</t>
  </si>
  <si>
    <t>Précise ce que tu fais si tu constates un écart sur « Retour famille/proches ».</t>
  </si>
  <si>
    <t>Quelle preuve ou quel contrôle permet de sécuriser « Retour famille/proches » ?</t>
  </si>
  <si>
    <t>Quel contrôle terrain dois-tu citer pour « Retour famille/proches » ?</t>
  </si>
  <si>
    <t>Qui préviens-tu si « Retour famille/proches » n’est pas conforme ?</t>
  </si>
  <si>
    <t>Projet non personnalisé.</t>
  </si>
  <si>
    <t>Retour famille/proches - Habitudes, histoire alimentaire, inquiétudes.</t>
  </si>
  <si>
    <t>Q109</t>
  </si>
  <si>
    <t>Cadre / référentiel</t>
  </si>
  <si>
    <t>Cadre réglementaire et ESMS</t>
  </si>
  <si>
    <t>ESMS : missions et cadre d'accompagnement</t>
  </si>
  <si>
    <t>Accompagner</t>
  </si>
  <si>
    <t>Mission : Accompagner ; Traduction repas : Aider la personne selon ses besoins réels. ; Exemple concret : Aide au repas graduée. ; Risque : Assistance trop faible ou excessive.</t>
  </si>
  <si>
    <t>Explique comment maîtriser « Accompagner » dans une démarche professionnelle en textures modifiées.</t>
  </si>
  <si>
    <t>Comment appliques-tu « Accompagner » en situation de production, service ou accompagnement ?</t>
  </si>
  <si>
    <t>Sur le terrain, que dois-tu faire ou vérifier pour « Accompagner » ?</t>
  </si>
  <si>
    <t>Accompagner : besoin → risque → contrôle → preuve.</t>
  </si>
  <si>
    <t>Accompagner : action → contrôle → transmission.</t>
  </si>
  <si>
    <t>Accompagner : je vérifie, je fais, je préviens.</t>
  </si>
  <si>
    <t>Complète avec la responsabilité, la preuve et le risque associé à « Accompagner ».</t>
  </si>
  <si>
    <t>Ajoute un contrôle observable ou une transmission pour « Accompagner ».</t>
  </si>
  <si>
    <t>Précise ce que tu fais si tu constates un écart sur « Accompagner ».</t>
  </si>
  <si>
    <t>Quelle preuve ou quel contrôle permet de sécuriser « Accompagner » ?</t>
  </si>
  <si>
    <t>Quel contrôle terrain dois-tu citer pour « Accompagner » ?</t>
  </si>
  <si>
    <t>Qui préviens-tu si « Accompagner » n’est pas conforme ?</t>
  </si>
  <si>
    <t>Assistance trop faible ou excessive.</t>
  </si>
  <si>
    <t>Accompagner - Assistance trop faible ou excessive.</t>
  </si>
  <si>
    <t>Utile</t>
  </si>
  <si>
    <t>Q110</t>
  </si>
  <si>
    <t>Protéger</t>
  </si>
  <si>
    <t>Mission : Protéger ; Traduction repas : Prévenir risques de fausse route, allergie, dénutrition. ; Exemple concret : Texture prescrite + allergènes contrôlés. ; Risque : Atteinte santé.</t>
  </si>
  <si>
    <t>Explique comment maîtriser « Protéger » dans une démarche professionnelle en textures modifiées.</t>
  </si>
  <si>
    <t>Comment appliques-tu « Protéger » en situation de production, service ou accompagnement ?</t>
  </si>
  <si>
    <t>Sur le terrain, que dois-tu faire ou vérifier pour « Protéger » ?</t>
  </si>
  <si>
    <t>Protéger : besoin → risque → contrôle → preuve.</t>
  </si>
  <si>
    <t>Protéger : action → contrôle → transmission.</t>
  </si>
  <si>
    <t>Protéger : je vérifie, je fais, je préviens.</t>
  </si>
  <si>
    <t>Complète avec la responsabilité, la preuve et le risque associé à « Protéger ».</t>
  </si>
  <si>
    <t>Ajoute un contrôle observable ou une transmission pour « Protéger ».</t>
  </si>
  <si>
    <t>Précise ce que tu fais si tu constates un écart sur « Protéger ».</t>
  </si>
  <si>
    <t>Quelle preuve ou quel contrôle permet de sécuriser « Protéger » ?</t>
  </si>
  <si>
    <t>Quel contrôle terrain dois-tu citer pour « Protéger » ?</t>
  </si>
  <si>
    <t>Qui préviens-tu si « Protéger » n’est pas conforme ?</t>
  </si>
  <si>
    <t>Atteinte santé.</t>
  </si>
  <si>
    <t>Protéger - Atteinte santé.</t>
  </si>
  <si>
    <t>Q111</t>
  </si>
  <si>
    <t>Favoriser autonomie</t>
  </si>
  <si>
    <t>Mission : Favoriser autonomie ; Traduction repas : Adapter outils avant de faire à la place. ; Exemple concret : Verre à découpe nasale, manche grossi. ; Risque : Dépendance créée.</t>
  </si>
  <si>
    <t>Explique comment maîtriser « Favoriser autonomie » dans une démarche professionnelle en textures modifiées.</t>
  </si>
  <si>
    <t>Comment appliques-tu « Favoriser autonomie » en situation de production, service ou accompagnement ?</t>
  </si>
  <si>
    <t>Sur le terrain, que dois-tu faire ou vérifier pour « Favoriser autonomie » ?</t>
  </si>
  <si>
    <t>Favoriser autonomie : besoin → risque → contrôle → preuve.</t>
  </si>
  <si>
    <t>Favoriser autonomie : action → contrôle → transmission.</t>
  </si>
  <si>
    <t>Favoriser autonomie : je vérifie, je fais, je préviens.</t>
  </si>
  <si>
    <t>Complète avec la responsabilité, la preuve et le risque associé à « Favoriser autonomie ».</t>
  </si>
  <si>
    <t>Ajoute un contrôle observable ou une transmission pour « Favoriser autonomie ».</t>
  </si>
  <si>
    <t>Précise ce que tu fais si tu constates un écart sur « Favoriser autonomie ».</t>
  </si>
  <si>
    <t>Quelle preuve ou quel contrôle permet de sécuriser « Favoriser autonomie » ?</t>
  </si>
  <si>
    <t>Quel contrôle terrain dois-tu citer pour « Favoriser autonomie » ?</t>
  </si>
  <si>
    <t>Qui préviens-tu si « Favoriser autonomie » n’est pas conforme ?</t>
  </si>
  <si>
    <t>Favoriser autonomie - Dépendance créée.</t>
  </si>
  <si>
    <t>Q112</t>
  </si>
  <si>
    <t>Respecter droits</t>
  </si>
  <si>
    <t>Mission : Respecter droits ; Traduction repas : Consentement, dignité, choix. ; Exemple concret : Ne pas forcer, proposer alternative. ; Risque : Maltraitance.</t>
  </si>
  <si>
    <t>Explique comment maîtriser « Respecter droits » dans une démarche professionnelle en textures modifiées.</t>
  </si>
  <si>
    <t>Comment appliques-tu « Respecter droits » en situation de production, service ou accompagnement ?</t>
  </si>
  <si>
    <t>Sur le terrain, que dois-tu faire ou vérifier pour « Respecter droits » ?</t>
  </si>
  <si>
    <t>Respecter droits : besoin → risque → contrôle → preuve.</t>
  </si>
  <si>
    <t>Respecter droits : action → contrôle → transmission.</t>
  </si>
  <si>
    <t>Respecter droits : je vérifie, je fais, je préviens.</t>
  </si>
  <si>
    <t>Complète avec la responsabilité, la preuve et le risque associé à « Respecter droits ».</t>
  </si>
  <si>
    <t>Ajoute un contrôle observable ou une transmission pour « Respecter droits ».</t>
  </si>
  <si>
    <t>Précise ce que tu fais si tu constates un écart sur « Respecter droits ».</t>
  </si>
  <si>
    <t>Quelle preuve ou quel contrôle permet de sécuriser « Respecter droits » ?</t>
  </si>
  <si>
    <t>Quel contrôle terrain dois-tu citer pour « Respecter droits » ?</t>
  </si>
  <si>
    <t>Qui préviens-tu si « Respecter droits » n’est pas conforme ?</t>
  </si>
  <si>
    <t>Maltraitance.</t>
  </si>
  <si>
    <t>Respecter droits - Maltraitance.</t>
  </si>
  <si>
    <t>Q113</t>
  </si>
  <si>
    <t>Personnaliser</t>
  </si>
  <si>
    <t>Mission : Personnaliser ; Traduction repas : Adapter texture, goût, rythme, environnement. ; Exemple concret : Fiche identité alimentaire. ; Risque : Repas standard subi.</t>
  </si>
  <si>
    <t>Explique comment maîtriser « Personnaliser » dans une démarche professionnelle en textures modifiées.</t>
  </si>
  <si>
    <t>Comment appliques-tu « Personnaliser » en situation de production, service ou accompagnement ?</t>
  </si>
  <si>
    <t>Sur le terrain, que dois-tu faire ou vérifier pour « Personnaliser » ?</t>
  </si>
  <si>
    <t>Personnaliser : besoin → risque → contrôle → preuve.</t>
  </si>
  <si>
    <t>Personnaliser : action → contrôle → transmission.</t>
  </si>
  <si>
    <t>Personnaliser : je vérifie, je fais, je préviens.</t>
  </si>
  <si>
    <t>Complète avec la responsabilité, la preuve et le risque associé à « Personnaliser ».</t>
  </si>
  <si>
    <t>Ajoute un contrôle observable ou une transmission pour « Personnaliser ».</t>
  </si>
  <si>
    <t>Précise ce que tu fais si tu constates un écart sur « Personnaliser ».</t>
  </si>
  <si>
    <t>Quelle preuve ou quel contrôle permet de sécuriser « Personnaliser » ?</t>
  </si>
  <si>
    <t>Quel contrôle terrain dois-tu citer pour « Personnaliser » ?</t>
  </si>
  <si>
    <t>Qui préviens-tu si « Personnaliser » n’est pas conforme ?</t>
  </si>
  <si>
    <t>Repas standard subi.</t>
  </si>
  <si>
    <t>Personnaliser - Repas standard subi.</t>
  </si>
  <si>
    <t>Q114</t>
  </si>
  <si>
    <t>Prévenir maltraitance</t>
  </si>
  <si>
    <t>Mission : Prévenir maltraitance ; Traduction repas : Identifier défauts d'action autour du repas. ; Exemple concret : Non-aide, précipitation, assiette non conforme. ; Risque : Atteinte santé/dignité.</t>
  </si>
  <si>
    <t>Explique comment maîtriser « Prévenir maltraitance » dans une démarche professionnelle en textures modifiées.</t>
  </si>
  <si>
    <t>Comment appliques-tu « Prévenir maltraitance » en situation de production, service ou accompagnement ?</t>
  </si>
  <si>
    <t>Sur le terrain, que dois-tu faire ou vérifier pour « Prévenir maltraitance » ?</t>
  </si>
  <si>
    <t>Prévenir maltraitance : besoin → risque → contrôle → preuve.</t>
  </si>
  <si>
    <t>Prévenir maltraitance : action → contrôle → transmission.</t>
  </si>
  <si>
    <t>Prévenir maltraitance : je vérifie, je fais, je préviens.</t>
  </si>
  <si>
    <t>Complète avec la responsabilité, la preuve et le risque associé à « Prévenir maltraitance ».</t>
  </si>
  <si>
    <t>Ajoute un contrôle observable ou une transmission pour « Prévenir maltraitance ».</t>
  </si>
  <si>
    <t>Précise ce que tu fais si tu constates un écart sur « Prévenir maltraitance ».</t>
  </si>
  <si>
    <t>Quelle preuve ou quel contrôle permet de sécuriser « Prévenir maltraitance » ?</t>
  </si>
  <si>
    <t>Quel contrôle terrain dois-tu citer pour « Prévenir maltraitance » ?</t>
  </si>
  <si>
    <t>Qui préviens-tu si « Prévenir maltraitance » n’est pas conforme ?</t>
  </si>
  <si>
    <t>Atteinte santé/dignité.</t>
  </si>
  <si>
    <t>Prévenir maltraitance - Atteinte santé/dignité.</t>
  </si>
  <si>
    <t>Q115</t>
  </si>
  <si>
    <t>Coordonner</t>
  </si>
  <si>
    <t>Mission : Coordonner ; Traduction repas : Faire travailler cuisine, soins, diététique, salle. ; Exemple concret : Transmission texture/refus/restes. ; Risque : Silos et erreurs.</t>
  </si>
  <si>
    <t>Explique comment maîtriser « Coordonner » dans une démarche professionnelle en textures modifiées.</t>
  </si>
  <si>
    <t>Comment appliques-tu « Coordonner » en situation de production, service ou accompagnement ?</t>
  </si>
  <si>
    <t>Sur le terrain, que dois-tu faire ou vérifier pour « Coordonner » ?</t>
  </si>
  <si>
    <t>Coordonner : besoin → risque → contrôle → preuve.</t>
  </si>
  <si>
    <t>Coordonner : action → contrôle → transmission.</t>
  </si>
  <si>
    <t>Coordonner : je vérifie, je fais, je préviens.</t>
  </si>
  <si>
    <t>Complète avec la responsabilité, la preuve et le risque associé à « Coordonner ».</t>
  </si>
  <si>
    <t>Ajoute un contrôle observable ou une transmission pour « Coordonner ».</t>
  </si>
  <si>
    <t>Précise ce que tu fais si tu constates un écart sur « Coordonner ».</t>
  </si>
  <si>
    <t>Quelle preuve ou quel contrôle permet de sécuriser « Coordonner » ?</t>
  </si>
  <si>
    <t>Quel contrôle terrain dois-tu citer pour « Coordonner » ?</t>
  </si>
  <si>
    <t>Qui préviens-tu si « Coordonner » n’est pas conforme ?</t>
  </si>
  <si>
    <t>Silos et erreurs.</t>
  </si>
  <si>
    <t>Coordonner - Silos et erreurs.</t>
  </si>
  <si>
    <t>Q116</t>
  </si>
  <si>
    <t>Évaluer</t>
  </si>
  <si>
    <t>Mission : Évaluer ; Traduction repas : Mesurer efficacité des adaptations. ; Exemple concret : Poids, apports, refus, satisfaction. ; Risque : Actions sans preuve.</t>
  </si>
  <si>
    <t>Explique comment maîtriser « Évaluer » dans une démarche professionnelle en textures modifiées.</t>
  </si>
  <si>
    <t>Comment appliques-tu « Évaluer » en situation de production, service ou accompagnement ?</t>
  </si>
  <si>
    <t>Sur le terrain, que dois-tu faire ou vérifier pour « Évaluer » ?</t>
  </si>
  <si>
    <t>Évaluer : besoin → risque → contrôle → preuve.</t>
  </si>
  <si>
    <t>Évaluer : action → contrôle → transmission.</t>
  </si>
  <si>
    <t>Évaluer : je vérifie, je fais, je préviens.</t>
  </si>
  <si>
    <t>Complète avec la responsabilité, la preuve et le risque associé à « Évaluer ».</t>
  </si>
  <si>
    <t>Ajoute un contrôle observable ou une transmission pour « Évaluer ».</t>
  </si>
  <si>
    <t>Précise ce que tu fais si tu constates un écart sur « Évaluer ».</t>
  </si>
  <si>
    <t>Quelle preuve ou quel contrôle permet de sécuriser « Évaluer » ?</t>
  </si>
  <si>
    <t>Quel contrôle terrain dois-tu citer pour « Évaluer » ?</t>
  </si>
  <si>
    <t>Qui préviens-tu si « Évaluer » n’est pas conforme ?</t>
  </si>
  <si>
    <t>Actions sans preuve.</t>
  </si>
  <si>
    <t>Évaluer - Actions sans preuve.</t>
  </si>
  <si>
    <t>Q117</t>
  </si>
  <si>
    <t>Inclure</t>
  </si>
  <si>
    <t>Mission : Inclure ; Traduction repas : Maintenir repas comme moment social. ; Exemple concret : Même salle, même menu adapté. ; Risque : Isolement.</t>
  </si>
  <si>
    <t>Explique comment maîtriser « Inclure » dans une démarche professionnelle en textures modifiées.</t>
  </si>
  <si>
    <t>Comment appliques-tu « Inclure » en situation de production, service ou accompagnement ?</t>
  </si>
  <si>
    <t>Sur le terrain, que dois-tu faire ou vérifier pour « Inclure » ?</t>
  </si>
  <si>
    <t>Inclure : besoin → risque → contrôle → preuve.</t>
  </si>
  <si>
    <t>Inclure : action → contrôle → transmission.</t>
  </si>
  <si>
    <t>Inclure : je vérifie, je fais, je préviens.</t>
  </si>
  <si>
    <t>Complète avec la responsabilité, la preuve et le risque associé à « Inclure ».</t>
  </si>
  <si>
    <t>Ajoute un contrôle observable ou une transmission pour « Inclure ».</t>
  </si>
  <si>
    <t>Précise ce que tu fais si tu constates un écart sur « Inclure ».</t>
  </si>
  <si>
    <t>Quelle preuve ou quel contrôle permet de sécuriser « Inclure » ?</t>
  </si>
  <si>
    <t>Quel contrôle terrain dois-tu citer pour « Inclure » ?</t>
  </si>
  <si>
    <t>Qui préviens-tu si « Inclure » n’est pas conforme ?</t>
  </si>
  <si>
    <t>Isolement.</t>
  </si>
  <si>
    <t>Inclure - Isolement.</t>
  </si>
  <si>
    <t>Q118</t>
  </si>
  <si>
    <t>Former</t>
  </si>
  <si>
    <t>Mission : Former ; Traduction repas : Former les professionnels au repas adapté. ; Exemple concret : Tests IDDSI, service, éthique. ; Risque : Pratiques variables.</t>
  </si>
  <si>
    <t>Explique comment maîtriser « Former » dans une démarche professionnelle en textures modifiées.</t>
  </si>
  <si>
    <t>Comment appliques-tu « Former » en situation de production, service ou accompagnement ?</t>
  </si>
  <si>
    <t>Sur le terrain, que dois-tu faire ou vérifier pour « Former » ?</t>
  </si>
  <si>
    <t>Former : besoin → risque → contrôle → preuve.</t>
  </si>
  <si>
    <t>Former : action → contrôle → transmission.</t>
  </si>
  <si>
    <t>Former : je vérifie, je fais, je préviens.</t>
  </si>
  <si>
    <t>Complète avec la responsabilité, la preuve et le risque associé à « Former ».</t>
  </si>
  <si>
    <t>Ajoute un contrôle observable ou une transmission pour « Former ».</t>
  </si>
  <si>
    <t>Précise ce que tu fais si tu constates un écart sur « Former ».</t>
  </si>
  <si>
    <t>Quelle preuve ou quel contrôle permet de sécuriser « Former » ?</t>
  </si>
  <si>
    <t>Quel contrôle terrain dois-tu citer pour « Former » ?</t>
  </si>
  <si>
    <t>Qui préviens-tu si « Former » n’est pas conforme ?</t>
  </si>
  <si>
    <t>Pratiques variables.</t>
  </si>
  <si>
    <t>Former - Pratiques variables.</t>
  </si>
  <si>
    <t>Q119</t>
  </si>
  <si>
    <t>Assurer qualité</t>
  </si>
  <si>
    <t>Mission : Assurer qualité ; Traduction repas : Démarche continue : observer, corriger, tracer. ; Exemple concret : REX après incidents/refus. ; Risque : Répétition des erreurs.</t>
  </si>
  <si>
    <t>Explique comment maîtriser « Assurer qualité » dans une démarche professionnelle en textures modifiées.</t>
  </si>
  <si>
    <t>Comment appliques-tu « Assurer qualité » en situation de production, service ou accompagnement ?</t>
  </si>
  <si>
    <t>Sur le terrain, que dois-tu faire ou vérifier pour « Assurer qualité » ?</t>
  </si>
  <si>
    <t>Assurer qualité : besoin → risque → contrôle → preuve.</t>
  </si>
  <si>
    <t>Assurer qualité : action → contrôle → transmission.</t>
  </si>
  <si>
    <t>Assurer qualité : je vérifie, je fais, je préviens.</t>
  </si>
  <si>
    <t>Complète avec la responsabilité, la preuve et le risque associé à « Assurer qualité ».</t>
  </si>
  <si>
    <t>Ajoute un contrôle observable ou une transmission pour « Assurer qualité ».</t>
  </si>
  <si>
    <t>Précise ce que tu fais si tu constates un écart sur « Assurer qualité ».</t>
  </si>
  <si>
    <t>Quelle preuve ou quel contrôle permet de sécuriser « Assurer qualité » ?</t>
  </si>
  <si>
    <t>Quel contrôle terrain dois-tu citer pour « Assurer qualité » ?</t>
  </si>
  <si>
    <t>Qui préviens-tu si « Assurer qualité » n’est pas conforme ?</t>
  </si>
  <si>
    <t>Répétition des erreurs.</t>
  </si>
  <si>
    <t>Assurer qualité - Répétition des erreurs.</t>
  </si>
  <si>
    <t>Q120</t>
  </si>
  <si>
    <t>Sécuriser organisation</t>
  </si>
  <si>
    <t>Mission : Sécuriser organisation ; Traduction repas : Donner les moyens : temps, matériel, procédures. ; Exemple concret : Chariot adapté, fiches lisibles. ; Risque : Maltraitance organisationnelle.</t>
  </si>
  <si>
    <t>Explique comment maîtriser « Sécuriser organisation » dans une démarche professionnelle en textures modifiées.</t>
  </si>
  <si>
    <t>Comment appliques-tu « Sécuriser organisation » en situation de production, service ou accompagnement ?</t>
  </si>
  <si>
    <t>Sur le terrain, que dois-tu faire ou vérifier pour « Sécuriser organisation » ?</t>
  </si>
  <si>
    <t>Sécuriser organisation : besoin → risque → contrôle → preuve.</t>
  </si>
  <si>
    <t>Sécuriser organisation : action → contrôle → transmission.</t>
  </si>
  <si>
    <t>Sécuriser organisation : je vérifie, je fais, je préviens.</t>
  </si>
  <si>
    <t>Complète avec la responsabilité, la preuve et le risque associé à « Sécuriser organisation ».</t>
  </si>
  <si>
    <t>Ajoute un contrôle observable ou une transmission pour « Sécuriser organisation ».</t>
  </si>
  <si>
    <t>Précise ce que tu fais si tu constates un écart sur « Sécuriser organisation ».</t>
  </si>
  <si>
    <t>Quelle preuve ou quel contrôle permet de sécuriser « Sécuriser organisation » ?</t>
  </si>
  <si>
    <t>Quel contrôle terrain dois-tu citer pour « Sécuriser organisation » ?</t>
  </si>
  <si>
    <t>Qui préviens-tu si « Sécuriser organisation » n’est pas conforme ?</t>
  </si>
  <si>
    <t>Maltraitance organisationnelle.</t>
  </si>
  <si>
    <t>Sécuriser organisation - Maltraitance organisationnelle.</t>
  </si>
  <si>
    <t>Q121</t>
  </si>
  <si>
    <t>Réglementation et points de vigilance actuels</t>
  </si>
  <si>
    <t>Hygiène</t>
  </si>
  <si>
    <t>Domaine : Hygiène ; Référence : Règlement CE 852/2004 / HACCP ; Application repas texture : Mixage, refroidissement, remise en température tracés. ; Risque : TIAC/non-conformité.</t>
  </si>
  <si>
    <t>Explique comment maîtriser « Hygiène » dans une démarche professionnelle en textures modifiées.</t>
  </si>
  <si>
    <t>Comment appliques-tu « Hygiène » en situation de production, service ou accompagnement ?</t>
  </si>
  <si>
    <t>Sur le terrain, que dois-tu faire ou vérifier pour « Hygiène » ?</t>
  </si>
  <si>
    <t>Hygiène : besoin → risque → contrôle → preuve.</t>
  </si>
  <si>
    <t>Hygiène : action → contrôle → transmission.</t>
  </si>
  <si>
    <t>Hygiène : je vérifie, je fais, je préviens.</t>
  </si>
  <si>
    <t>Complète avec la responsabilité, la preuve et le risque associé à « Hygiène ».</t>
  </si>
  <si>
    <t>Ajoute un contrôle observable ou une transmission pour « Hygiène ».</t>
  </si>
  <si>
    <t>Précise ce que tu fais si tu constates un écart sur « Hygiène ».</t>
  </si>
  <si>
    <t>Quelle preuve ou quel contrôle permet de sécuriser « Hygiène » ?</t>
  </si>
  <si>
    <t>Quel contrôle terrain dois-tu citer pour « Hygiène » ?</t>
  </si>
  <si>
    <t>Qui préviens-tu si « Hygiène » n’est pas conforme ?</t>
  </si>
  <si>
    <t>Encadrement / qualité / direction</t>
  </si>
  <si>
    <t>TIAC/non-conformité. ; CRITIQUE</t>
  </si>
  <si>
    <t>PMS</t>
  </si>
  <si>
    <t>Hygiène - TIAC/non-conformité.</t>
  </si>
  <si>
    <t>Q122</t>
  </si>
  <si>
    <t>Qualité nutritionnelle</t>
  </si>
  <si>
    <t>Domaine : Qualité nutritionnelle ; Référence : Code rural D230-24-1 à R230-30-4 ; Application repas texture : Repas adapté reste un repas complet. ; Risque : Déséquilibre menus.</t>
  </si>
  <si>
    <t>Explique comment maîtriser « Qualité nutritionnelle » dans une démarche professionnelle en textures modifiées.</t>
  </si>
  <si>
    <t>Comment appliques-tu « Qualité nutritionnelle » en situation de production, service ou accompagnement ?</t>
  </si>
  <si>
    <t>Sur le terrain, que dois-tu faire ou vérifier pour « Qualité nutritionnelle » ?</t>
  </si>
  <si>
    <t>Qualité nutritionnelle : besoin → risque → contrôle → preuve.</t>
  </si>
  <si>
    <t>Qualité nutritionnelle : action → contrôle → transmission.</t>
  </si>
  <si>
    <t>Qualité nutritionnelle : je vérifie, je fais, je préviens.</t>
  </si>
  <si>
    <t>Complète avec la responsabilité, la preuve et le risque associé à « Qualité nutritionnelle ».</t>
  </si>
  <si>
    <t>Ajoute un contrôle observable ou une transmission pour « Qualité nutritionnelle ».</t>
  </si>
  <si>
    <t>Précise ce que tu fais si tu constates un écart sur « Qualité nutritionnelle ».</t>
  </si>
  <si>
    <t>Quelle preuve ou quel contrôle permet de sécuriser « Qualité nutritionnelle » ?</t>
  </si>
  <si>
    <t>Quel contrôle terrain dois-tu citer pour « Qualité nutritionnelle » ?</t>
  </si>
  <si>
    <t>Qui préviens-tu si « Qualité nutritionnelle » n’est pas conforme ?</t>
  </si>
  <si>
    <t>Déséquilibre menus. ; VIGILANCE</t>
  </si>
  <si>
    <t>menus</t>
  </si>
  <si>
    <t>Qualité nutritionnelle - Déséquilibre menus.</t>
  </si>
  <si>
    <t>Q123</t>
  </si>
  <si>
    <t>Nutrition collective</t>
  </si>
  <si>
    <t>Domaine : Nutrition collective ; Référence : GEM-RCN Nutrition ; Application repas texture : Même entrée si recette mixable, même quantité protidique. ; Risque : Texture pauvre.</t>
  </si>
  <si>
    <t>Explique comment maîtriser « Nutrition collective » dans une démarche professionnelle en textures modifiées.</t>
  </si>
  <si>
    <t>Comment appliques-tu « Nutrition collective » en situation de production, service ou accompagnement ?</t>
  </si>
  <si>
    <t>Sur le terrain, que dois-tu faire ou vérifier pour « Nutrition collective » ?</t>
  </si>
  <si>
    <t>Nutrition collective : besoin → risque → contrôle → preuve.</t>
  </si>
  <si>
    <t>Nutrition collective : action → contrôle → transmission.</t>
  </si>
  <si>
    <t>Nutrition collective : je vérifie, je fais, je préviens.</t>
  </si>
  <si>
    <t>Complète avec la responsabilité, la preuve et le risque associé à « Nutrition collective ».</t>
  </si>
  <si>
    <t>Ajoute un contrôle observable ou une transmission pour « Nutrition collective ».</t>
  </si>
  <si>
    <t>Précise ce que tu fais si tu constates un écart sur « Nutrition collective ».</t>
  </si>
  <si>
    <t>Quelle preuve ou quel contrôle permet de sécuriser « Nutrition collective » ?</t>
  </si>
  <si>
    <t>Quel contrôle terrain dois-tu citer pour « Nutrition collective » ?</t>
  </si>
  <si>
    <t>Qui préviens-tu si « Nutrition collective » n’est pas conforme ?</t>
  </si>
  <si>
    <t>Texture pauvre. ; VIGILANCE</t>
  </si>
  <si>
    <t>plan menus</t>
  </si>
  <si>
    <t>Nutrition collective - Texture pauvre.</t>
  </si>
  <si>
    <t>Q124</t>
  </si>
  <si>
    <t>Dénutrition</t>
  </si>
  <si>
    <t>Domaine : Dénutrition ; Référence : HAS personne âgée ; Application repas texture : Recettes enrichies contrôlées. ; Risque : Dénutrition.</t>
  </si>
  <si>
    <t>Explique comment maîtriser « Dénutrition » dans une démarche professionnelle en textures modifiées.</t>
  </si>
  <si>
    <t>Comment appliques-tu « Dénutrition » en situation de production, service ou accompagnement ?</t>
  </si>
  <si>
    <t>Sur le terrain, que dois-tu faire ou vérifier pour « Dénutrition » ?</t>
  </si>
  <si>
    <t>Dénutrition : besoin → risque → contrôle → preuve.</t>
  </si>
  <si>
    <t>Dénutrition : action → contrôle → transmission.</t>
  </si>
  <si>
    <t>Dénutrition : je vérifie, je fais, je préviens.</t>
  </si>
  <si>
    <t>Complète avec la responsabilité, la preuve et le risque associé à « Dénutrition ».</t>
  </si>
  <si>
    <t>Ajoute un contrôle observable ou une transmission pour « Dénutrition ».</t>
  </si>
  <si>
    <t>Précise ce que tu fais si tu constates un écart sur « Dénutrition ».</t>
  </si>
  <si>
    <t>Quelle preuve ou quel contrôle permet de sécuriser « Dénutrition » ?</t>
  </si>
  <si>
    <t>Quel contrôle terrain dois-tu citer pour « Dénutrition » ?</t>
  </si>
  <si>
    <t>Qui préviens-tu si « Dénutrition » n’est pas conforme ?</t>
  </si>
  <si>
    <t>Dénutrition. ; CRITIQUE si perte poids</t>
  </si>
  <si>
    <t>suivi nutrition</t>
  </si>
  <si>
    <t>Dénutrition - Dénutrition.</t>
  </si>
  <si>
    <t>Q125</t>
  </si>
  <si>
    <t>Allergènes</t>
  </si>
  <si>
    <t>Domaine : Allergènes ; Référence : Règlement UE 1169/2011 + Service Public ; Application repas texture : Croiser textures, enrichissements et allergènes. ; Risque : Réaction allergique.</t>
  </si>
  <si>
    <t>Explique comment maîtriser « Allergènes » dans une démarche professionnelle en textures modifiées.</t>
  </si>
  <si>
    <t>Comment appliques-tu « Allergènes » en situation de production, service ou accompagnement ?</t>
  </si>
  <si>
    <t>Sur le terrain, que dois-tu faire ou vérifier pour « Allergènes » ?</t>
  </si>
  <si>
    <t>Allergènes : besoin → risque → contrôle → preuve.</t>
  </si>
  <si>
    <t>Allergènes : action → contrôle → transmission.</t>
  </si>
  <si>
    <t>Allergènes : je vérifie, je fais, je préviens.</t>
  </si>
  <si>
    <t>Complète avec la responsabilité, la preuve et le risque associé à « Allergènes ».</t>
  </si>
  <si>
    <t>Ajoute un contrôle observable ou une transmission pour « Allergènes ».</t>
  </si>
  <si>
    <t>Précise ce que tu fais si tu constates un écart sur « Allergènes ».</t>
  </si>
  <si>
    <t>Quelle preuve ou quel contrôle permet de sécuriser « Allergènes » ?</t>
  </si>
  <si>
    <t>Quel contrôle terrain dois-tu citer pour « Allergènes » ?</t>
  </si>
  <si>
    <t>Qui préviens-tu si « Allergènes » n’est pas conforme ?</t>
  </si>
  <si>
    <t>Réaction allergique. ; CRITIQUE</t>
  </si>
  <si>
    <t>registre allergènes</t>
  </si>
  <si>
    <t>Allergènes - Réaction allergique.</t>
  </si>
  <si>
    <t>Q126</t>
  </si>
  <si>
    <t>ESMS</t>
  </si>
  <si>
    <t>Domaine : ESMS ; Référence : CASF/ESSMS ; Application repas texture : Repas intégré au projet personnalisé. ; Risque : Repas réduit à logistique.</t>
  </si>
  <si>
    <t>Explique comment maîtriser « ESMS » dans une démarche professionnelle en textures modifiées.</t>
  </si>
  <si>
    <t>Comment appliques-tu « ESMS » en situation de production, service ou accompagnement ?</t>
  </si>
  <si>
    <t>Sur le terrain, que dois-tu faire ou vérifier pour « ESMS » ?</t>
  </si>
  <si>
    <t>ESMS : besoin → risque → contrôle → preuve.</t>
  </si>
  <si>
    <t>ESMS : action → contrôle → transmission.</t>
  </si>
  <si>
    <t>ESMS : je vérifie, je fais, je préviens.</t>
  </si>
  <si>
    <t>Complète avec la responsabilité, la preuve et le risque associé à « ESMS ».</t>
  </si>
  <si>
    <t>Ajoute un contrôle observable ou une transmission pour « ESMS ».</t>
  </si>
  <si>
    <t>Précise ce que tu fais si tu constates un écart sur « ESMS ».</t>
  </si>
  <si>
    <t>Quelle preuve ou quel contrôle permet de sécuriser « ESMS » ?</t>
  </si>
  <si>
    <t>Quel contrôle terrain dois-tu citer pour « ESMS » ?</t>
  </si>
  <si>
    <t>Qui préviens-tu si « ESMS » n’est pas conforme ?</t>
  </si>
  <si>
    <t>Repas réduit à logistique. ; INFO</t>
  </si>
  <si>
    <t>projet établissement</t>
  </si>
  <si>
    <t>ESMS - Repas réduit à logistique.</t>
  </si>
  <si>
    <t>Q127</t>
  </si>
  <si>
    <t>Allergies en collectivité</t>
  </si>
  <si>
    <t>Domaine : Allergies en collectivité ; Référence : Avis ANSES guide allergies ; Application repas texture : Substitution, traçabilité, prévention contamination croisée. ; Risque : Accident allergique.</t>
  </si>
  <si>
    <t>Explique comment maîtriser « Allergies en collectivité » dans une démarche professionnelle en textures modifiées.</t>
  </si>
  <si>
    <t>Comment appliques-tu « Allergies en collectivité » en situation de production, service ou accompagnement ?</t>
  </si>
  <si>
    <t>Sur le terrain, que dois-tu faire ou vérifier pour « Allergies en collectivité » ?</t>
  </si>
  <si>
    <t>Allergies en collectivité : besoin → risque → contrôle → preuve.</t>
  </si>
  <si>
    <t>Allergies en collectivité : action → contrôle → transmission.</t>
  </si>
  <si>
    <t>Allergies en collectivité : je vérifie, je fais, je préviens.</t>
  </si>
  <si>
    <t>Complète avec la responsabilité, la preuve et le risque associé à « Allergies en collectivité ».</t>
  </si>
  <si>
    <t>Ajoute un contrôle observable ou une transmission pour « Allergies en collectivité ».</t>
  </si>
  <si>
    <t>Précise ce que tu fais si tu constates un écart sur « Allergies en collectivité ».</t>
  </si>
  <si>
    <t>Quelle preuve ou quel contrôle permet de sécuriser « Allergies en collectivité » ?</t>
  </si>
  <si>
    <t>Quel contrôle terrain dois-tu citer pour « Allergies en collectivité » ?</t>
  </si>
  <si>
    <t>Qui préviens-tu si « Allergies en collectivité » n’est pas conforme ?</t>
  </si>
  <si>
    <t>Accident allergique. ; CRITIQUE</t>
  </si>
  <si>
    <t>procédure allergie</t>
  </si>
  <si>
    <t>Allergies en collectivité - Accident allergique.</t>
  </si>
  <si>
    <t>Q128</t>
  </si>
  <si>
    <t>Éthique qualité</t>
  </si>
  <si>
    <t>Domaine : Éthique qualité ; Référence : Référentiel HAS ESSMS ; Application repas texture : Questionner forçage, isolement, sur-texturation. ; Risque : Maltraitance institutionnelle.</t>
  </si>
  <si>
    <t>Explique comment maîtriser « Éthique qualité » dans une démarche professionnelle en textures modifiées.</t>
  </si>
  <si>
    <t>Comment appliques-tu « Éthique qualité » en situation de production, service ou accompagnement ?</t>
  </si>
  <si>
    <t>Sur le terrain, que dois-tu faire ou vérifier pour « Éthique qualité » ?</t>
  </si>
  <si>
    <t>Éthique qualité : besoin → risque → contrôle → preuve.</t>
  </si>
  <si>
    <t>Éthique qualité : action → contrôle → transmission.</t>
  </si>
  <si>
    <t>Éthique qualité : je vérifie, je fais, je préviens.</t>
  </si>
  <si>
    <t>Complète avec la responsabilité, la preuve et le risque associé à « Éthique qualité ».</t>
  </si>
  <si>
    <t>Ajoute un contrôle observable ou une transmission pour « Éthique qualité ».</t>
  </si>
  <si>
    <t>Précise ce que tu fais si tu constates un écart sur « Éthique qualité ».</t>
  </si>
  <si>
    <t>Quelle preuve ou quel contrôle permet de sécuriser « Éthique qualité » ?</t>
  </si>
  <si>
    <t>Quel contrôle terrain dois-tu citer pour « Éthique qualité » ?</t>
  </si>
  <si>
    <t>Qui préviens-tu si « Éthique qualité » n’est pas conforme ?</t>
  </si>
  <si>
    <t>Maltraitance institutionnelle. ; VIGILANCE</t>
  </si>
  <si>
    <t>audit interne</t>
  </si>
  <si>
    <t>Éthique qualité - Maltraitance institutionnelle.</t>
  </si>
  <si>
    <t>Q129</t>
  </si>
  <si>
    <t>Validation externe</t>
  </si>
  <si>
    <t>Domaine : Validation externe ; Référence : ARS/DDPP/interne ; Application repas texture : Moteur à faire relire par diététiciennes et formateur cuisine. ; Risque : Usage non validé.</t>
  </si>
  <si>
    <t>Explique comment maîtriser « Validation externe » dans une démarche professionnelle en textures modifiées.</t>
  </si>
  <si>
    <t>Comment appliques-tu « Validation externe » en situation de production, service ou accompagnement ?</t>
  </si>
  <si>
    <t>Sur le terrain, que dois-tu faire ou vérifier pour « Validation externe » ?</t>
  </si>
  <si>
    <t>Validation externe : besoin → risque → contrôle → preuve.</t>
  </si>
  <si>
    <t>Validation externe : action → contrôle → transmission.</t>
  </si>
  <si>
    <t>Validation externe : je vérifie, je fais, je préviens.</t>
  </si>
  <si>
    <t>Complète avec la responsabilité, la preuve et le risque associé à « Validation externe ».</t>
  </si>
  <si>
    <t>Ajoute un contrôle observable ou une transmission pour « Validation externe ».</t>
  </si>
  <si>
    <t>Précise ce que tu fais si tu constates un écart sur « Validation externe ».</t>
  </si>
  <si>
    <t>Quelle preuve ou quel contrôle permet de sécuriser « Validation externe » ?</t>
  </si>
  <si>
    <t>Quel contrôle terrain dois-tu citer pour « Validation externe » ?</t>
  </si>
  <si>
    <t>Qui préviens-tu si « Validation externe » n’est pas conforme ?</t>
  </si>
  <si>
    <t>Usage non validé. ; VIGILANCE</t>
  </si>
  <si>
    <t>fiche visa</t>
  </si>
  <si>
    <t>Validation externe - Usage non validé.</t>
  </si>
  <si>
    <t>Q130</t>
  </si>
  <si>
    <t>Mise à jour</t>
  </si>
  <si>
    <t>Domaine : Mise à jour ; Référence : Veille réglementaire ; Application repas texture : Relecture annuelle. ; Risque : Document obsolète.</t>
  </si>
  <si>
    <t>Explique comment maîtriser « Mise à jour » dans une démarche professionnelle en textures modifiées.</t>
  </si>
  <si>
    <t>Comment appliques-tu « Mise à jour » en situation de production, service ou accompagnement ?</t>
  </si>
  <si>
    <t>Sur le terrain, que dois-tu faire ou vérifier pour « Mise à jour » ?</t>
  </si>
  <si>
    <t>Mise à jour : besoin → risque → contrôle → preuve.</t>
  </si>
  <si>
    <t>Mise à jour : action → contrôle → transmission.</t>
  </si>
  <si>
    <t>Mise à jour : je vérifie, je fais, je préviens.</t>
  </si>
  <si>
    <t>Complète avec la responsabilité, la preuve et le risque associé à « Mise à jour ».</t>
  </si>
  <si>
    <t>Ajoute un contrôle observable ou une transmission pour « Mise à jour ».</t>
  </si>
  <si>
    <t>Précise ce que tu fais si tu constates un écart sur « Mise à jour ».</t>
  </si>
  <si>
    <t>Quelle preuve ou quel contrôle permet de sécuriser « Mise à jour » ?</t>
  </si>
  <si>
    <t>Quel contrôle terrain dois-tu citer pour « Mise à jour » ?</t>
  </si>
  <si>
    <t>Qui préviens-tu si « Mise à jour » n’est pas conforme ?</t>
  </si>
  <si>
    <t>Document obsolète. ; INFO</t>
  </si>
  <si>
    <t>historique versions</t>
  </si>
  <si>
    <t>Mise à jour - Document obsolète.</t>
  </si>
  <si>
    <t>Q131</t>
  </si>
  <si>
    <t>Allergènes, régimes et traçabilité convive</t>
  </si>
  <si>
    <t>Allergies, allergènes, régimes, intolérances et non-goûts</t>
  </si>
  <si>
    <t>Allergène obligatoire</t>
  </si>
  <si>
    <t>Catégorie : Allergène obligatoire ; Définition terrain : Substance à déclaration obligatoire si incorporée volontairement. ; Exemple : Lait, œuf, gluten, arachide, soja, etc. ; Risque : Réaction grave.</t>
  </si>
  <si>
    <t>Explique comment maîtriser « Allergène obligatoire » dans une démarche professionnelle en textures modifiées.</t>
  </si>
  <si>
    <t>Comment appliques-tu « Allergène obligatoire » en situation de production, service ou accompagnement ?</t>
  </si>
  <si>
    <t>Sur le terrain, que dois-tu faire ou vérifier pour « Allergène obligatoire » ?</t>
  </si>
  <si>
    <t>Allergène obligatoire : besoin → risque → contrôle → preuve.</t>
  </si>
  <si>
    <t>Allergène obligatoire : action → contrôle → transmission.</t>
  </si>
  <si>
    <t>Allergène obligatoire : je vérifie, je fais, je préviens.</t>
  </si>
  <si>
    <t>Complète avec la responsabilité, la preuve et le risque associé à « Allergène obligatoire ».</t>
  </si>
  <si>
    <t>Ajoute un contrôle observable ou une transmission pour « Allergène obligatoire ».</t>
  </si>
  <si>
    <t>Précise ce que tu fais si tu constates un écart sur « Allergène obligatoire ».</t>
  </si>
  <si>
    <t>Quelle preuve ou quel contrôle permet de sécuriser « Allergène obligatoire » ?</t>
  </si>
  <si>
    <t>Quel contrôle terrain dois-tu citer pour « Allergène obligatoire » ?</t>
  </si>
  <si>
    <t>Qui préviens-tu si « Allergène obligatoire » n’est pas conforme ?</t>
  </si>
  <si>
    <t>Allergène obligatoire - Réaction grave.</t>
  </si>
  <si>
    <t>Q132</t>
  </si>
  <si>
    <t>Allergie</t>
  </si>
  <si>
    <t>Catégorie : Allergie ; Définition terrain : Réaction immunitaire possible, parfois grave. ; Exemple : Arachide, fruits à coque. ; Risque : Anaphylaxie.</t>
  </si>
  <si>
    <t>Explique comment maîtriser « Allergie » dans une démarche professionnelle en textures modifiées.</t>
  </si>
  <si>
    <t>Comment appliques-tu « Allergie » en situation de production, service ou accompagnement ?</t>
  </si>
  <si>
    <t>Sur le terrain, que dois-tu faire ou vérifier pour « Allergie » ?</t>
  </si>
  <si>
    <t>Allergie : besoin → risque → contrôle → preuve.</t>
  </si>
  <si>
    <t>Allergie : action → contrôle → transmission.</t>
  </si>
  <si>
    <t>Allergie : je vérifie, je fais, je préviens.</t>
  </si>
  <si>
    <t>Complète avec la responsabilité, la preuve et le risque associé à « Allergie ».</t>
  </si>
  <si>
    <t>Ajoute un contrôle observable ou une transmission pour « Allergie ».</t>
  </si>
  <si>
    <t>Précise ce que tu fais si tu constates un écart sur « Allergie ».</t>
  </si>
  <si>
    <t>Quelle preuve ou quel contrôle permet de sécuriser « Allergie » ?</t>
  </si>
  <si>
    <t>Quel contrôle terrain dois-tu citer pour « Allergie » ?</t>
  </si>
  <si>
    <t>Qui préviens-tu si « Allergie » n’est pas conforme ?</t>
  </si>
  <si>
    <t>Anaphylaxie.</t>
  </si>
  <si>
    <t>Allergie - Anaphylaxie.</t>
  </si>
  <si>
    <t>Q133</t>
  </si>
  <si>
    <t>Intolérance</t>
  </si>
  <si>
    <t>Catégorie : Intolérance ; Définition terrain : Réaction non immunitaire ou tolérance limitée selon cas. ; Exemple : Lactose selon tolérance. ; Risque : Troubles digestifs.</t>
  </si>
  <si>
    <t>Explique comment maîtriser « Intolérance » dans une démarche professionnelle en textures modifiées.</t>
  </si>
  <si>
    <t>Comment appliques-tu « Intolérance » en situation de production, service ou accompagnement ?</t>
  </si>
  <si>
    <t>Sur le terrain, que dois-tu faire ou vérifier pour « Intolérance » ?</t>
  </si>
  <si>
    <t>Intolérance : besoin → risque → contrôle → preuve.</t>
  </si>
  <si>
    <t>Intolérance : action → contrôle → transmission.</t>
  </si>
  <si>
    <t>Intolérance : je vérifie, je fais, je préviens.</t>
  </si>
  <si>
    <t>Complète avec la responsabilité, la preuve et le risque associé à « Intolérance ».</t>
  </si>
  <si>
    <t>Ajoute un contrôle observable ou une transmission pour « Intolérance ».</t>
  </si>
  <si>
    <t>Précise ce que tu fais si tu constates un écart sur « Intolérance ».</t>
  </si>
  <si>
    <t>Quelle preuve ou quel contrôle permet de sécuriser « Intolérance » ?</t>
  </si>
  <si>
    <t>Quel contrôle terrain dois-tu citer pour « Intolérance » ?</t>
  </si>
  <si>
    <t>Qui préviens-tu si « Intolérance » n’est pas conforme ?</t>
  </si>
  <si>
    <t>Troubles digestifs.</t>
  </si>
  <si>
    <t>Intolérance - Troubles digestifs.</t>
  </si>
  <si>
    <t>Q134</t>
  </si>
  <si>
    <t>Non-goût</t>
  </si>
  <si>
    <t>Catégorie : Non-goût ; Définition terrain : Préférence ou aversion non médicale. ; Exemple : N'aime pas le poisson. ; Risque : Refus durable si ignoré.</t>
  </si>
  <si>
    <t>Explique comment maîtriser « Non-goût » dans une démarche professionnelle en textures modifiées.</t>
  </si>
  <si>
    <t>Comment appliques-tu « Non-goût » en situation de production, service ou accompagnement ?</t>
  </si>
  <si>
    <t>Sur le terrain, que dois-tu faire ou vérifier pour « Non-goût » ?</t>
  </si>
  <si>
    <t>Non-goût : besoin → risque → contrôle → preuve.</t>
  </si>
  <si>
    <t>Non-goût : action → contrôle → transmission.</t>
  </si>
  <si>
    <t>Non-goût : je vérifie, je fais, je préviens.</t>
  </si>
  <si>
    <t>Complète avec la responsabilité, la preuve et le risque associé à « Non-goût ».</t>
  </si>
  <si>
    <t>Ajoute un contrôle observable ou une transmission pour « Non-goût ».</t>
  </si>
  <si>
    <t>Précise ce que tu fais si tu constates un écart sur « Non-goût ».</t>
  </si>
  <si>
    <t>Quelle preuve ou quel contrôle permet de sécuriser « Non-goût » ?</t>
  </si>
  <si>
    <t>Quel contrôle terrain dois-tu citer pour « Non-goût » ?</t>
  </si>
  <si>
    <t>Qui préviens-tu si « Non-goût » n’est pas conforme ?</t>
  </si>
  <si>
    <t>Refus durable si ignoré.</t>
  </si>
  <si>
    <t>Non-goût - Refus durable si ignoré.</t>
  </si>
  <si>
    <t>Q135</t>
  </si>
  <si>
    <t>Dégoût texture</t>
  </si>
  <si>
    <t>Catégorie : Dégoût texture ; Définition terrain : Rejet lié à sensation en bouche. ; Exemple : Collant, granuleux, odeur forte. ; Risque : Refus alimentaire.</t>
  </si>
  <si>
    <t>Explique comment maîtriser « Dégoût texture » dans une démarche professionnelle en textures modifiées.</t>
  </si>
  <si>
    <t>Comment appliques-tu « Dégoût texture » en situation de production, service ou accompagnement ?</t>
  </si>
  <si>
    <t>Sur le terrain, que dois-tu faire ou vérifier pour « Dégoût texture » ?</t>
  </si>
  <si>
    <t>Dégoût texture : besoin → risque → contrôle → preuve.</t>
  </si>
  <si>
    <t>Dégoût texture : action → contrôle → transmission.</t>
  </si>
  <si>
    <t>Dégoût texture : je vérifie, je fais, je préviens.</t>
  </si>
  <si>
    <t>Complète avec la responsabilité, la preuve et le risque associé à « Dégoût texture ».</t>
  </si>
  <si>
    <t>Ajoute un contrôle observable ou une transmission pour « Dégoût texture ».</t>
  </si>
  <si>
    <t>Précise ce que tu fais si tu constates un écart sur « Dégoût texture ».</t>
  </si>
  <si>
    <t>Quelle preuve ou quel contrôle permet de sécuriser « Dégoût texture » ?</t>
  </si>
  <si>
    <t>Quel contrôle terrain dois-tu citer pour « Dégoût texture » ?</t>
  </si>
  <si>
    <t>Qui préviens-tu si « Dégoût texture » n’est pas conforme ?</t>
  </si>
  <si>
    <t>Refus alimentaire.</t>
  </si>
  <si>
    <t>Dégoût texture - Refus alimentaire.</t>
  </si>
  <si>
    <t>Q136</t>
  </si>
  <si>
    <t>Enrichissement allergène</t>
  </si>
  <si>
    <t>Catégorie : Enrichissement allergène ; Définition terrain : Enrichir avec produit allergène potentiel. ; Exemple : Poudre de lait, œuf, fromage. ; Risque : Allergène ajouté invisible.</t>
  </si>
  <si>
    <t>Explique comment maîtriser « Enrichissement allergène » dans une démarche professionnelle en textures modifiées.</t>
  </si>
  <si>
    <t>Comment appliques-tu « Enrichissement allergène » en situation de production, service ou accompagnement ?</t>
  </si>
  <si>
    <t>Sur le terrain, que dois-tu faire ou vérifier pour « Enrichissement allergène » ?</t>
  </si>
  <si>
    <t>Enrichissement allergène : besoin → risque → contrôle → preuve.</t>
  </si>
  <si>
    <t>Enrichissement allergène : action → contrôle → transmission.</t>
  </si>
  <si>
    <t>Enrichissement allergène : je vérifie, je fais, je préviens.</t>
  </si>
  <si>
    <t>Complète avec la responsabilité, la preuve et le risque associé à « Enrichissement allergène ».</t>
  </si>
  <si>
    <t>Ajoute un contrôle observable ou une transmission pour « Enrichissement allergène ».</t>
  </si>
  <si>
    <t>Précise ce que tu fais si tu constates un écart sur « Enrichissement allergène ».</t>
  </si>
  <si>
    <t>Quelle preuve ou quel contrôle permet de sécuriser « Enrichissement allergène » ?</t>
  </si>
  <si>
    <t>Quel contrôle terrain dois-tu citer pour « Enrichissement allergène » ?</t>
  </si>
  <si>
    <t>Qui préviens-tu si « Enrichissement allergène » n’est pas conforme ?</t>
  </si>
  <si>
    <t>Allergène ajouté invisible.</t>
  </si>
  <si>
    <t>Enrichissement allergène - Allergène ajouté invisible.</t>
  </si>
  <si>
    <t>Q137</t>
  </si>
  <si>
    <t>Contamination croisée</t>
  </si>
  <si>
    <t>Catégorie : Contamination croisée ; Définition terrain : Présence accidentelle par matériel/surface. ; Exemple : Mixeur utilisé pour fruit à coque. ; Risque : Réaction chez allergique.</t>
  </si>
  <si>
    <t>Explique comment maîtriser « Contamination croisée » dans une démarche professionnelle en textures modifiées.</t>
  </si>
  <si>
    <t>Comment appliques-tu « Contamination croisée » en situation de production, service ou accompagnement ?</t>
  </si>
  <si>
    <t>Sur le terrain, que dois-tu faire ou vérifier pour « Contamination croisée » ?</t>
  </si>
  <si>
    <t>Contamination croisée : besoin → risque → contrôle → preuve.</t>
  </si>
  <si>
    <t>Contamination croisée : action → contrôle → transmission.</t>
  </si>
  <si>
    <t>Contamination croisée : je vérifie, je fais, je préviens.</t>
  </si>
  <si>
    <t>Complète avec la responsabilité, la preuve et le risque associé à « Contamination croisée ».</t>
  </si>
  <si>
    <t>Ajoute un contrôle observable ou une transmission pour « Contamination croisée ».</t>
  </si>
  <si>
    <t>Précise ce que tu fais si tu constates un écart sur « Contamination croisée ».</t>
  </si>
  <si>
    <t>Quelle preuve ou quel contrôle permet de sécuriser « Contamination croisée » ?</t>
  </si>
  <si>
    <t>Quel contrôle terrain dois-tu citer pour « Contamination croisée » ?</t>
  </si>
  <si>
    <t>Qui préviens-tu si « Contamination croisée » n’est pas conforme ?</t>
  </si>
  <si>
    <t>Réaction chez allergique.</t>
  </si>
  <si>
    <t>Contamination croisée - Réaction chez allergique.</t>
  </si>
  <si>
    <t>Q138</t>
  </si>
  <si>
    <t>Substitution</t>
  </si>
  <si>
    <t>Catégorie : Substitution ; Définition terrain : Remplacer sans créer autre risque. ; Exemple : Crème soja pour lait : soja allergène. ; Risque : Nouvel allergène.</t>
  </si>
  <si>
    <t>Explique comment maîtriser « Substitution » dans une démarche professionnelle en textures modifiées.</t>
  </si>
  <si>
    <t>Comment appliques-tu « Substitution » en situation de production, service ou accompagnement ?</t>
  </si>
  <si>
    <t>Sur le terrain, que dois-tu faire ou vérifier pour « Substitution » ?</t>
  </si>
  <si>
    <t>Substitution : besoin → risque → contrôle → preuve.</t>
  </si>
  <si>
    <t>Substitution : action → contrôle → transmission.</t>
  </si>
  <si>
    <t>Substitution : je vérifie, je fais, je préviens.</t>
  </si>
  <si>
    <t>Complète avec la responsabilité, la preuve et le risque associé à « Substitution ».</t>
  </si>
  <si>
    <t>Ajoute un contrôle observable ou une transmission pour « Substitution ».</t>
  </si>
  <si>
    <t>Précise ce que tu fais si tu constates un écart sur « Substitution ».</t>
  </si>
  <si>
    <t>Quelle preuve ou quel contrôle permet de sécuriser « Substitution » ?</t>
  </si>
  <si>
    <t>Quel contrôle terrain dois-tu citer pour « Substitution » ?</t>
  </si>
  <si>
    <t>Qui préviens-tu si « Substitution » n’est pas conforme ?</t>
  </si>
  <si>
    <t>Nouvel allergène.</t>
  </si>
  <si>
    <t>Substitution - Nouvel allergène.</t>
  </si>
  <si>
    <t>Q139</t>
  </si>
  <si>
    <t>Affichage/registre</t>
  </si>
  <si>
    <t>Catégorie : Affichage/registre ; Définition terrain : Information disponible avant consommation selon contexte. ; Exemple : Registre allergènes à jour. ; Risque : Défaut information.</t>
  </si>
  <si>
    <t>Explique comment maîtriser « Affichage/registre » dans une démarche professionnelle en textures modifiées.</t>
  </si>
  <si>
    <t>Comment appliques-tu « Affichage/registre » en situation de production, service ou accompagnement ?</t>
  </si>
  <si>
    <t>Sur le terrain, que dois-tu faire ou vérifier pour « Affichage/registre » ?</t>
  </si>
  <si>
    <t>Affichage/registre : besoin → risque → contrôle → preuve.</t>
  </si>
  <si>
    <t>Affichage/registre : action → contrôle → transmission.</t>
  </si>
  <si>
    <t>Affichage/registre : je vérifie, je fais, je préviens.</t>
  </si>
  <si>
    <t>Complète avec la responsabilité, la preuve et le risque associé à « Affichage/registre ».</t>
  </si>
  <si>
    <t>Ajoute un contrôle observable ou une transmission pour « Affichage/registre ».</t>
  </si>
  <si>
    <t>Précise ce que tu fais si tu constates un écart sur « Affichage/registre ».</t>
  </si>
  <si>
    <t>Quelle preuve ou quel contrôle permet de sécuriser « Affichage/registre » ?</t>
  </si>
  <si>
    <t>Quel contrôle terrain dois-tu citer pour « Affichage/registre » ?</t>
  </si>
  <si>
    <t>Qui préviens-tu si « Affichage/registre » n’est pas conforme ?</t>
  </si>
  <si>
    <t>Défaut information.</t>
  </si>
  <si>
    <t>Affichage/registre - Défaut information.</t>
  </si>
  <si>
    <t>Q140</t>
  </si>
  <si>
    <t>Texture + allergène</t>
  </si>
  <si>
    <t>Catégorie : Texture + allergène ; Définition terrain : Chaque niveau texture doit garder traçabilité allergènes. ; Exemple : Mixé enrichi au lait. ; Risque : Assiette modifiée moins tracée.</t>
  </si>
  <si>
    <t>Explique comment maîtriser « Texture + allergène » dans une démarche professionnelle en textures modifiées.</t>
  </si>
  <si>
    <t>Comment appliques-tu « Texture + allergène » en situation de production, service ou accompagnement ?</t>
  </si>
  <si>
    <t>Sur le terrain, que dois-tu faire ou vérifier pour « Texture + allergène » ?</t>
  </si>
  <si>
    <t>Texture + allergène : besoin → risque → contrôle → preuve.</t>
  </si>
  <si>
    <t>Texture + allergène : action → contrôle → transmission.</t>
  </si>
  <si>
    <t>Texture + allergène : je vérifie, je fais, je préviens.</t>
  </si>
  <si>
    <t>Complète avec la responsabilité, la preuve et le risque associé à « Texture + allergène ».</t>
  </si>
  <si>
    <t>Ajoute un contrôle observable ou une transmission pour « Texture + allergène ».</t>
  </si>
  <si>
    <t>Précise ce que tu fais si tu constates un écart sur « Texture + allergène ».</t>
  </si>
  <si>
    <t>Quelle preuve ou quel contrôle permet de sécuriser « Texture + allergène » ?</t>
  </si>
  <si>
    <t>Quel contrôle terrain dois-tu citer pour « Texture + allergène » ?</t>
  </si>
  <si>
    <t>Qui préviens-tu si « Texture + allergène » n’est pas conforme ?</t>
  </si>
  <si>
    <t>Assiette modifiée moins tracée.</t>
  </si>
  <si>
    <t>Texture + allergène - Assiette modifiée moins tracée.</t>
  </si>
  <si>
    <t>Q141</t>
  </si>
  <si>
    <t>Dossier individuel</t>
  </si>
  <si>
    <t>Catégorie : Dossier individuel ; Définition terrain : Support de référence pour restrictions réelles. ; Exemple : Fiche convive. ; Risque : Erreur de service.</t>
  </si>
  <si>
    <t>Explique comment maîtriser « Dossier individuel » dans une démarche professionnelle en textures modifiées.</t>
  </si>
  <si>
    <t>Comment appliques-tu « Dossier individuel » en situation de production, service ou accompagnement ?</t>
  </si>
  <si>
    <t>Sur le terrain, que dois-tu faire ou vérifier pour « Dossier individuel » ?</t>
  </si>
  <si>
    <t>Dossier individuel : besoin → risque → contrôle → preuve.</t>
  </si>
  <si>
    <t>Dossier individuel : action → contrôle → transmission.</t>
  </si>
  <si>
    <t>Dossier individuel : je vérifie, je fais, je préviens.</t>
  </si>
  <si>
    <t>Complète avec la responsabilité, la preuve et le risque associé à « Dossier individuel ».</t>
  </si>
  <si>
    <t>Ajoute un contrôle observable ou une transmission pour « Dossier individuel ».</t>
  </si>
  <si>
    <t>Précise ce que tu fais si tu constates un écart sur « Dossier individuel ».</t>
  </si>
  <si>
    <t>Quelle preuve ou quel contrôle permet de sécuriser « Dossier individuel » ?</t>
  </si>
  <si>
    <t>Quel contrôle terrain dois-tu citer pour « Dossier individuel » ?</t>
  </si>
  <si>
    <t>Qui préviens-tu si « Dossier individuel » n’est pas conforme ?</t>
  </si>
  <si>
    <t>Erreur de service.</t>
  </si>
  <si>
    <t>Dossier individuel - Erreur de service.</t>
  </si>
  <si>
    <t>Q142</t>
  </si>
  <si>
    <t>Autonomie, outils et manger-main</t>
  </si>
  <si>
    <t>Outils efficaces et ustensiles adaptés</t>
  </si>
  <si>
    <t>Boire sans extension tête</t>
  </si>
  <si>
    <t>Besoin : Boire sans extension tête ; Outil/ustensile : Verre à découpe nasale ; Utilité : Évite de basculer la tête. ; Risque si absent : Risque déglutition/posture.</t>
  </si>
  <si>
    <t>Explique comment maîtriser « Boire sans extension tête » dans une démarche professionnelle en textures modifiées.</t>
  </si>
  <si>
    <t>Comment appliques-tu « Boire sans extension tête » en situation de production, service ou accompagnement ?</t>
  </si>
  <si>
    <t>Sur le terrain, que dois-tu faire ou vérifier pour « Boire sans extension tête » ?</t>
  </si>
  <si>
    <t>Boire sans extension tête : besoin → risque → contrôle → preuve.</t>
  </si>
  <si>
    <t>Boire sans extension tête : action → contrôle → transmission.</t>
  </si>
  <si>
    <t>Boire sans extension tête : je vérifie, je fais, je préviens.</t>
  </si>
  <si>
    <t>Complète avec la responsabilité, la preuve et le risque associé à « Boire sans extension tête ».</t>
  </si>
  <si>
    <t>Ajoute un contrôle observable ou une transmission pour « Boire sans extension tête ».</t>
  </si>
  <si>
    <t>Précise ce que tu fais si tu constates un écart sur « Boire sans extension tête ».</t>
  </si>
  <si>
    <t>Quelle preuve ou quel contrôle permet de sécuriser « Boire sans extension tête » ?</t>
  </si>
  <si>
    <t>Quel contrôle terrain dois-tu citer pour « Boire sans extension tête » ?</t>
  </si>
  <si>
    <t>Qui préviens-tu si « Boire sans extension tête » n’est pas conforme ?</t>
  </si>
  <si>
    <t>Salle / ergothérapie / cuisine</t>
  </si>
  <si>
    <t>Risque déglutition/posture.</t>
  </si>
  <si>
    <t>Boire sans extension tête - Risque déglutition/posture.</t>
  </si>
  <si>
    <t>Q143</t>
  </si>
  <si>
    <t>Préhension faible</t>
  </si>
  <si>
    <t>Besoin : Préhension faible ; Outil/ustensile : Couverts manche grossi ; Utilité : Facilite prise en main. ; Risque si absent : Dépendance inutile.</t>
  </si>
  <si>
    <t>Explique comment maîtriser « Préhension faible » dans une démarche professionnelle en textures modifiées.</t>
  </si>
  <si>
    <t>Comment appliques-tu « Préhension faible » en situation de production, service ou accompagnement ?</t>
  </si>
  <si>
    <t>Sur le terrain, que dois-tu faire ou vérifier pour « Préhension faible » ?</t>
  </si>
  <si>
    <t>Préhension faible : besoin → risque → contrôle → preuve.</t>
  </si>
  <si>
    <t>Préhension faible : action → contrôle → transmission.</t>
  </si>
  <si>
    <t>Préhension faible : je vérifie, je fais, je préviens.</t>
  </si>
  <si>
    <t>Complète avec la responsabilité, la preuve et le risque associé à « Préhension faible ».</t>
  </si>
  <si>
    <t>Ajoute un contrôle observable ou une transmission pour « Préhension faible ».</t>
  </si>
  <si>
    <t>Précise ce que tu fais si tu constates un écart sur « Préhension faible ».</t>
  </si>
  <si>
    <t>Quelle preuve ou quel contrôle permet de sécuriser « Préhension faible » ?</t>
  </si>
  <si>
    <t>Quel contrôle terrain dois-tu citer pour « Préhension faible » ?</t>
  </si>
  <si>
    <t>Qui préviens-tu si « Préhension faible » n’est pas conforme ?</t>
  </si>
  <si>
    <t>Dépendance inutile.</t>
  </si>
  <si>
    <t>Préhension faible - Dépendance inutile.</t>
  </si>
  <si>
    <t>Q144</t>
  </si>
  <si>
    <t>Tremblements</t>
  </si>
  <si>
    <t>Besoin : Tremblements ; Outil/ustensile : Couverts lestés/adaptés ; Utilité : Stabilise geste selon cas. ; Risque si absent : Fatigue, renversement.</t>
  </si>
  <si>
    <t>Explique comment maîtriser « Tremblements » dans une démarche professionnelle en textures modifiées.</t>
  </si>
  <si>
    <t>Comment appliques-tu « Tremblements » en situation de production, service ou accompagnement ?</t>
  </si>
  <si>
    <t>Sur le terrain, que dois-tu faire ou vérifier pour « Tremblements » ?</t>
  </si>
  <si>
    <t>Tremblements : besoin → risque → contrôle → preuve.</t>
  </si>
  <si>
    <t>Tremblements : action → contrôle → transmission.</t>
  </si>
  <si>
    <t>Tremblements : je vérifie, je fais, je préviens.</t>
  </si>
  <si>
    <t>Complète avec la responsabilité, la preuve et le risque associé à « Tremblements ».</t>
  </si>
  <si>
    <t>Ajoute un contrôle observable ou une transmission pour « Tremblements ».</t>
  </si>
  <si>
    <t>Précise ce que tu fais si tu constates un écart sur « Tremblements ».</t>
  </si>
  <si>
    <t>Quelle preuve ou quel contrôle permet de sécuriser « Tremblements » ?</t>
  </si>
  <si>
    <t>Quel contrôle terrain dois-tu citer pour « Tremblements » ?</t>
  </si>
  <si>
    <t>Qui préviens-tu si « Tremblements » n’est pas conforme ?</t>
  </si>
  <si>
    <t>Fatigue, renversement.</t>
  </si>
  <si>
    <t>Tremblements - Fatigue, renversement.</t>
  </si>
  <si>
    <t>Q145</t>
  </si>
  <si>
    <t>Une main disponible</t>
  </si>
  <si>
    <t>Besoin : Une main disponible ; Outil/ustensile : Assiette à rebord ; Utilité : Aide à pousser aliments. ; Risque si absent : Aide humaine excessive.</t>
  </si>
  <si>
    <t>Explique comment maîtriser « Une main disponible » dans une démarche professionnelle en textures modifiées.</t>
  </si>
  <si>
    <t>Comment appliques-tu « Une main disponible » en situation de production, service ou accompagnement ?</t>
  </si>
  <si>
    <t>Sur le terrain, que dois-tu faire ou vérifier pour « Une main disponible » ?</t>
  </si>
  <si>
    <t>Une main disponible : besoin → risque → contrôle → preuve.</t>
  </si>
  <si>
    <t>Une main disponible : action → contrôle → transmission.</t>
  </si>
  <si>
    <t>Une main disponible : je vérifie, je fais, je préviens.</t>
  </si>
  <si>
    <t>Complète avec la responsabilité, la preuve et le risque associé à « Une main disponible ».</t>
  </si>
  <si>
    <t>Ajoute un contrôle observable ou une transmission pour « Une main disponible ».</t>
  </si>
  <si>
    <t>Précise ce que tu fais si tu constates un écart sur « Une main disponible ».</t>
  </si>
  <si>
    <t>Quelle preuve ou quel contrôle permet de sécuriser « Une main disponible » ?</t>
  </si>
  <si>
    <t>Quel contrôle terrain dois-tu citer pour « Une main disponible » ?</t>
  </si>
  <si>
    <t>Qui préviens-tu si « Une main disponible » n’est pas conforme ?</t>
  </si>
  <si>
    <t>Aide humaine excessive.</t>
  </si>
  <si>
    <t>Une main disponible - Aide humaine excessive.</t>
  </si>
  <si>
    <t>Q146</t>
  </si>
  <si>
    <t>Troubles visuels</t>
  </si>
  <si>
    <t>Besoin : Troubles visuels ; Outil/ustensile : Contraste assiette/nappage ; Utilité : Repères visuels. ; Risque si absent : Non reconnaissance aliment.</t>
  </si>
  <si>
    <t>Explique comment maîtriser « Troubles visuels » dans une démarche professionnelle en textures modifiées.</t>
  </si>
  <si>
    <t>Comment appliques-tu « Troubles visuels » en situation de production, service ou accompagnement ?</t>
  </si>
  <si>
    <t>Sur le terrain, que dois-tu faire ou vérifier pour « Troubles visuels » ?</t>
  </si>
  <si>
    <t>Troubles visuels : besoin → risque → contrôle → preuve.</t>
  </si>
  <si>
    <t>Troubles visuels : action → contrôle → transmission.</t>
  </si>
  <si>
    <t>Troubles visuels : je vérifie, je fais, je préviens.</t>
  </si>
  <si>
    <t>Complète avec la responsabilité, la preuve et le risque associé à « Troubles visuels ».</t>
  </si>
  <si>
    <t>Ajoute un contrôle observable ou une transmission pour « Troubles visuels ».</t>
  </si>
  <si>
    <t>Précise ce que tu fais si tu constates un écart sur « Troubles visuels ».</t>
  </si>
  <si>
    <t>Quelle preuve ou quel contrôle permet de sécuriser « Troubles visuels » ?</t>
  </si>
  <si>
    <t>Quel contrôle terrain dois-tu citer pour « Troubles visuels » ?</t>
  </si>
  <si>
    <t>Qui préviens-tu si « Troubles visuels » n’est pas conforme ?</t>
  </si>
  <si>
    <t>Non reconnaissance aliment.</t>
  </si>
  <si>
    <t>Troubles visuels - Non reconnaissance aliment.</t>
  </si>
  <si>
    <t>Q147</t>
  </si>
  <si>
    <t>Lenteur repas</t>
  </si>
  <si>
    <t>Besoin : Lenteur repas ; Outil/ustensile : Maintien température adapté ; Utilité : Conserve plaisir/sécurité. ; Risque si absent : Plat froid refusé.</t>
  </si>
  <si>
    <t>Explique comment maîtriser « Lenteur repas » dans une démarche professionnelle en textures modifiées.</t>
  </si>
  <si>
    <t>Comment appliques-tu « Lenteur repas » en situation de production, service ou accompagnement ?</t>
  </si>
  <si>
    <t>Sur le terrain, que dois-tu faire ou vérifier pour « Lenteur repas » ?</t>
  </si>
  <si>
    <t>Lenteur repas : besoin → risque → contrôle → preuve.</t>
  </si>
  <si>
    <t>Lenteur repas : action → contrôle → transmission.</t>
  </si>
  <si>
    <t>Lenteur repas : je vérifie, je fais, je préviens.</t>
  </si>
  <si>
    <t>Complète avec la responsabilité, la preuve et le risque associé à « Lenteur repas ».</t>
  </si>
  <si>
    <t>Ajoute un contrôle observable ou une transmission pour « Lenteur repas ».</t>
  </si>
  <si>
    <t>Précise ce que tu fais si tu constates un écart sur « Lenteur repas ».</t>
  </si>
  <si>
    <t>Quelle preuve ou quel contrôle permet de sécuriser « Lenteur repas » ?</t>
  </si>
  <si>
    <t>Quel contrôle terrain dois-tu citer pour « Lenteur repas » ?</t>
  </si>
  <si>
    <t>Qui préviens-tu si « Lenteur repas » n’est pas conforme ?</t>
  </si>
  <si>
    <t>Plat froid refusé.</t>
  </si>
  <si>
    <t>Lenteur repas - Plat froid refusé.</t>
  </si>
  <si>
    <t>Q148</t>
  </si>
  <si>
    <t>Fatigabilité</t>
  </si>
  <si>
    <t>Besoin : Fatigabilité ; Outil/ustensile : Petites portions renouvelables ; Utilité : Évite assiette décourageante. ; Risque si absent : Refus par volume.</t>
  </si>
  <si>
    <t>Explique comment maîtriser « Fatigabilité » dans une démarche professionnelle en textures modifiées.</t>
  </si>
  <si>
    <t>Comment appliques-tu « Fatigabilité » en situation de production, service ou accompagnement ?</t>
  </si>
  <si>
    <t>Sur le terrain, que dois-tu faire ou vérifier pour « Fatigabilité » ?</t>
  </si>
  <si>
    <t>Fatigabilité : besoin → risque → contrôle → preuve.</t>
  </si>
  <si>
    <t>Fatigabilité : action → contrôle → transmission.</t>
  </si>
  <si>
    <t>Fatigabilité : je vérifie, je fais, je préviens.</t>
  </si>
  <si>
    <t>Complète avec la responsabilité, la preuve et le risque associé à « Fatigabilité ».</t>
  </si>
  <si>
    <t>Ajoute un contrôle observable ou une transmission pour « Fatigabilité ».</t>
  </si>
  <si>
    <t>Précise ce que tu fais si tu constates un écart sur « Fatigabilité ».</t>
  </si>
  <si>
    <t>Quelle preuve ou quel contrôle permet de sécuriser « Fatigabilité » ?</t>
  </si>
  <si>
    <t>Quel contrôle terrain dois-tu citer pour « Fatigabilité » ?</t>
  </si>
  <si>
    <t>Qui préviens-tu si « Fatigabilité » n’est pas conforme ?</t>
  </si>
  <si>
    <t>Refus par volume.</t>
  </si>
  <si>
    <t>Fatigabilité - Refus par volume.</t>
  </si>
  <si>
    <t>Q149</t>
  </si>
  <si>
    <t>Dysphagie</t>
  </si>
  <si>
    <t>Besoin : Dysphagie ; Outil/ustensile : Cuillère adaptée/petite bouchée ; Utilité : Contrôle volume en bouche. ; Risque si absent : Fausse route.</t>
  </si>
  <si>
    <t>Explique comment maîtriser « Dysphagie » dans une démarche professionnelle en textures modifiées.</t>
  </si>
  <si>
    <t>Comment appliques-tu « Dysphagie » en situation de production, service ou accompagnement ?</t>
  </si>
  <si>
    <t>Sur le terrain, que dois-tu faire ou vérifier pour « Dysphagie » ?</t>
  </si>
  <si>
    <t>Dysphagie : besoin → risque → contrôle → preuve.</t>
  </si>
  <si>
    <t>Dysphagie : action → contrôle → transmission.</t>
  </si>
  <si>
    <t>Dysphagie : je vérifie, je fais, je préviens.</t>
  </si>
  <si>
    <t>Complète avec la responsabilité, la preuve et le risque associé à « Dysphagie ».</t>
  </si>
  <si>
    <t>Ajoute un contrôle observable ou une transmission pour « Dysphagie ».</t>
  </si>
  <si>
    <t>Précise ce que tu fais si tu constates un écart sur « Dysphagie ».</t>
  </si>
  <si>
    <t>Quelle preuve ou quel contrôle permet de sécuriser « Dysphagie » ?</t>
  </si>
  <si>
    <t>Quel contrôle terrain dois-tu citer pour « Dysphagie » ?</t>
  </si>
  <si>
    <t>Qui préviens-tu si « Dysphagie » n’est pas conforme ?</t>
  </si>
  <si>
    <t>Fausse route.</t>
  </si>
  <si>
    <t>Dysphagie - Fausse route.</t>
  </si>
  <si>
    <t>Q150</t>
  </si>
  <si>
    <t>Repérage texture</t>
  </si>
  <si>
    <t>Besoin : Repérage texture ; Outil/ustensile : Code plateau discret ; Utilité : Évite erreur sans stigmatiser. ; Risque si absent : Mauvaise assiette.</t>
  </si>
  <si>
    <t>Explique comment maîtriser « Repérage texture » dans une démarche professionnelle en textures modifiées.</t>
  </si>
  <si>
    <t>Comment appliques-tu « Repérage texture » en situation de production, service ou accompagnement ?</t>
  </si>
  <si>
    <t>Sur le terrain, que dois-tu faire ou vérifier pour « Repérage texture » ?</t>
  </si>
  <si>
    <t>Repérage texture : besoin → risque → contrôle → preuve.</t>
  </si>
  <si>
    <t>Repérage texture : action → contrôle → transmission.</t>
  </si>
  <si>
    <t>Repérage texture : je vérifie, je fais, je préviens.</t>
  </si>
  <si>
    <t>Complète avec la responsabilité, la preuve et le risque associé à « Repérage texture ».</t>
  </si>
  <si>
    <t>Ajoute un contrôle observable ou une transmission pour « Repérage texture ».</t>
  </si>
  <si>
    <t>Précise ce que tu fais si tu constates un écart sur « Repérage texture ».</t>
  </si>
  <si>
    <t>Quelle preuve ou quel contrôle permet de sécuriser « Repérage texture » ?</t>
  </si>
  <si>
    <t>Quel contrôle terrain dois-tu citer pour « Repérage texture » ?</t>
  </si>
  <si>
    <t>Qui préviens-tu si « Repérage texture » n’est pas conforme ?</t>
  </si>
  <si>
    <t>Mauvaise assiette.</t>
  </si>
  <si>
    <t>Repérage texture - Mauvaise assiette.</t>
  </si>
  <si>
    <t>Q151</t>
  </si>
  <si>
    <t>Communication</t>
  </si>
  <si>
    <t>Besoin : Communication ; Outil/ustensile : Fiche repas simple ; Utilité : Texture/régime/goûts visibles aux professionnels. ; Risque si absent : Info dispersée.</t>
  </si>
  <si>
    <t>Explique comment maîtriser « Communication » dans une démarche professionnelle en textures modifiées.</t>
  </si>
  <si>
    <t>Comment appliques-tu « Communication » en situation de production, service ou accompagnement ?</t>
  </si>
  <si>
    <t>Sur le terrain, que dois-tu faire ou vérifier pour « Communication » ?</t>
  </si>
  <si>
    <t>Communication : besoin → risque → contrôle → preuve.</t>
  </si>
  <si>
    <t>Communication : action → contrôle → transmission.</t>
  </si>
  <si>
    <t>Communication : je vérifie, je fais, je préviens.</t>
  </si>
  <si>
    <t>Complète avec la responsabilité, la preuve et le risque associé à « Communication ».</t>
  </si>
  <si>
    <t>Ajoute un contrôle observable ou une transmission pour « Communication ».</t>
  </si>
  <si>
    <t>Précise ce que tu fais si tu constates un écart sur « Communication ».</t>
  </si>
  <si>
    <t>Quelle preuve ou quel contrôle permet de sécuriser « Communication » ?</t>
  </si>
  <si>
    <t>Quel contrôle terrain dois-tu citer pour « Communication » ?</t>
  </si>
  <si>
    <t>Qui préviens-tu si « Communication » n’est pas conforme ?</t>
  </si>
  <si>
    <t>Cuisine / diététique / soins / salle</t>
  </si>
  <si>
    <t>Info dispersée.</t>
  </si>
  <si>
    <t>Communication - Info dispersée.</t>
  </si>
  <si>
    <t>Q152</t>
  </si>
  <si>
    <t>Qualité cuisine</t>
  </si>
  <si>
    <t>Besoin : Qualité cuisine ; Outil/ustensile : Fiche recette texture avec photo ; Utilité : Standardise résultat. ; Risque si absent : Variabilité.</t>
  </si>
  <si>
    <t>Explique comment maîtriser « Qualité cuisine » dans une démarche professionnelle en textures modifiées.</t>
  </si>
  <si>
    <t>Comment appliques-tu « Qualité cuisine » en situation de production, service ou accompagnement ?</t>
  </si>
  <si>
    <t>Sur le terrain, que dois-tu faire ou vérifier pour « Qualité cuisine » ?</t>
  </si>
  <si>
    <t>Qualité cuisine : besoin → risque → contrôle → preuve.</t>
  </si>
  <si>
    <t>Qualité cuisine : action → contrôle → transmission.</t>
  </si>
  <si>
    <t>Qualité cuisine : je vérifie, je fais, je préviens.</t>
  </si>
  <si>
    <t>Complète avec la responsabilité, la preuve et le risque associé à « Qualité cuisine ».</t>
  </si>
  <si>
    <t>Ajoute un contrôle observable ou une transmission pour « Qualité cuisine ».</t>
  </si>
  <si>
    <t>Précise ce que tu fais si tu constates un écart sur « Qualité cuisine ».</t>
  </si>
  <si>
    <t>Quelle preuve ou quel contrôle permet de sécuriser « Qualité cuisine » ?</t>
  </si>
  <si>
    <t>Quel contrôle terrain dois-tu citer pour « Qualité cuisine » ?</t>
  </si>
  <si>
    <t>Qui préviens-tu si « Qualité cuisine » n’est pas conforme ?</t>
  </si>
  <si>
    <t>Variabilité.</t>
  </si>
  <si>
    <t>Qualité cuisine - Variabilité.</t>
  </si>
  <si>
    <t>Q153</t>
  </si>
  <si>
    <t>Amélioration</t>
  </si>
  <si>
    <t>Besoin : Amélioration ; Outil/ustensile : Tableau refus/restes/actions ; Utilité : Boucle qualité. ; Risque si absent : Refus répétés non traités.</t>
  </si>
  <si>
    <t>Explique comment maîtriser « Amélioration » dans une démarche professionnelle en textures modifiées.</t>
  </si>
  <si>
    <t>Comment appliques-tu « Amélioration » en situation de production, service ou accompagnement ?</t>
  </si>
  <si>
    <t>Sur le terrain, que dois-tu faire ou vérifier pour « Amélioration » ?</t>
  </si>
  <si>
    <t>Amélioration : besoin → risque → contrôle → preuve.</t>
  </si>
  <si>
    <t>Amélioration : action → contrôle → transmission.</t>
  </si>
  <si>
    <t>Amélioration : je vérifie, je fais, je préviens.</t>
  </si>
  <si>
    <t>Complète avec la responsabilité, la preuve et le risque associé à « Amélioration ».</t>
  </si>
  <si>
    <t>Ajoute un contrôle observable ou une transmission pour « Amélioration ».</t>
  </si>
  <si>
    <t>Précise ce que tu fais si tu constates un écart sur « Amélioration ».</t>
  </si>
  <si>
    <t>Quelle preuve ou quel contrôle permet de sécuriser « Amélioration » ?</t>
  </si>
  <si>
    <t>Quel contrôle terrain dois-tu citer pour « Amélioration » ?</t>
  </si>
  <si>
    <t>Qui préviens-tu si « Amélioration » n’est pas conforme ?</t>
  </si>
  <si>
    <t>Refus répétés non traités.</t>
  </si>
  <si>
    <t>Amélioration - Refus répétés non traités.</t>
  </si>
  <si>
    <t>Q154</t>
  </si>
  <si>
    <t>TEXTURE</t>
  </si>
  <si>
    <t>TEXTURE / CFA/PRO</t>
  </si>
  <si>
    <t>Explique pourquoi on ne choisit pas une texture modifiée uniquement par habitude de cuisine.</t>
  </si>
  <si>
    <t>TEXTURE : besoin → risque → contrôle → preuve.</t>
  </si>
  <si>
    <t>TEXTURE : action → contrôle → transmission.</t>
  </si>
  <si>
    <t>TEXTURE : je vérifie, je fais, je préviens.</t>
  </si>
  <si>
    <t>Complète avec la responsabilité, la preuve et le risque associé à « TEXTURE ».</t>
  </si>
  <si>
    <t>Ajoute un contrôle observable ou une transmission pour « TEXTURE ».</t>
  </si>
  <si>
    <t>Précise ce que tu fais si tu constates un écart sur « TEXTURE ».</t>
  </si>
  <si>
    <t>Quelle preuve ou quel contrôle permet de sécuriser « TEXTURE » ?</t>
  </si>
  <si>
    <t>Quel contrôle terrain dois-tu citer pour « TEXTURE » ?</t>
  </si>
  <si>
    <t>Qui préviens-tu si « TEXTURE » n’est pas conforme ?</t>
  </si>
  <si>
    <t>Ne pas décider seul hors prescription, régime, allergène ou situation de sécurité.</t>
  </si>
  <si>
    <t>Réponse argumentée + transmission ou contrôle cité.</t>
  </si>
  <si>
    <t>SRC_BANQUE_QUESTIONS_INITIALE</t>
  </si>
  <si>
    <t>TEXTURE - question/réponse</t>
  </si>
  <si>
    <t>Q155</t>
  </si>
  <si>
    <t>Décris une texture mixée lisse correcte pour une personne avec trouble de déglutition.</t>
  </si>
  <si>
    <t>Q156</t>
  </si>
  <si>
    <t>SANTE</t>
  </si>
  <si>
    <t>SANTE / CFA/PRO</t>
  </si>
  <si>
    <t>Pourquoi une texture modifiée peut augmenter le risque de dénutrition si elle est mal faite ?</t>
  </si>
  <si>
    <t>SANTE : besoin → risque → contrôle → preuve.</t>
  </si>
  <si>
    <t>SANTE : action → contrôle → transmission.</t>
  </si>
  <si>
    <t>SANTE : je vérifie, je fais, je préviens.</t>
  </si>
  <si>
    <t>Complète avec la responsabilité, la preuve et le risque associé à « SANTE ».</t>
  </si>
  <si>
    <t>Ajoute un contrôle observable ou une transmission pour « SANTE ».</t>
  </si>
  <si>
    <t>Précise ce que tu fais si tu constates un écart sur « SANTE ».</t>
  </si>
  <si>
    <t>Quelle preuve ou quel contrôle permet de sécuriser « SANTE » ?</t>
  </si>
  <si>
    <t>Quel contrôle terrain dois-tu citer pour « SANTE » ?</t>
  </si>
  <si>
    <t>Qui préviens-tu si « SANTE » n’est pas conforme ?</t>
  </si>
  <si>
    <t>SANTE - question/réponse</t>
  </si>
  <si>
    <t>Q157</t>
  </si>
  <si>
    <t>REPAS</t>
  </si>
  <si>
    <t>REPAS / CFA/PRO</t>
  </si>
  <si>
    <t>Construis une assiette texture modifiée appétissante à partir d'un menu classique.</t>
  </si>
  <si>
    <t>REPAS : besoin → risque → contrôle → preuve.</t>
  </si>
  <si>
    <t>REPAS : action → contrôle → transmission.</t>
  </si>
  <si>
    <t>REPAS : je vérifie, je fais, je préviens.</t>
  </si>
  <si>
    <t>Complète avec la responsabilité, la preuve et le risque associé à « REPAS ».</t>
  </si>
  <si>
    <t>Ajoute un contrôle observable ou une transmission pour « REPAS ».</t>
  </si>
  <si>
    <t>Précise ce que tu fais si tu constates un écart sur « REPAS ».</t>
  </si>
  <si>
    <t>Quelle preuve ou quel contrôle permet de sécuriser « REPAS » ?</t>
  </si>
  <si>
    <t>Quel contrôle terrain dois-tu citer pour « REPAS » ?</t>
  </si>
  <si>
    <t>Qui préviens-tu si « REPAS » n’est pas conforme ?</t>
  </si>
  <si>
    <t>REPAS - question/réponse</t>
  </si>
  <si>
    <t>Q158</t>
  </si>
  <si>
    <t>SERVICE</t>
  </si>
  <si>
    <t>SERVICE / CFA/PRO</t>
  </si>
  <si>
    <t>Que doit vérifier l'équipe de salle avant de servir un repas texture modifiée ?</t>
  </si>
  <si>
    <t>SERVICE : besoin → risque → contrôle → preuve.</t>
  </si>
  <si>
    <t>SERVICE : action → contrôle → transmission.</t>
  </si>
  <si>
    <t>SERVICE : je vérifie, je fais, je préviens.</t>
  </si>
  <si>
    <t>Complète avec la responsabilité, la preuve et le risque associé à « SERVICE ».</t>
  </si>
  <si>
    <t>Ajoute un contrôle observable ou une transmission pour « SERVICE ».</t>
  </si>
  <si>
    <t>Précise ce que tu fais si tu constates un écart sur « SERVICE ».</t>
  </si>
  <si>
    <t>Quelle preuve ou quel contrôle permet de sécuriser « SERVICE » ?</t>
  </si>
  <si>
    <t>Quel contrôle terrain dois-tu citer pour « SERVICE » ?</t>
  </si>
  <si>
    <t>Qui préviens-tu si « SERVICE » n’est pas conforme ?</t>
  </si>
  <si>
    <t>SERVICE - question/réponse</t>
  </si>
  <si>
    <t>Q159</t>
  </si>
  <si>
    <t>REFUS</t>
  </si>
  <si>
    <t>REFUS / CFA/PRO</t>
  </si>
  <si>
    <t>Un convive refuse son repas mixé. Quelles causes recherches-tu avant de conclure ?</t>
  </si>
  <si>
    <t>REFUS : besoin → risque → contrôle → preuve.</t>
  </si>
  <si>
    <t>REFUS : action → contrôle → transmission.</t>
  </si>
  <si>
    <t>REFUS : je vérifie, je fais, je préviens.</t>
  </si>
  <si>
    <t>Complète avec la responsabilité, la preuve et le risque associé à « REFUS ».</t>
  </si>
  <si>
    <t>Ajoute un contrôle observable ou une transmission pour « REFUS ».</t>
  </si>
  <si>
    <t>Précise ce que tu fais si tu constates un écart sur « REFUS ».</t>
  </si>
  <si>
    <t>Quelle preuve ou quel contrôle permet de sécuriser « REFUS » ?</t>
  </si>
  <si>
    <t>Quel contrôle terrain dois-tu citer pour « REFUS » ?</t>
  </si>
  <si>
    <t>Qui préviens-tu si « REFUS » n’est pas conforme ?</t>
  </si>
  <si>
    <t>REFUS - question/réponse</t>
  </si>
  <si>
    <t>Q160</t>
  </si>
  <si>
    <t>ETHIQUE</t>
  </si>
  <si>
    <t>ETHIQUE / CFA/PRO</t>
  </si>
  <si>
    <t>Donne un exemple de maltraitance involontaire autour du repas.</t>
  </si>
  <si>
    <t>ETHIQUE : besoin → risque → contrôle → preuve.</t>
  </si>
  <si>
    <t>ETHIQUE : action → contrôle → transmission.</t>
  </si>
  <si>
    <t>ETHIQUE : je vérifie, je fais, je préviens.</t>
  </si>
  <si>
    <t>Complète avec la responsabilité, la preuve et le risque associé à « ETHIQUE ».</t>
  </si>
  <si>
    <t>Ajoute un contrôle observable ou une transmission pour « ETHIQUE ».</t>
  </si>
  <si>
    <t>Précise ce que tu fais si tu constates un écart sur « ETHIQUE ».</t>
  </si>
  <si>
    <t>Quelle preuve ou quel contrôle permet de sécuriser « ETHIQUE » ?</t>
  </si>
  <si>
    <t>Quel contrôle terrain dois-tu citer pour « ETHIQUE » ?</t>
  </si>
  <si>
    <t>Qui préviens-tu si « ETHIQUE » n’est pas conforme ?</t>
  </si>
  <si>
    <t>ETHIQUE - question/réponse</t>
  </si>
  <si>
    <t>Q161</t>
  </si>
  <si>
    <t>PLURI</t>
  </si>
  <si>
    <t>PLURI / CFA/PRO</t>
  </si>
  <si>
    <t>Pourquoi la communication entre cuisiniers et soignants est-elle indispensable ?</t>
  </si>
  <si>
    <t>PLURI : besoin → risque → contrôle → preuve.</t>
  </si>
  <si>
    <t>PLURI : action → contrôle → transmission.</t>
  </si>
  <si>
    <t>PLURI : je vérifie, je fais, je préviens.</t>
  </si>
  <si>
    <t>Complète avec la responsabilité, la preuve et le risque associé à « PLURI ».</t>
  </si>
  <si>
    <t>Ajoute un contrôle observable ou une transmission pour « PLURI ».</t>
  </si>
  <si>
    <t>Précise ce que tu fais si tu constates un écart sur « PLURI ».</t>
  </si>
  <si>
    <t>Quelle preuve ou quel contrôle permet de sécuriser « PLURI » ?</t>
  </si>
  <si>
    <t>Quel contrôle terrain dois-tu citer pour « PLURI » ?</t>
  </si>
  <si>
    <t>Qui préviens-tu si « PLURI » n’est pas conforme ?</t>
  </si>
  <si>
    <t>PLURI - question/réponse</t>
  </si>
  <si>
    <t>Q162</t>
  </si>
  <si>
    <t>ALLERGENES</t>
  </si>
  <si>
    <t>ALLERGENES / CFA/PRO</t>
  </si>
  <si>
    <t>Quelle différence fais-tu entre allergie, intolérance et non-goût ?</t>
  </si>
  <si>
    <t>ALLERGENES : besoin → risque → contrôle → preuve.</t>
  </si>
  <si>
    <t>ALLERGENES : action → contrôle → transmission.</t>
  </si>
  <si>
    <t>ALLERGENES : je vérifie, je fais, je préviens.</t>
  </si>
  <si>
    <t>Complète avec la responsabilité, la preuve et le risque associé à « ALLERGENES ».</t>
  </si>
  <si>
    <t>Ajoute un contrôle observable ou une transmission pour « ALLERGENES ».</t>
  </si>
  <si>
    <t>Précise ce que tu fais si tu constates un écart sur « ALLERGENES ».</t>
  </si>
  <si>
    <t>Quelle preuve ou quel contrôle permet de sécuriser « ALLERGENES » ?</t>
  </si>
  <si>
    <t>Quel contrôle terrain dois-tu citer pour « ALLERGENES » ?</t>
  </si>
  <si>
    <t>Qui préviens-tu si « ALLERGENES » n’est pas conforme ?</t>
  </si>
  <si>
    <t>ALLERGENES - question/réponse</t>
  </si>
  <si>
    <t>Q163</t>
  </si>
  <si>
    <t>OUTILS</t>
  </si>
  <si>
    <t>OUTILS / CFA/PRO</t>
  </si>
  <si>
    <t>Comment favoriser l'autonomie au repas avant d'aider totalement ?</t>
  </si>
  <si>
    <t>OUTILS : besoin → risque → contrôle → preuve.</t>
  </si>
  <si>
    <t>OUTILS : action → contrôle → transmission.</t>
  </si>
  <si>
    <t>OUTILS : je vérifie, je fais, je préviens.</t>
  </si>
  <si>
    <t>Complète avec la responsabilité, la preuve et le risque associé à « OUTILS ».</t>
  </si>
  <si>
    <t>Ajoute un contrôle observable ou une transmission pour « OUTILS ».</t>
  </si>
  <si>
    <t>Précise ce que tu fais si tu constates un écart sur « OUTILS ».</t>
  </si>
  <si>
    <t>Quelle preuve ou quel contrôle permet de sécuriser « OUTILS » ?</t>
  </si>
  <si>
    <t>Quel contrôle terrain dois-tu citer pour « OUTILS » ?</t>
  </si>
  <si>
    <t>Qui préviens-tu si « OUTILS » n’est pas conforme ?</t>
  </si>
  <si>
    <t>OUTILS - question/réponse</t>
  </si>
  <si>
    <t>Q164</t>
  </si>
  <si>
    <t>REGLEMENTATION</t>
  </si>
  <si>
    <t>REGLEMENTATION / CFA/PRO</t>
  </si>
  <si>
    <t>Cite les grands points de vigilance réglementaire pour un repas texture modifiée.</t>
  </si>
  <si>
    <t>REGLEMENTATION : besoin → risque → contrôle → preuve.</t>
  </si>
  <si>
    <t>REGLEMENTATION : action → contrôle → transmission.</t>
  </si>
  <si>
    <t>REGLEMENTATION : je vérifie, je fais, je préviens.</t>
  </si>
  <si>
    <t>Complète avec la responsabilité, la preuve et le risque associé à « REGLEMENTATION ».</t>
  </si>
  <si>
    <t>Ajoute un contrôle observable ou une transmission pour « REGLEMENTATION ».</t>
  </si>
  <si>
    <t>Précise ce que tu fais si tu constates un écart sur « REGLEMENTATION ».</t>
  </si>
  <si>
    <t>Quelle preuve ou quel contrôle permet de sécuriser « REGLEMENTATION » ?</t>
  </si>
  <si>
    <t>Quel contrôle terrain dois-tu citer pour « REGLEMENTATION » ?</t>
  </si>
  <si>
    <t>Qui préviens-tu si « REGLEMENTATION » n’est pas conforme ?</t>
  </si>
  <si>
    <t>REGLEMENTATION - question/réponse</t>
  </si>
  <si>
    <t>Q165</t>
  </si>
  <si>
    <t>PRODUCTION</t>
  </si>
  <si>
    <t>PRODUCTION / CFA/PRO</t>
  </si>
  <si>
    <t>Quels contrôles cuisine fais-tu avant d'envoyer un plat mixé ?</t>
  </si>
  <si>
    <t>PRODUCTION : besoin → risque → contrôle → preuve.</t>
  </si>
  <si>
    <t>PRODUCTION : action → contrôle → transmission.</t>
  </si>
  <si>
    <t>PRODUCTION : je vérifie, je fais, je préviens.</t>
  </si>
  <si>
    <t>Complète avec la responsabilité, la preuve et le risque associé à « PRODUCTION ».</t>
  </si>
  <si>
    <t>Ajoute un contrôle observable ou une transmission pour « PRODUCTION ».</t>
  </si>
  <si>
    <t>Précise ce que tu fais si tu constates un écart sur « PRODUCTION ».</t>
  </si>
  <si>
    <t>Quelle preuve ou quel contrôle permet de sécuriser « PRODUCTION » ?</t>
  </si>
  <si>
    <t>Quel contrôle terrain dois-tu citer pour « PRODUCTION » ?</t>
  </si>
  <si>
    <t>Qui préviens-tu si « PRODUCTION » n’est pas conforme ?</t>
  </si>
  <si>
    <t>PRODUCTION - question/réponse</t>
  </si>
  <si>
    <t>Q166</t>
  </si>
  <si>
    <t>Niveaux IDDSI / détection</t>
  </si>
  <si>
    <t>Précise le niveau de texture et le test utilisé.</t>
  </si>
  <si>
    <t>Précise le niveau de texture et le test utilisé. Précise le critère attendu, le risque et la preuve.</t>
  </si>
  <si>
    <t>Précise le niveau de texture et le test utilisé. Donne le contrôle attendu et la relance possible.</t>
  </si>
  <si>
    <t>L’alerte sécurité, allergène ou prescription ne doit pas être compensée par une réponse approximative.</t>
  </si>
  <si>
    <t>Mots-clés détectés + exemple métier vérifiable.</t>
  </si>
  <si>
    <t>SRC_REGLES_SCORE_ALERTES</t>
  </si>
  <si>
    <t>Q167</t>
  </si>
  <si>
    <t>Mixé lisse / détection</t>
  </si>
  <si>
    <t>Décris la texture obtenue en bouche et à la cuillère.</t>
  </si>
  <si>
    <t>Décris la texture obtenue en bouche et à la cuillère. Précise le critère attendu, le risque et la preuve.</t>
  </si>
  <si>
    <t>Décris la texture obtenue en bouche et à la cuillère. Donne le contrôle attendu et la relance possible.</t>
  </si>
  <si>
    <t>Q168</t>
  </si>
  <si>
    <t>Protéines / détection</t>
  </si>
  <si>
    <t>Où sont les protéines et comment gardes-tu la ration ?</t>
  </si>
  <si>
    <t>Où sont les protéines et comment gardes-tu la ration ? Précise le critère attendu, le risque et la preuve.</t>
  </si>
  <si>
    <t>Où sont les protéines et comment gardes-tu la ration ? Donne le contrôle attendu et la relance possible.</t>
  </si>
  <si>
    <t>Q169</t>
  </si>
  <si>
    <t>Enrichissement / détection</t>
  </si>
  <si>
    <t>Explique comment enrichir sans augmenter le volume.</t>
  </si>
  <si>
    <t>Explique comment enrichir sans augmenter le volume. Précise le critère attendu, le risque et la preuve.</t>
  </si>
  <si>
    <t>Explique comment enrichir sans augmenter le volume. Donne le contrôle attendu et la relance possible.</t>
  </si>
  <si>
    <t>Q170</t>
  </si>
  <si>
    <t>Posture / détection</t>
  </si>
  <si>
    <t>Avant de servir, quelle installation vérifies-tu ?</t>
  </si>
  <si>
    <t>Avant de servir, quelle installation vérifies-tu ? Précise le critère attendu, le risque et la preuve.</t>
  </si>
  <si>
    <t>Avant de servir, quelle installation vérifies-tu ? Donne le contrôle attendu et la relance possible.</t>
  </si>
  <si>
    <t>Q171</t>
  </si>
  <si>
    <t>Rythme / détection</t>
  </si>
  <si>
    <t>Comment adaptes-tu le rythme du repas ?</t>
  </si>
  <si>
    <t>Comment adaptes-tu le rythme du repas ? Précise le critère attendu, le risque et la preuve.</t>
  </si>
  <si>
    <t>Comment adaptes-tu le rythme du repas ? Donne le contrôle attendu et la relance possible.</t>
  </si>
  <si>
    <t>Q172</t>
  </si>
  <si>
    <t>Analyse refus / détection</t>
  </si>
  <si>
    <t>Donne au moins trois causes possibles de refus.</t>
  </si>
  <si>
    <t>Donne au moins trois causes possibles de refus. Précise le critère attendu, le risque et la preuve.</t>
  </si>
  <si>
    <t>Donne au moins trois causes possibles de refus. Donne le contrôle attendu et la relance possible.</t>
  </si>
  <si>
    <t>Q173</t>
  </si>
  <si>
    <t>Maltraitance / détection</t>
  </si>
  <si>
    <t>Relie le repas au risque de maltraitance involontaire.</t>
  </si>
  <si>
    <t>Relie le repas au risque de maltraitance involontaire. Précise le critère attendu, le risque et la preuve.</t>
  </si>
  <si>
    <t>Relie le repas au risque de maltraitance involontaire. Donne le contrôle attendu et la relance possible.</t>
  </si>
  <si>
    <t>Q174</t>
  </si>
  <si>
    <t>Différencier non-goût / détection</t>
  </si>
  <si>
    <t>Sépare allergie, régime, intolérance et préférence.</t>
  </si>
  <si>
    <t>Sépare allergie, régime, intolérance et préférence. Précise le critère attendu, le risque et la preuve.</t>
  </si>
  <si>
    <t>Sépare allergie, régime, intolérance et préférence. Donne le contrôle attendu et la relance possible.</t>
  </si>
  <si>
    <t>Q175</t>
  </si>
  <si>
    <t>CUISINE</t>
  </si>
  <si>
    <t>Traçabilité / détection</t>
  </si>
  <si>
    <t>Quelle preuve gardes-tu pour la production ?</t>
  </si>
  <si>
    <t>Quelle preuve gardes-tu pour la production ? Précise le critère attendu, le risque et la preuve.</t>
  </si>
  <si>
    <t>Quelle preuve gardes-tu pour la production ? Donne le contrôle attendu et la relance possible.</t>
  </si>
  <si>
    <t>CUISINE : besoin → risque → contrôle → preuve.</t>
  </si>
  <si>
    <t>CUISINE : action → contrôle → transmission.</t>
  </si>
  <si>
    <t>CUISINE : je vérifie, je fais, je préviens.</t>
  </si>
  <si>
    <t>Complète avec la responsabilité, la preuve et le risque associé à « CUISINE ».</t>
  </si>
  <si>
    <t>Ajoute un contrôle observable ou une transmission pour « CUISINE ».</t>
  </si>
  <si>
    <t>Précise ce que tu fais si tu constates un écart sur « CUISINE ».</t>
  </si>
  <si>
    <t>Quelle preuve ou quel contrôle permet de sécuriser « CUISINE » ?</t>
  </si>
  <si>
    <t>Quel contrôle terrain dois-tu citer pour « CUISINE » ?</t>
  </si>
  <si>
    <t>Qui préviens-tu si « CUISINE » n’est pas conforme ?</t>
  </si>
  <si>
    <t>Q176</t>
  </si>
  <si>
    <t>Plaisir / détection</t>
  </si>
  <si>
    <t>Comment rends-tu le plat modifié reconnaissable ?</t>
  </si>
  <si>
    <t>Comment rends-tu le plat modifié reconnaissable ? Précise le critère attendu, le risque et la preuve.</t>
  </si>
  <si>
    <t>Comment rends-tu le plat modifié reconnaissable ? Donne le contrôle attendu et la relance possible.</t>
  </si>
  <si>
    <t>Q177</t>
  </si>
  <si>
    <t>Transmission / détection</t>
  </si>
  <si>
    <t>Quelles informations circulent avant et après repas ?</t>
  </si>
  <si>
    <t>Quelles informations circulent avant et après repas ? Précise le critère attendu, le risque et la preuve.</t>
  </si>
  <si>
    <t>Quelles informations circulent avant et après repas ? Donne le contrôle attendu et la relance possible.</t>
  </si>
  <si>
    <t>Q178</t>
  </si>
  <si>
    <t>Validation terrain</t>
  </si>
  <si>
    <t>Plan de validation diététique, cuisine, qualité et terrain</t>
  </si>
  <si>
    <t>Niveaux textures</t>
  </si>
  <si>
    <t>Les niveaux proposés correspondent-ils au vocabulaire institutionnel et aux pratiques IDDSI retenues ?</t>
  </si>
  <si>
    <t>Valide le point suivant : Les niveaux proposés correspondent-ils au vocabulaire institutionnel et aux pratiques IDDSI retenues ?</t>
  </si>
  <si>
    <t>Quels éléments dois-tu réunir pour valider : Niveaux textures ?</t>
  </si>
  <si>
    <t>Quelle preuve montre que « Niveaux textures » est correct ?</t>
  </si>
  <si>
    <t>Niveaux textures : besoin → risque → contrôle → preuve.</t>
  </si>
  <si>
    <t>Niveaux textures : action → contrôle → transmission.</t>
  </si>
  <si>
    <t>Niveaux textures : je vérifie, je fais, je préviens.</t>
  </si>
  <si>
    <t>Complète avec la responsabilité, la preuve et le risque associé à « Niveaux textures ».</t>
  </si>
  <si>
    <t>Ajoute un contrôle observable ou une transmission pour « Niveaux textures ».</t>
  </si>
  <si>
    <t>Précise ce que tu fais si tu constates un écart sur « Niveaux textures ».</t>
  </si>
  <si>
    <t>Quelle preuve ou quel contrôle permet de sécuriser « Niveaux textures » ?</t>
  </si>
  <si>
    <t>Quel contrôle terrain dois-tu citer pour « Niveaux textures » ?</t>
  </si>
  <si>
    <t>Qui préviens-tu si « Niveaux textures » n’est pas conforme ?</t>
  </si>
  <si>
    <t>Diététiciennes + orthophoniste si disponible</t>
  </si>
  <si>
    <t>Ne pas considérer la matrice comme validée sans relecture métier et preuve terrain.</t>
  </si>
  <si>
    <t>Table de correspondance signée</t>
  </si>
  <si>
    <t>SRC_PLAN_VALIDATION_TERRAIN</t>
  </si>
  <si>
    <t>Q179</t>
  </si>
  <si>
    <t>Régimes particuliers</t>
  </si>
  <si>
    <t>Les enrichissements proposés sont-ils compatibles avec les régimes présents dans l'établissement ?</t>
  </si>
  <si>
    <t>Valide le point suivant : Les enrichissements proposés sont-ils compatibles avec les régimes présents dans l'établissement ?</t>
  </si>
  <si>
    <t>Quels éléments dois-tu réunir pour valider : Régimes particuliers ?</t>
  </si>
  <si>
    <t>Quelle preuve montre que « Régimes particuliers » est correct ?</t>
  </si>
  <si>
    <t>Régimes particuliers : besoin → risque → contrôle → preuve.</t>
  </si>
  <si>
    <t>Régimes particuliers : action → contrôle → transmission.</t>
  </si>
  <si>
    <t>Régimes particuliers : je vérifie, je fais, je préviens.</t>
  </si>
  <si>
    <t>Complète avec la responsabilité, la preuve et le risque associé à « Régimes particuliers ».</t>
  </si>
  <si>
    <t>Ajoute un contrôle observable ou une transmission pour « Régimes particuliers ».</t>
  </si>
  <si>
    <t>Précise ce que tu fais si tu constates un écart sur « Régimes particuliers ».</t>
  </si>
  <si>
    <t>Quelle preuve ou quel contrôle permet de sécuriser « Régimes particuliers » ?</t>
  </si>
  <si>
    <t>Quel contrôle terrain dois-tu citer pour « Régimes particuliers » ?</t>
  </si>
  <si>
    <t>Qui préviens-tu si « Régimes particuliers » n’est pas conforme ?</t>
  </si>
  <si>
    <t>Diététiciennes hospitalières</t>
  </si>
  <si>
    <t>Fiches recettes annotées</t>
  </si>
  <si>
    <t>Q180</t>
  </si>
  <si>
    <t>Chaque recette texture modifiée possède-t-elle une traçabilité allergènes complète ?</t>
  </si>
  <si>
    <t>Valide le point suivant : Chaque recette texture modifiée possède-t-elle une traçabilité allergènes complète ?</t>
  </si>
  <si>
    <t>Quels éléments dois-tu réunir pour valider : Allergènes ?</t>
  </si>
  <si>
    <t>Quelle preuve montre que « Allergènes » est correct ?</t>
  </si>
  <si>
    <t>Qualité + diététique</t>
  </si>
  <si>
    <t>Registre allergènes</t>
  </si>
  <si>
    <t>Q181</t>
  </si>
  <si>
    <t>Sécurité sanitaire</t>
  </si>
  <si>
    <t>Le process mixage/refroidissement/remise en température est-il compatible PMS ?</t>
  </si>
  <si>
    <t>Valide le point suivant : Le process mixage/refroidissement/remise en température est-il compatible PMS ?</t>
  </si>
  <si>
    <t>Quels éléments dois-tu réunir pour valider : Sécurité sanitaire ?</t>
  </si>
  <si>
    <t>Quelle preuve montre que « Sécurité sanitaire » est correct ?</t>
  </si>
  <si>
    <t>Sécurité sanitaire : besoin → risque → contrôle → preuve.</t>
  </si>
  <si>
    <t>Sécurité sanitaire : action → contrôle → transmission.</t>
  </si>
  <si>
    <t>Sécurité sanitaire : je vérifie, je fais, je préviens.</t>
  </si>
  <si>
    <t>Complète avec la responsabilité, la preuve et le risque associé à « Sécurité sanitaire ».</t>
  </si>
  <si>
    <t>Ajoute un contrôle observable ou une transmission pour « Sécurité sanitaire ».</t>
  </si>
  <si>
    <t>Précise ce que tu fais si tu constates un écart sur « Sécurité sanitaire ».</t>
  </si>
  <si>
    <t>Quelle preuve ou quel contrôle permet de sécuriser « Sécurité sanitaire » ?</t>
  </si>
  <si>
    <t>Quel contrôle terrain dois-tu citer pour « Sécurité sanitaire » ?</t>
  </si>
  <si>
    <t>Qui préviens-tu si « Sécurité sanitaire » n’est pas conforme ?</t>
  </si>
  <si>
    <t>Responsable qualité / cuisine</t>
  </si>
  <si>
    <t>Procédures PMS</t>
  </si>
  <si>
    <t>Q182</t>
  </si>
  <si>
    <t>Fiches techniques</t>
  </si>
  <si>
    <t>Les grammages protidiques et énergétiques sont-ils suffisants ?</t>
  </si>
  <si>
    <t>Valide le point suivant : Les grammages protidiques et énergétiques sont-ils suffisants ?</t>
  </si>
  <si>
    <t>Quels éléments dois-tu réunir pour valider : Fiches techniques ?</t>
  </si>
  <si>
    <t>Quelle preuve montre que « Fiches techniques » est correct ?</t>
  </si>
  <si>
    <t>Fiches techniques : besoin → risque → contrôle → preuve.</t>
  </si>
  <si>
    <t>Fiches techniques : action → contrôle → transmission.</t>
  </si>
  <si>
    <t>Fiches techniques : je vérifie, je fais, je préviens.</t>
  </si>
  <si>
    <t>Complète avec la responsabilité, la preuve et le risque associé à « Fiches techniques ».</t>
  </si>
  <si>
    <t>Ajoute un contrôle observable ou une transmission pour « Fiches techniques ».</t>
  </si>
  <si>
    <t>Précise ce que tu fais si tu constates un écart sur « Fiches techniques ».</t>
  </si>
  <si>
    <t>Quelle preuve ou quel contrôle permet de sécuriser « Fiches techniques » ?</t>
  </si>
  <si>
    <t>Quel contrôle terrain dois-tu citer pour « Fiches techniques » ?</t>
  </si>
  <si>
    <t>Qui préviens-tu si « Fiches techniques » n’est pas conforme ?</t>
  </si>
  <si>
    <t>Diététiciennes + chef cuisine</t>
  </si>
  <si>
    <t>Fiches techniques chiffrées</t>
  </si>
  <si>
    <t>Q183</t>
  </si>
  <si>
    <t>Service en salle</t>
  </si>
  <si>
    <t>Les consignes texture/régime arrivent-elles lisiblement à la salle ?</t>
  </si>
  <si>
    <t>Valide le point suivant : Les consignes texture/régime arrivent-elles lisiblement à la salle ?</t>
  </si>
  <si>
    <t>Quels éléments dois-tu réunir pour valider : Service en salle ?</t>
  </si>
  <si>
    <t>Quelle preuve montre que « Service en salle » est correct ?</t>
  </si>
  <si>
    <t>Service en salle : besoin → risque → contrôle → preuve.</t>
  </si>
  <si>
    <t>Service en salle : action → contrôle → transmission.</t>
  </si>
  <si>
    <t>Service en salle : je vérifie, je fais, je préviens.</t>
  </si>
  <si>
    <t>Complète avec la responsabilité, la preuve et le risque associé à « Service en salle ».</t>
  </si>
  <si>
    <t>Ajoute un contrôle observable ou une transmission pour « Service en salle ».</t>
  </si>
  <si>
    <t>Précise ce que tu fais si tu constates un écart sur « Service en salle ».</t>
  </si>
  <si>
    <t>Quelle preuve ou quel contrôle permet de sécuriser « Service en salle » ?</t>
  </si>
  <si>
    <t>Quel contrôle terrain dois-tu citer pour « Service en salle » ?</t>
  </si>
  <si>
    <t>Qui préviens-tu si « Service en salle » n’est pas conforme ?</t>
  </si>
  <si>
    <t>Cadre hôtelier/soins</t>
  </si>
  <si>
    <t>Procédure plateau/service</t>
  </si>
  <si>
    <t>Q184</t>
  </si>
  <si>
    <t>Refus alimentaires</t>
  </si>
  <si>
    <t>La grille distingue-t-elle douleur, texture, goût, posture, environnement et état psychologique ?</t>
  </si>
  <si>
    <t>Valide le point suivant : La grille distingue-t-elle douleur, texture, goût, posture, environnement et état psychologique ?</t>
  </si>
  <si>
    <t>Quels éléments dois-tu réunir pour valider : Refus alimentaires ?</t>
  </si>
  <si>
    <t>Quelle preuve montre que « Refus alimentaires » est correct ?</t>
  </si>
  <si>
    <t>Refus alimentaires : besoin → risque → contrôle → preuve.</t>
  </si>
  <si>
    <t>Refus alimentaires : action → contrôle → transmission.</t>
  </si>
  <si>
    <t>Refus alimentaires : je vérifie, je fais, je préviens.</t>
  </si>
  <si>
    <t>Complète avec la responsabilité, la preuve et le risque associé à « Refus alimentaires ».</t>
  </si>
  <si>
    <t>Ajoute un contrôle observable ou une transmission pour « Refus alimentaires ».</t>
  </si>
  <si>
    <t>Précise ce que tu fais si tu constates un écart sur « Refus alimentaires ».</t>
  </si>
  <si>
    <t>Quelle preuve ou quel contrôle permet de sécuriser « Refus alimentaires » ?</t>
  </si>
  <si>
    <t>Quel contrôle terrain dois-tu citer pour « Refus alimentaires » ?</t>
  </si>
  <si>
    <t>Qui préviens-tu si « Refus alimentaires » n’est pas conforme ?</t>
  </si>
  <si>
    <t>Equipe pluri</t>
  </si>
  <si>
    <t>Grille refus testée</t>
  </si>
  <si>
    <t>Q185</t>
  </si>
  <si>
    <t>Éthique</t>
  </si>
  <si>
    <t>Les formulations évitent-elles le jugement et intègrent-elles consentement/dignité ?</t>
  </si>
  <si>
    <t>Valide le point suivant : Les formulations évitent-elles le jugement et intègrent-elles consentement/dignité ?</t>
  </si>
  <si>
    <t>Quels éléments dois-tu réunir pour valider : Éthique ?</t>
  </si>
  <si>
    <t>Quelle preuve montre que « Éthique » est correct ?</t>
  </si>
  <si>
    <t>Éthique : besoin → risque → contrôle → preuve.</t>
  </si>
  <si>
    <t>Éthique : action → contrôle → transmission.</t>
  </si>
  <si>
    <t>Éthique : je vérifie, je fais, je préviens.</t>
  </si>
  <si>
    <t>Complète avec la responsabilité, la preuve et le risque associé à « Éthique ».</t>
  </si>
  <si>
    <t>Ajoute un contrôle observable ou une transmission pour « Éthique ».</t>
  </si>
  <si>
    <t>Précise ce que tu fais si tu constates un écart sur « Éthique ».</t>
  </si>
  <si>
    <t>Quelle preuve ou quel contrôle permet de sécuriser « Éthique » ?</t>
  </si>
  <si>
    <t>Quel contrôle terrain dois-tu citer pour « Éthique » ?</t>
  </si>
  <si>
    <t>Qui préviens-tu si « Éthique » n’est pas conforme ?</t>
  </si>
  <si>
    <t>Référent bientraitance</t>
  </si>
  <si>
    <t>Relecture éthique</t>
  </si>
  <si>
    <t>Q186</t>
  </si>
  <si>
    <t>Questions CFA</t>
  </si>
  <si>
    <t>Les réponses attendues CFA sont-elles courtes, terrain et compréhensibles ?</t>
  </si>
  <si>
    <t>Valide le point suivant : Les réponses attendues CFA sont-elles courtes, terrain et compréhensibles ?</t>
  </si>
  <si>
    <t>Quels éléments dois-tu réunir pour valider : Questions CFA ?</t>
  </si>
  <si>
    <t>Quelle preuve montre que « Questions CFA » est correct ?</t>
  </si>
  <si>
    <t>Questions CFA : besoin → risque → contrôle → preuve.</t>
  </si>
  <si>
    <t>Questions CFA : action → contrôle → transmission.</t>
  </si>
  <si>
    <t>Questions CFA : je vérifie, je fais, je préviens.</t>
  </si>
  <si>
    <t>Complète avec la responsabilité, la preuve et le risque associé à « Questions CFA ».</t>
  </si>
  <si>
    <t>Ajoute un contrôle observable ou une transmission pour « Questions CFA ».</t>
  </si>
  <si>
    <t>Précise ce que tu fais si tu constates un écart sur « Questions CFA ».</t>
  </si>
  <si>
    <t>Quelle preuve ou quel contrôle permet de sécuriser « Questions CFA » ?</t>
  </si>
  <si>
    <t>Quel contrôle terrain dois-tu citer pour « Questions CFA » ?</t>
  </si>
  <si>
    <t>Qui préviens-tu si « Questions CFA » n’est pas conforme ?</t>
  </si>
  <si>
    <t>Formateur cuisine</t>
  </si>
  <si>
    <t>Test CFA</t>
  </si>
  <si>
    <t>Q187</t>
  </si>
  <si>
    <t>Questions PRO</t>
  </si>
  <si>
    <t>Les réponses PRO intègrent-elles process, traçabilité, équipe pluri et arbitrage ?</t>
  </si>
  <si>
    <t>Valide le point suivant : Les réponses PRO intègrent-elles process, traçabilité, équipe pluri et arbitrage ?</t>
  </si>
  <si>
    <t>Quels éléments dois-tu réunir pour valider : Questions PRO ?</t>
  </si>
  <si>
    <t>Quelle preuve montre que « Questions PRO » est correct ?</t>
  </si>
  <si>
    <t>Questions PRO : besoin → risque → contrôle → preuve.</t>
  </si>
  <si>
    <t>Questions PRO : action → contrôle → transmission.</t>
  </si>
  <si>
    <t>Questions PRO : je vérifie, je fais, je préviens.</t>
  </si>
  <si>
    <t>Complète avec la responsabilité, la preuve et le risque associé à « Questions PRO ».</t>
  </si>
  <si>
    <t>Ajoute un contrôle observable ou une transmission pour « Questions PRO ».</t>
  </si>
  <si>
    <t>Précise ce que tu fais si tu constates un écart sur « Questions PRO ».</t>
  </si>
  <si>
    <t>Quelle preuve ou quel contrôle permet de sécuriser « Questions PRO » ?</t>
  </si>
  <si>
    <t>Quel contrôle terrain dois-tu citer pour « Questions PRO » ?</t>
  </si>
  <si>
    <t>Qui préviens-tu si « Questions PRO » n’est pas conforme ?</t>
  </si>
  <si>
    <t>Formateur cuisine + diététique</t>
  </si>
  <si>
    <t>Test professionnels</t>
  </si>
  <si>
    <t>Q188</t>
  </si>
  <si>
    <t>Moteur notation</t>
  </si>
  <si>
    <t>Les alertes critiques bloquent-elles bien la note quand sécurité/allergènes/maltraitance sont en cause ?</t>
  </si>
  <si>
    <t>Valide le point suivant : Les alertes critiques bloquent-elles bien la note quand sécurité/allergènes/maltraitance sont en cause ?</t>
  </si>
  <si>
    <t>Quels éléments dois-tu réunir pour valider : Moteur notation ?</t>
  </si>
  <si>
    <t>Quelle preuve montre que « Moteur notation » est correct ?</t>
  </si>
  <si>
    <t>Moteur notation : besoin → risque → contrôle → preuve.</t>
  </si>
  <si>
    <t>Moteur notation : action → contrôle → transmission.</t>
  </si>
  <si>
    <t>Moteur notation : je vérifie, je fais, je préviens.</t>
  </si>
  <si>
    <t>Complète avec la responsabilité, la preuve et le risque associé à « Moteur notation ».</t>
  </si>
  <si>
    <t>Ajoute un contrôle observable ou une transmission pour « Moteur notation ».</t>
  </si>
  <si>
    <t>Précise ce que tu fais si tu constates un écart sur « Moteur notation ».</t>
  </si>
  <si>
    <t>Quelle preuve ou quel contrôle permet de sécuriser « Moteur notation » ?</t>
  </si>
  <si>
    <t>Quel contrôle terrain dois-tu citer pour « Moteur notation » ?</t>
  </si>
  <si>
    <t>Qui préviens-tu si « Moteur notation » n’est pas conforme ?</t>
  </si>
  <si>
    <t>Concepteur moteur</t>
  </si>
  <si>
    <t>Tests de validation</t>
  </si>
  <si>
    <t>Q189</t>
  </si>
  <si>
    <t>La date de révision et les sources sont-elles visibles ?</t>
  </si>
  <si>
    <t>Valide le point suivant : La date de révision et les sources sont-elles visibles ?</t>
  </si>
  <si>
    <t>Quels éléments dois-tu réunir pour valider : Mise à jour ?</t>
  </si>
  <si>
    <t>Quelle preuve montre que « Mise à jour » est correct ?</t>
  </si>
  <si>
    <t>Référent qualité</t>
  </si>
  <si>
    <t>Historique versions</t>
  </si>
  <si>
    <t>Q190</t>
  </si>
  <si>
    <t>T1</t>
  </si>
  <si>
    <t>Cas atelier</t>
  </si>
  <si>
    <t>Diagnostic texture et besoin résident</t>
  </si>
  <si>
    <t>Identifier le besoin, le risque et la texture prescrite avant production ou service.</t>
  </si>
  <si>
    <t>Situation : prescription niveau IDDSI. Objectif terrain : contrôle de la prescription avant production.</t>
  </si>
  <si>
    <t>IDDSI 3 à 7</t>
  </si>
  <si>
    <t>Analysez la conduite professionnelle à tenir pour « prescription niveau IDDSI » en textures modifiées : besoin, risque, action validée, contrôle observable et trace.</t>
  </si>
  <si>
    <t>Explique la conduite intermédiaire à tenir pour « IDDSI 3 à 7 » : situation, risque, geste professionnel, contrôle et transmission.</t>
  </si>
  <si>
    <t>Sur le terrain, que fais-tu si tu rencontres « prescription niveau IDDSI » avec une personne en texture modifiée ?</t>
  </si>
  <si>
    <t>Répondre comme responsable de poste : décision autorisée, limite métier, preuve conservée, action corrective et relance équipe.</t>
  </si>
  <si>
    <t>Répondre avec situation, risque, geste professionnel, contrôle texture/PMS et transmission.</t>
  </si>
  <si>
    <t>Répondre en 4 points simples : ce que je vérifie, ce que je fais, ce que je contrôle, ce que je note.</t>
  </si>
  <si>
    <t>prescription → risque → action → contrôle → trace</t>
  </si>
  <si>
    <t>situation → risque → geste → contrôle → alerte/trace</t>
  </si>
  <si>
    <t>vérifier → faire → contrôler → prévenir → noter</t>
  </si>
  <si>
    <t>Compléter avec le niveau autorisé, le risque maîtrisé, la preuve gardée et la personne à prévenir pour « prescription niveau IDDSI ».</t>
  </si>
  <si>
    <t>Compléter avec le risque, le contrôle observable, l’alerte et la trace.</t>
  </si>
  <si>
    <t>Reformuler en gestes : je vérifie quoi, je fais quoi, je contrôle comment, qui je préviens, où je note.</t>
  </si>
  <si>
    <t>Quel risque précis veux-tu maîtriser dans « prescription niveau IDDSI », et quelle preuve démontre que l'action est conforme ?</t>
  </si>
  <si>
    <t>Quel risque maîtrises-tu, quel contrôle réalises-tu et quelle trace gardes-tu ?</t>
  </si>
  <si>
    <t>Concrètement au poste, que regardes-tu avant de servir et que fais-tu si la texture n'est pas bonne ?</t>
  </si>
  <si>
    <t>Cuisine + soins + diététique</t>
  </si>
  <si>
    <t>Cuisine produit conforme ; soins/diététique valident la prescription ; service observe et transmet.</t>
  </si>
  <si>
    <t>Fiche recette/test texture/traçabilité PMS ou transmission ciblée selon le cas « prescription niveau IDDSI ».</t>
  </si>
  <si>
    <t>SRC_IDDSI_FRAMEWORK</t>
  </si>
  <si>
    <t>Atelier : faire décrire puis réaliser le contrôle lié à « prescription niveau IDDSI ».</t>
  </si>
  <si>
    <t>Q191</t>
  </si>
  <si>
    <t>Situation : trouble de déglutition signalé. Objectif terrain : alerte si modification de l'état.</t>
  </si>
  <si>
    <t>selon prescription</t>
  </si>
  <si>
    <t>Analysez la conduite professionnelle à tenir pour « trouble de déglutition signalé » en textures modifiées : besoin, risque, action validée, contrôle observable et trace.</t>
  </si>
  <si>
    <t>Explique la conduite intermédiaire à tenir pour « selon prescription » : situation, risque, geste professionnel, contrôle et transmission.</t>
  </si>
  <si>
    <t>Sur le terrain, que fais-tu si tu rencontres « trouble de déglutition signalé » avec une personne en texture modifiée ?</t>
  </si>
  <si>
    <t>trouble → risque → action → contrôle → trace</t>
  </si>
  <si>
    <t>Compléter avec le niveau autorisé, le risque maîtrisé, la preuve gardée et la personne à prévenir pour « trouble de déglutition signalé ».</t>
  </si>
  <si>
    <t>Quel risque précis veux-tu maîtriser dans « trouble de déglutition signalé », et quelle preuve démontre que l'action est conforme ?</t>
  </si>
  <si>
    <t>Fiche recette/test texture/traçabilité PMS ou transmission ciblée selon le cas « trouble de déglutition signalé ».</t>
  </si>
  <si>
    <t>Atelier : faire décrire puis réaliser le contrôle lié à « trouble de déglutition signalé ».</t>
  </si>
  <si>
    <t>Q192</t>
  </si>
  <si>
    <t>Situation : mastication insuffisante. Objectif terrain : adaptation de la taille et de l'humidité.</t>
  </si>
  <si>
    <t>IDDSI 5 ou 6</t>
  </si>
  <si>
    <t>Analysez la conduite professionnelle à tenir pour « mastication insuffisante » en textures modifiées : besoin, risque, action validée, contrôle observable et trace.</t>
  </si>
  <si>
    <t>Explique la conduite intermédiaire à tenir pour « IDDSI 5 ou 6 » : situation, risque, geste professionnel, contrôle et transmission.</t>
  </si>
  <si>
    <t>Sur le terrain, que fais-tu si tu rencontres « mastication insuffisante » avec une personne en texture modifiée ?</t>
  </si>
  <si>
    <t>mastication → risque → action → contrôle → trace</t>
  </si>
  <si>
    <t>Compléter avec le niveau autorisé, le risque maîtrisé, la preuve gardée et la personne à prévenir pour « mastication insuffisante ».</t>
  </si>
  <si>
    <t>Quel risque précis veux-tu maîtriser dans « mastication insuffisante », et quelle preuve démontre que l'action est conforme ?</t>
  </si>
  <si>
    <t>Fiche recette/test texture/traçabilité PMS ou transmission ciblée selon le cas « mastication insuffisante ».</t>
  </si>
  <si>
    <t>Atelier : faire décrire puis réaliser le contrôle lié à « mastication insuffisante ».</t>
  </si>
  <si>
    <t>Q193</t>
  </si>
  <si>
    <t>Situation : fausse route antérieure. Objectif terrain : sécurisation du repas et transmission.</t>
  </si>
  <si>
    <t>selon avis soignant</t>
  </si>
  <si>
    <t>Analysez la conduite professionnelle à tenir pour « fausse route antérieure » en textures modifiées : besoin, risque, action validée, contrôle observable et trace.</t>
  </si>
  <si>
    <t>Explique la conduite intermédiaire à tenir pour « selon avis soignant » : situation, risque, geste professionnel, contrôle et transmission.</t>
  </si>
  <si>
    <t>Sur le terrain, que fais-tu si tu rencontres « fausse route antérieure » avec une personne en texture modifiée ?</t>
  </si>
  <si>
    <t>fausse → risque → action → contrôle → trace</t>
  </si>
  <si>
    <t>Compléter avec le niveau autorisé, le risque maîtrisé, la preuve gardée et la personne à prévenir pour « fausse route antérieure ».</t>
  </si>
  <si>
    <t>Quel risque précis veux-tu maîtriser dans « fausse route antérieure », et quelle preuve démontre que l'action est conforme ?</t>
  </si>
  <si>
    <t>Fiche recette/test texture/traçabilité PMS ou transmission ciblée selon le cas « fausse route antérieure ».</t>
  </si>
  <si>
    <t>Atelier : faire décrire puis réaliser le contrôle lié à « fausse route antérieure ».</t>
  </si>
  <si>
    <t>Q194</t>
  </si>
  <si>
    <t>Situation : changement d'état pendant le repas. Objectif terrain : arrêt, alerte et trace.</t>
  </si>
  <si>
    <t>à confirmer</t>
  </si>
  <si>
    <t>Analysez la conduite professionnelle à tenir pour « changement d'état pendant le repas » en textures modifiées : besoin, risque, action validée, contrôle observable et trace.</t>
  </si>
  <si>
    <t>Explique la conduite intermédiaire à tenir pour « à confirmer » : situation, risque, geste professionnel, contrôle et transmission.</t>
  </si>
  <si>
    <t>Sur le terrain, que fais-tu si tu rencontres « changement d'état pendant le repas » avec une personne en texture modifiée ?</t>
  </si>
  <si>
    <t>changement → risque → action → contrôle → trace</t>
  </si>
  <si>
    <t>Compléter avec le niveau autorisé, le risque maîtrisé, la preuve gardée et la personne à prévenir pour « changement d'état pendant le repas ».</t>
  </si>
  <si>
    <t>Quel risque précis veux-tu maîtriser dans « changement d'état pendant le repas », et quelle preuve démontre que l'action est conforme ?</t>
  </si>
  <si>
    <t>Fiche recette/test texture/traçabilité PMS ou transmission ciblée selon le cas « changement d'état pendant le repas ».</t>
  </si>
  <si>
    <t>Atelier : faire décrire puis réaliser le contrôle lié à « changement d'état pendant le repas ».</t>
  </si>
  <si>
    <t>Q195</t>
  </si>
  <si>
    <t>Situation : besoin d'aide au repas. Objectif terrain : coordination service et soins.</t>
  </si>
  <si>
    <t>selon plan de soin</t>
  </si>
  <si>
    <t>Analysez la conduite professionnelle à tenir pour « besoin d'aide au repas » en textures modifiées : besoin, risque, action validée, contrôle observable et trace.</t>
  </si>
  <si>
    <t>Explique la conduite intermédiaire à tenir pour « selon plan de soin » : situation, risque, geste professionnel, contrôle et transmission.</t>
  </si>
  <si>
    <t>Sur le terrain, que fais-tu si tu rencontres « besoin d'aide au repas » avec une personne en texture modifiée ?</t>
  </si>
  <si>
    <t>besoin → risque → action → contrôle → trace</t>
  </si>
  <si>
    <t>Compléter avec le niveau autorisé, le risque maîtrisé, la preuve gardée et la personne à prévenir pour « besoin d'aide au repas ».</t>
  </si>
  <si>
    <t>Quel risque précis veux-tu maîtriser dans « besoin d'aide au repas », et quelle preuve démontre que l'action est conforme ?</t>
  </si>
  <si>
    <t>Fiche recette/test texture/traçabilité PMS ou transmission ciblée selon le cas « besoin d'aide au repas ».</t>
  </si>
  <si>
    <t>Atelier : faire décrire puis réaliser le contrôle lié à « besoin d'aide au repas ».</t>
  </si>
  <si>
    <t>Q196</t>
  </si>
  <si>
    <t>Situation : refus de texture prescrite. Objectif terrain : analyse appétence et risque nutritionnel.</t>
  </si>
  <si>
    <t>texture prescrite</t>
  </si>
  <si>
    <t>Analysez la conduite professionnelle à tenir pour « refus de texture prescrite » en textures modifiées : besoin, risque, action validée, contrôle observable et trace.</t>
  </si>
  <si>
    <t>Explique la conduite intermédiaire à tenir pour « texture prescrite » : situation, risque, geste professionnel, contrôle et transmission.</t>
  </si>
  <si>
    <t>Sur le terrain, que fais-tu si tu rencontres « refus de texture prescrite » avec une personne en texture modifiée ?</t>
  </si>
  <si>
    <t>refus → risque → action → contrôle → trace</t>
  </si>
  <si>
    <t>Compléter avec le niveau autorisé, le risque maîtrisé, la preuve gardée et la personne à prévenir pour « refus de texture prescrite ».</t>
  </si>
  <si>
    <t>Quel risque précis veux-tu maîtriser dans « refus de texture prescrite », et quelle preuve démontre que l'action est conforme ?</t>
  </si>
  <si>
    <t>Fiche recette/test texture/traçabilité PMS ou transmission ciblée selon le cas « refus de texture prescrite ».</t>
  </si>
  <si>
    <t>Atelier : faire décrire puis réaliser le contrôle lié à « refus de texture prescrite ».</t>
  </si>
  <si>
    <t>Q197</t>
  </si>
  <si>
    <t>Situation : demande famille non conforme. Objectif terrain : expliquer la limite et tracer la demande.</t>
  </si>
  <si>
    <t>Analysez la conduite professionnelle à tenir pour « demande famille non conforme » en textures modifiées : besoin, risque, action validée, contrôle observable et trace.</t>
  </si>
  <si>
    <t>Sur le terrain, que fais-tu si tu rencontres « demande famille non conforme » avec une personne en texture modifiée ?</t>
  </si>
  <si>
    <t>demande → risque → action → contrôle → trace</t>
  </si>
  <si>
    <t>Compléter avec le niveau autorisé, le risque maîtrisé, la preuve gardée et la personne à prévenir pour « demande famille non conforme ».</t>
  </si>
  <si>
    <t>Quel risque précis veux-tu maîtriser dans « demande famille non conforme », et quelle preuve démontre que l'action est conforme ?</t>
  </si>
  <si>
    <t>Fiche recette/test texture/traçabilité PMS ou transmission ciblée selon le cas « demande famille non conforme ».</t>
  </si>
  <si>
    <t>Atelier : faire décrire puis réaliser le contrôle lié à « demande famille non conforme ».</t>
  </si>
  <si>
    <t>Q198</t>
  </si>
  <si>
    <t>Tests IDDSI et conformité texture</t>
  </si>
  <si>
    <t>Réaliser des tests simples, reproductibles et traçables avant envoi.</t>
  </si>
  <si>
    <t>Situation : test cuillère inclinée. Objectif terrain : vérifier tenue et glissement.</t>
  </si>
  <si>
    <t>Analysez la conduite professionnelle à tenir pour « test cuillère inclinée » en textures modifiées : besoin, risque, action validée, contrôle observable et trace.</t>
  </si>
  <si>
    <t>Explique la conduite intermédiaire à tenir pour « IDDSI 4 » : situation, risque, geste professionnel, contrôle et transmission.</t>
  </si>
  <si>
    <t>Sur le terrain, que fais-tu si tu rencontres « test cuillère inclinée » avec une personne en texture modifiée ?</t>
  </si>
  <si>
    <t>test → risque → action → contrôle → trace</t>
  </si>
  <si>
    <t>Compléter avec le niveau autorisé, le risque maîtrisé, la preuve gardée et la personne à prévenir pour « test cuillère inclinée ».</t>
  </si>
  <si>
    <t>Quel risque précis veux-tu maîtriser dans « test cuillère inclinée », et quelle preuve démontre que l'action est conforme ?</t>
  </si>
  <si>
    <t>Cuisine sous validation encadrement/soins</t>
  </si>
  <si>
    <t>Fiche recette/test texture/traçabilité PMS ou transmission ciblée selon le cas « test cuillère inclinée ».</t>
  </si>
  <si>
    <t>SRC_IDDSI_TESTS</t>
  </si>
  <si>
    <t>Atelier : faire décrire puis réaliser le contrôle lié à « test cuillère inclinée ».</t>
  </si>
  <si>
    <t>Q199</t>
  </si>
  <si>
    <t>Situation : test pression fourchette. Objectif terrain : vérifier écrasement et cohésion.</t>
  </si>
  <si>
    <t>IDDSI 5 à 6</t>
  </si>
  <si>
    <t>Analysez la conduite professionnelle à tenir pour « test pression fourchette » en textures modifiées : besoin, risque, action validée, contrôle observable et trace.</t>
  </si>
  <si>
    <t>Explique la conduite intermédiaire à tenir pour « IDDSI 5 à 6 » : situation, risque, geste professionnel, contrôle et transmission.</t>
  </si>
  <si>
    <t>Sur le terrain, que fais-tu si tu rencontres « test pression fourchette » avec une personne en texture modifiée ?</t>
  </si>
  <si>
    <t>Compléter avec le niveau autorisé, le risque maîtrisé, la preuve gardée et la personne à prévenir pour « test pression fourchette ».</t>
  </si>
  <si>
    <t>Quel risque précis veux-tu maîtriser dans « test pression fourchette », et quelle preuve démontre que l'action est conforme ?</t>
  </si>
  <si>
    <t>Fiche recette/test texture/traçabilité PMS ou transmission ciblée selon le cas « test pression fourchette ».</t>
  </si>
  <si>
    <t>Atelier : faire décrire puis réaliser le contrôle lié à « test pression fourchette ».</t>
  </si>
  <si>
    <t>Q200</t>
  </si>
  <si>
    <t>Situation : test égouttement fourchette. Objectif terrain : contrôler écoulement et séparation.</t>
  </si>
  <si>
    <t>IDDSI 3 à 4</t>
  </si>
  <si>
    <t>Analysez la conduite professionnelle à tenir pour « test égouttement fourchette » en textures modifiées : besoin, risque, action validée, contrôle observable et trace.</t>
  </si>
  <si>
    <t>Explique la conduite intermédiaire à tenir pour « IDDSI 3 à 4 » : situation, risque, geste professionnel, contrôle et transmission.</t>
  </si>
  <si>
    <t>Sur le terrain, que fais-tu si tu rencontres « test égouttement fourchette » avec une personne en texture modifiée ?</t>
  </si>
  <si>
    <t>Compléter avec le niveau autorisé, le risque maîtrisé, la preuve gardée et la personne à prévenir pour « test égouttement fourchette ».</t>
  </si>
  <si>
    <t>Quel risque précis veux-tu maîtriser dans « test égouttement fourchette », et quelle preuve démontre que l'action est conforme ?</t>
  </si>
  <si>
    <t>Fiche recette/test texture/traçabilité PMS ou transmission ciblée selon le cas « test égouttement fourchette ».</t>
  </si>
  <si>
    <t>Atelier : faire décrire puis réaliser le contrôle lié à « test égouttement fourchette ».</t>
  </si>
  <si>
    <t>Q201</t>
  </si>
  <si>
    <t>Situation : test écoulement seringue. Objectif terrain : contrôler l'épaisseur d'une boisson.</t>
  </si>
  <si>
    <t>IDDSI liquides 0 à 4</t>
  </si>
  <si>
    <t>Analysez la conduite professionnelle à tenir pour « test écoulement seringue » en textures modifiées : besoin, risque, action validée, contrôle observable et trace.</t>
  </si>
  <si>
    <t>Explique la conduite intermédiaire à tenir pour « IDDSI liquides 0 à 4 » : situation, risque, geste professionnel, contrôle et transmission.</t>
  </si>
  <si>
    <t>Sur le terrain, que fais-tu si tu rencontres « test écoulement seringue » avec une personne en texture modifiée ?</t>
  </si>
  <si>
    <t>Compléter avec le niveau autorisé, le risque maîtrisé, la preuve gardée et la personne à prévenir pour « test écoulement seringue ».</t>
  </si>
  <si>
    <t>Quel risque précis veux-tu maîtriser dans « test écoulement seringue », et quelle preuve démontre que l'action est conforme ?</t>
  </si>
  <si>
    <t>Fiche recette/test texture/traçabilité PMS ou transmission ciblée selon le cas « test écoulement seringue ».</t>
  </si>
  <si>
    <t>Atelier : faire décrire puis réaliser le contrôle lié à « test écoulement seringue ».</t>
  </si>
  <si>
    <t>Q202</t>
  </si>
  <si>
    <t>Situation : granulométrie hachée. Objectif terrain : contrôler taille des morceaux.</t>
  </si>
  <si>
    <t>Analysez la conduite professionnelle à tenir pour « granulométrie hachée » en textures modifiées : besoin, risque, action validée, contrôle observable et trace.</t>
  </si>
  <si>
    <t>Explique la conduite intermédiaire à tenir pour « IDDSI 5 » : situation, risque, geste professionnel, contrôle et transmission.</t>
  </si>
  <si>
    <t>Sur le terrain, que fais-tu si tu rencontres « granulométrie hachée » avec une personne en texture modifiée ?</t>
  </si>
  <si>
    <t>granulométrie → risque → action → contrôle → trace</t>
  </si>
  <si>
    <t>Compléter avec le niveau autorisé, le risque maîtrisé, la preuve gardée et la personne à prévenir pour « granulométrie hachée ».</t>
  </si>
  <si>
    <t>Quel risque précis veux-tu maîtriser dans « granulométrie hachée », et quelle preuve démontre que l'action est conforme ?</t>
  </si>
  <si>
    <t>Fiche recette/test texture/traçabilité PMS ou transmission ciblée selon le cas « granulométrie hachée ».</t>
  </si>
  <si>
    <t>Atelier : faire décrire puis réaliser le contrôle lié à « granulométrie hachée ».</t>
  </si>
  <si>
    <t>Q203</t>
  </si>
  <si>
    <t>Situation : absence de double texture. Objectif terrain : éviter morceaux + liquide libre.</t>
  </si>
  <si>
    <t>tous niveaux</t>
  </si>
  <si>
    <t>Analysez la conduite professionnelle à tenir pour « absence de double texture » en textures modifiées : besoin, risque, action validée, contrôle observable et trace.</t>
  </si>
  <si>
    <t>Explique la conduite intermédiaire à tenir pour « tous niveaux » : situation, risque, geste professionnel, contrôle et transmission.</t>
  </si>
  <si>
    <t>Sur le terrain, que fais-tu si tu rencontres « absence de double texture » avec une personne en texture modifiée ?</t>
  </si>
  <si>
    <t>absence → risque → action → contrôle → trace</t>
  </si>
  <si>
    <t>Compléter avec le niveau autorisé, le risque maîtrisé, la preuve gardée et la personne à prévenir pour « absence de double texture ».</t>
  </si>
  <si>
    <t>Quel risque précis veux-tu maîtriser dans « absence de double texture », et quelle preuve démontre que l'action est conforme ?</t>
  </si>
  <si>
    <t>Fiche recette/test texture/traçabilité PMS ou transmission ciblée selon le cas « absence de double texture ».</t>
  </si>
  <si>
    <t>Atelier : faire décrire puis réaliser le contrôle lié à « absence de double texture ».</t>
  </si>
  <si>
    <t>Q204</t>
  </si>
  <si>
    <t>Situation : effet de la température. Objectif terrain : tester après refroidissement/remise en température.</t>
  </si>
  <si>
    <t>selon produit</t>
  </si>
  <si>
    <t>Analysez la conduite professionnelle à tenir pour « effet de la température » en textures modifiées : besoin, risque, action validée, contrôle observable et trace.</t>
  </si>
  <si>
    <t>Explique la conduite intermédiaire à tenir pour « selon produit » : situation, risque, geste professionnel, contrôle et transmission.</t>
  </si>
  <si>
    <t>Sur le terrain, que fais-tu si tu rencontres « effet de la température » avec une personne en texture modifiée ?</t>
  </si>
  <si>
    <t>effet → risque → action → contrôle → trace</t>
  </si>
  <si>
    <t>Compléter avec le niveau autorisé, le risque maîtrisé, la preuve gardée et la personne à prévenir pour « effet de la température ».</t>
  </si>
  <si>
    <t>Quel risque précis veux-tu maîtriser dans « effet de la température », et quelle preuve démontre que l'action est conforme ?</t>
  </si>
  <si>
    <t>Fiche recette/test texture/traçabilité PMS ou transmission ciblée selon le cas « effet de la température ».</t>
  </si>
  <si>
    <t>Atelier : faire décrire puis réaliser le contrôle lié à « effet de la température ».</t>
  </si>
  <si>
    <t>Q205</t>
  </si>
  <si>
    <t>Situation : conformité lot avant service. Objectif terrain : prélever et valider un échantillon.</t>
  </si>
  <si>
    <t>niveau prescrit</t>
  </si>
  <si>
    <t>Analysez la conduite professionnelle à tenir pour « conformité lot avant service » en textures modifiées : besoin, risque, action validée, contrôle observable et trace.</t>
  </si>
  <si>
    <t>Explique la conduite intermédiaire à tenir pour « niveau prescrit » : situation, risque, geste professionnel, contrôle et transmission.</t>
  </si>
  <si>
    <t>Sur le terrain, que fais-tu si tu rencontres « conformité lot avant service » avec une personne en texture modifiée ?</t>
  </si>
  <si>
    <t>conformité → risque → action → contrôle → trace</t>
  </si>
  <si>
    <t>Compléter avec le niveau autorisé, le risque maîtrisé, la preuve gardée et la personne à prévenir pour « conformité lot avant service ».</t>
  </si>
  <si>
    <t>Quel risque précis veux-tu maîtriser dans « conformité lot avant service », et quelle preuve démontre que l'action est conforme ?</t>
  </si>
  <si>
    <t>Fiche recette/test texture/traçabilité PMS ou transmission ciblée selon le cas « conformité lot avant service ».</t>
  </si>
  <si>
    <t>Atelier : faire décrire puis réaliser le contrôle lié à « conformité lot avant service ».</t>
  </si>
  <si>
    <t>Q206</t>
  </si>
  <si>
    <t>Production culinaire texture modifiée</t>
  </si>
  <si>
    <t>Produire une texture homogène, nutritive, sûre et répétable.</t>
  </si>
  <si>
    <t>Situation : cuisson adaptée avant mixage. Objectif terrain : attendrir sans dessécher.</t>
  </si>
  <si>
    <t>selon recette</t>
  </si>
  <si>
    <t>Analysez la conduite professionnelle à tenir pour « cuisson adaptée avant mixage » en textures modifiées : besoin, risque, action validée, contrôle observable et trace.</t>
  </si>
  <si>
    <t>Explique la conduite intermédiaire à tenir pour « selon recette » : situation, risque, geste professionnel, contrôle et transmission.</t>
  </si>
  <si>
    <t>Sur le terrain, que fais-tu si tu rencontres « cuisson adaptée avant mixage » avec une personne en texture modifiée ?</t>
  </si>
  <si>
    <t>cuisson → risque → action → contrôle → trace</t>
  </si>
  <si>
    <t>Compléter avec le niveau autorisé, le risque maîtrisé, la preuve gardée et la personne à prévenir pour « cuisson adaptée avant mixage ».</t>
  </si>
  <si>
    <t>Quel risque précis veux-tu maîtriser dans « cuisson adaptée avant mixage », et quelle preuve démontre que l'action est conforme ?</t>
  </si>
  <si>
    <t>Cuisine</t>
  </si>
  <si>
    <t>Fiche recette/test texture/traçabilité PMS ou transmission ciblée selon le cas « cuisson adaptée avant mixage ».</t>
  </si>
  <si>
    <t>Atelier : faire décrire puis réaliser le contrôle lié à « cuisson adaptée avant mixage ».</t>
  </si>
  <si>
    <t>Q207</t>
  </si>
  <si>
    <t>Situation : mixage progressif. Objectif terrain : maîtriser eau, liaison et fibres.</t>
  </si>
  <si>
    <t>IDDSI 3 à 5</t>
  </si>
  <si>
    <t>Analysez la conduite professionnelle à tenir pour « mixage progressif » en textures modifiées : besoin, risque, action validée, contrôle observable et trace.</t>
  </si>
  <si>
    <t>Explique la conduite intermédiaire à tenir pour « IDDSI 3 à 5 » : situation, risque, geste professionnel, contrôle et transmission.</t>
  </si>
  <si>
    <t>Sur le terrain, que fais-tu si tu rencontres « mixage progressif » avec une personne en texture modifiée ?</t>
  </si>
  <si>
    <t>mixage → risque → action → contrôle → trace</t>
  </si>
  <si>
    <t>Compléter avec le niveau autorisé, le risque maîtrisé, la preuve gardée et la personne à prévenir pour « mixage progressif ».</t>
  </si>
  <si>
    <t>Quel risque précis veux-tu maîtriser dans « mixage progressif », et quelle preuve démontre que l'action est conforme ?</t>
  </si>
  <si>
    <t>Fiche recette/test texture/traçabilité PMS ou transmission ciblée selon le cas « mixage progressif ».</t>
  </si>
  <si>
    <t>Atelier : faire décrire puis réaliser le contrôle lié à « mixage progressif ».</t>
  </si>
  <si>
    <t>Q208</t>
  </si>
  <si>
    <t>Situation : tamisage après mixage. Objectif terrain : supprimer peaux, arêtes et grumeaux.</t>
  </si>
  <si>
    <t>Analysez la conduite professionnelle à tenir pour « tamisage après mixage » en textures modifiées : besoin, risque, action validée, contrôle observable et trace.</t>
  </si>
  <si>
    <t>Sur le terrain, que fais-tu si tu rencontres « tamisage après mixage » avec une personne en texture modifiée ?</t>
  </si>
  <si>
    <t>tamisage → risque → action → contrôle → trace</t>
  </si>
  <si>
    <t>Compléter avec le niveau autorisé, le risque maîtrisé, la preuve gardée et la personne à prévenir pour « tamisage après mixage ».</t>
  </si>
  <si>
    <t>Quel risque précis veux-tu maîtriser dans « tamisage après mixage », et quelle preuve démontre que l'action est conforme ?</t>
  </si>
  <si>
    <t>Fiche recette/test texture/traçabilité PMS ou transmission ciblée selon le cas « tamisage après mixage ».</t>
  </si>
  <si>
    <t>Atelier : faire décrire puis réaliser le contrôle lié à « tamisage après mixage ».</t>
  </si>
  <si>
    <t>Q209</t>
  </si>
  <si>
    <t>Situation : liaison culinaire. Objectif terrain : assurer cohésion sans coller.</t>
  </si>
  <si>
    <t>selon texture</t>
  </si>
  <si>
    <t>Analysez la conduite professionnelle à tenir pour « liaison culinaire » en textures modifiées : besoin, risque, action validée, contrôle observable et trace.</t>
  </si>
  <si>
    <t>Explique la conduite intermédiaire à tenir pour « selon texture » : situation, risque, geste professionnel, contrôle et transmission.</t>
  </si>
  <si>
    <t>Sur le terrain, que fais-tu si tu rencontres « liaison culinaire » avec une personne en texture modifiée ?</t>
  </si>
  <si>
    <t>liaison → risque → action → contrôle → trace</t>
  </si>
  <si>
    <t>Compléter avec le niveau autorisé, le risque maîtrisé, la preuve gardée et la personne à prévenir pour « liaison culinaire ».</t>
  </si>
  <si>
    <t>Quel risque précis veux-tu maîtriser dans « liaison culinaire », et quelle preuve démontre que l'action est conforme ?</t>
  </si>
  <si>
    <t>Fiche recette/test texture/traçabilité PMS ou transmission ciblée selon le cas « liaison culinaire ».</t>
  </si>
  <si>
    <t>Atelier : faire décrire puis réaliser le contrôle lié à « liaison culinaire ».</t>
  </si>
  <si>
    <t>Q210</t>
  </si>
  <si>
    <t>Situation : portionnage homogène. Objectif terrain : garantir régularité par convive.</t>
  </si>
  <si>
    <t>Analysez la conduite professionnelle à tenir pour « portionnage homogène » en textures modifiées : besoin, risque, action validée, contrôle observable et trace.</t>
  </si>
  <si>
    <t>Sur le terrain, que fais-tu si tu rencontres « portionnage homogène » avec une personne en texture modifiée ?</t>
  </si>
  <si>
    <t>portionnage → risque → action → contrôle → trace</t>
  </si>
  <si>
    <t>Compléter avec le niveau autorisé, le risque maîtrisé, la preuve gardée et la personne à prévenir pour « portionnage homogène ».</t>
  </si>
  <si>
    <t>Quel risque précis veux-tu maîtriser dans « portionnage homogène », et quelle preuve démontre que l'action est conforme ?</t>
  </si>
  <si>
    <t>Fiche recette/test texture/traçabilité PMS ou transmission ciblée selon le cas « portionnage homogène ».</t>
  </si>
  <si>
    <t>Atelier : faire décrire puis réaliser le contrôle lié à « portionnage homogène ».</t>
  </si>
  <si>
    <t>Q211</t>
  </si>
  <si>
    <t>Situation : remise en température. Objectif terrain : maintenir sécurité et texture.</t>
  </si>
  <si>
    <t>Analysez la conduite professionnelle à tenir pour « remise en température » en textures modifiées : besoin, risque, action validée, contrôle observable et trace.</t>
  </si>
  <si>
    <t>Explique la conduite intermédiaire à tenir pour « PMS » : situation, risque, geste professionnel, contrôle et transmission.</t>
  </si>
  <si>
    <t>Sur le terrain, que fais-tu si tu rencontres « remise en température » avec une personne en texture modifiée ?</t>
  </si>
  <si>
    <t>remise → risque → action → contrôle → trace</t>
  </si>
  <si>
    <t>Compléter avec le niveau autorisé, le risque maîtrisé, la preuve gardée et la personne à prévenir pour « remise en température ».</t>
  </si>
  <si>
    <t>Quel risque précis veux-tu maîtriser dans « remise en température », et quelle preuve démontre que l'action est conforme ?</t>
  </si>
  <si>
    <t>Fiche recette/test texture/traçabilité PMS ou transmission ciblée selon le cas « remise en température ».</t>
  </si>
  <si>
    <t>Atelier : faire décrire puis réaliser le contrôle lié à « remise en température ».</t>
  </si>
  <si>
    <t>Q212</t>
  </si>
  <si>
    <t>Situation : reformage visuel. Objectif terrain : redonner une forme identifiable.</t>
  </si>
  <si>
    <t>textures moulées</t>
  </si>
  <si>
    <t>Analysez la conduite professionnelle à tenir pour « reformage visuel » en textures modifiées : besoin, risque, action validée, contrôle observable et trace.</t>
  </si>
  <si>
    <t>Explique la conduite intermédiaire à tenir pour « textures moulées » : situation, risque, geste professionnel, contrôle et transmission.</t>
  </si>
  <si>
    <t>Sur le terrain, que fais-tu si tu rencontres « reformage visuel » avec une personne en texture modifiée ?</t>
  </si>
  <si>
    <t>reformage → risque → action → contrôle → trace</t>
  </si>
  <si>
    <t>Compléter avec le niveau autorisé, le risque maîtrisé, la preuve gardée et la personne à prévenir pour « reformage visuel ».</t>
  </si>
  <si>
    <t>Quel risque précis veux-tu maîtriser dans « reformage visuel », et quelle preuve démontre que l'action est conforme ?</t>
  </si>
  <si>
    <t>Fiche recette/test texture/traçabilité PMS ou transmission ciblée selon le cas « reformage visuel ».</t>
  </si>
  <si>
    <t>Atelier : faire décrire puis réaliser le contrôle lié à « reformage visuel ».</t>
  </si>
  <si>
    <t>Q213</t>
  </si>
  <si>
    <t>Situation : fiche technique texture. Objectif terrain : stabiliser grammage, test et trace.</t>
  </si>
  <si>
    <t>standard interne</t>
  </si>
  <si>
    <t>Analysez la conduite professionnelle à tenir pour « fiche technique texture » en textures modifiées : besoin, risque, action validée, contrôle observable et trace.</t>
  </si>
  <si>
    <t>Explique la conduite intermédiaire à tenir pour « standard interne » : situation, risque, geste professionnel, contrôle et transmission.</t>
  </si>
  <si>
    <t>Sur le terrain, que fais-tu si tu rencontres « fiche technique texture » avec une personne en texture modifiée ?</t>
  </si>
  <si>
    <t>fiche → risque → action → contrôle → trace</t>
  </si>
  <si>
    <t>Compléter avec le niveau autorisé, le risque maîtrisé, la preuve gardée et la personne à prévenir pour « fiche technique texture ».</t>
  </si>
  <si>
    <t>Quel risque précis veux-tu maîtriser dans « fiche technique texture », et quelle preuve démontre que l'action est conforme ?</t>
  </si>
  <si>
    <t>Fiche recette/test texture/traçabilité PMS ou transmission ciblée selon le cas « fiche technique texture ».</t>
  </si>
  <si>
    <t>Atelier : faire décrire puis réaliser le contrôle lié à « fiche technique texture ».</t>
  </si>
  <si>
    <t>Q214</t>
  </si>
  <si>
    <t>Nutrition, enrichissement et dénutrition</t>
  </si>
  <si>
    <t>Maintenir les apports énergétiques et protéiques malgré la texture modifiée.</t>
  </si>
  <si>
    <t>Situation : enrichissement protéique. Objectif terrain : augmenter protéines sans volume excessif.</t>
  </si>
  <si>
    <t>Analysez la conduite professionnelle à tenir pour « enrichissement protéique » en textures modifiées : besoin, risque, action validée, contrôle observable et trace.</t>
  </si>
  <si>
    <t>Sur le terrain, que fais-tu si tu rencontres « enrichissement protéique » avec une personne en texture modifiée ?</t>
  </si>
  <si>
    <t>enrichissement → risque → action → contrôle → trace</t>
  </si>
  <si>
    <t>Compléter avec le niveau autorisé, le risque maîtrisé, la preuve gardée et la personne à prévenir pour « enrichissement protéique ».</t>
  </si>
  <si>
    <t>Quel risque précis veux-tu maîtriser dans « enrichissement protéique », et quelle preuve démontre que l'action est conforme ?</t>
  </si>
  <si>
    <t>Cuisine + diététique + soins</t>
  </si>
  <si>
    <t>Fiche recette/test texture/traçabilité PMS ou transmission ciblée selon le cas « enrichissement protéique ».</t>
  </si>
  <si>
    <t>SRC_HAS_DENUT_2007</t>
  </si>
  <si>
    <t>Atelier : faire décrire puis réaliser le contrôle lié à « enrichissement protéique ».</t>
  </si>
  <si>
    <t>Q215</t>
  </si>
  <si>
    <t>Situation : enrichissement énergétique. Objectif terrain : ajouter matière grasse ou lait concentré.</t>
  </si>
  <si>
    <t>Analysez la conduite professionnelle à tenir pour « enrichissement énergétique » en textures modifiées : besoin, risque, action validée, contrôle observable et trace.</t>
  </si>
  <si>
    <t>Sur le terrain, que fais-tu si tu rencontres « enrichissement énergétique » avec une personne en texture modifiée ?</t>
  </si>
  <si>
    <t>Compléter avec le niveau autorisé, le risque maîtrisé, la preuve gardée et la personne à prévenir pour « enrichissement énergétique ».</t>
  </si>
  <si>
    <t>Quel risque précis veux-tu maîtriser dans « enrichissement énergétique », et quelle preuve démontre que l'action est conforme ?</t>
  </si>
  <si>
    <t>Fiche recette/test texture/traçabilité PMS ou transmission ciblée selon le cas « enrichissement énergétique ».</t>
  </si>
  <si>
    <t>Atelier : faire décrire puis réaliser le contrôle lié à « enrichissement énergétique ».</t>
  </si>
  <si>
    <t>Q216</t>
  </si>
  <si>
    <t>Situation : petit volume dense. Objectif terrain : concentrer les apports.</t>
  </si>
  <si>
    <t>résident petit mangeur</t>
  </si>
  <si>
    <t>Analysez la conduite professionnelle à tenir pour « petit volume dense » en textures modifiées : besoin, risque, action validée, contrôle observable et trace.</t>
  </si>
  <si>
    <t>Explique la conduite intermédiaire à tenir pour « résident petit mangeur » : situation, risque, geste professionnel, contrôle et transmission.</t>
  </si>
  <si>
    <t>Sur le terrain, que fais-tu si tu rencontres « petit volume dense » avec une personne en texture modifiée ?</t>
  </si>
  <si>
    <t>petit → risque → action → contrôle → trace</t>
  </si>
  <si>
    <t>Compléter avec le niveau autorisé, le risque maîtrisé, la preuve gardée et la personne à prévenir pour « petit volume dense ».</t>
  </si>
  <si>
    <t>Quel risque précis veux-tu maîtriser dans « petit volume dense », et quelle preuve démontre que l'action est conforme ?</t>
  </si>
  <si>
    <t>Fiche recette/test texture/traçabilité PMS ou transmission ciblée selon le cas « petit volume dense ».</t>
  </si>
  <si>
    <t>Atelier : faire décrire puis réaliser le contrôle lié à « petit volume dense ».</t>
  </si>
  <si>
    <t>Q217</t>
  </si>
  <si>
    <t>Situation : collation enrichie. Objectif terrain : fractionner la journée alimentaire.</t>
  </si>
  <si>
    <t>plan alimentaire</t>
  </si>
  <si>
    <t>Analysez la conduite professionnelle à tenir pour « collation enrichie » en textures modifiées : besoin, risque, action validée, contrôle observable et trace.</t>
  </si>
  <si>
    <t>Explique la conduite intermédiaire à tenir pour « plan alimentaire » : situation, risque, geste professionnel, contrôle et transmission.</t>
  </si>
  <si>
    <t>Sur le terrain, que fais-tu si tu rencontres « collation enrichie » avec une personne en texture modifiée ?</t>
  </si>
  <si>
    <t>collation → risque → action → contrôle → trace</t>
  </si>
  <si>
    <t>Compléter avec le niveau autorisé, le risque maîtrisé, la preuve gardée et la personne à prévenir pour « collation enrichie ».</t>
  </si>
  <si>
    <t>Quel risque précis veux-tu maîtriser dans « collation enrichie », et quelle preuve démontre que l'action est conforme ?</t>
  </si>
  <si>
    <t>Fiche recette/test texture/traçabilité PMS ou transmission ciblée selon le cas « collation enrichie ».</t>
  </si>
  <si>
    <t>Atelier : faire décrire puis réaliser le contrôle lié à « collation enrichie ».</t>
  </si>
  <si>
    <t>Q218</t>
  </si>
  <si>
    <t>Situation : hydratation épaissie. Objectif terrain : adapter boisson et surveillance.</t>
  </si>
  <si>
    <t>liquides IDDSI</t>
  </si>
  <si>
    <t>Analysez la conduite professionnelle à tenir pour « hydratation épaissie » en textures modifiées : besoin, risque, action validée, contrôle observable et trace.</t>
  </si>
  <si>
    <t>Explique la conduite intermédiaire à tenir pour « liquides IDDSI » : situation, risque, geste professionnel, contrôle et transmission.</t>
  </si>
  <si>
    <t>Sur le terrain, que fais-tu si tu rencontres « hydratation épaissie » avec une personne en texture modifiée ?</t>
  </si>
  <si>
    <t>hydratation → risque → action → contrôle → trace</t>
  </si>
  <si>
    <t>Compléter avec le niveau autorisé, le risque maîtrisé, la preuve gardée et la personne à prévenir pour « hydratation épaissie ».</t>
  </si>
  <si>
    <t>Quel risque précis veux-tu maîtriser dans « hydratation épaissie », et quelle preuve démontre que l'action est conforme ?</t>
  </si>
  <si>
    <t>Fiche recette/test texture/traçabilité PMS ou transmission ciblée selon le cas « hydratation épaissie ».</t>
  </si>
  <si>
    <t>Atelier : faire décrire puis réaliser le contrôle lié à « hydratation épaissie ».</t>
  </si>
  <si>
    <t>Q219</t>
  </si>
  <si>
    <t>Situation : suivi des ingesta. Objectif terrain : repérer baisse de consommation.</t>
  </si>
  <si>
    <t>fiche suivi</t>
  </si>
  <si>
    <t>Analysez la conduite professionnelle à tenir pour « suivi des ingesta » en textures modifiées : besoin, risque, action validée, contrôle observable et trace.</t>
  </si>
  <si>
    <t>Explique la conduite intermédiaire à tenir pour « fiche suivi » : situation, risque, geste professionnel, contrôle et transmission.</t>
  </si>
  <si>
    <t>Sur le terrain, que fais-tu si tu rencontres « suivi des ingesta » avec une personne en texture modifiée ?</t>
  </si>
  <si>
    <t>suivi → risque → action → contrôle → trace</t>
  </si>
  <si>
    <t>Compléter avec le niveau autorisé, le risque maîtrisé, la preuve gardée et la personne à prévenir pour « suivi des ingesta ».</t>
  </si>
  <si>
    <t>Quel risque précis veux-tu maîtriser dans « suivi des ingesta », et quelle preuve démontre que l'action est conforme ?</t>
  </si>
  <si>
    <t>Fiche recette/test texture/traçabilité PMS ou transmission ciblée selon le cas « suivi des ingesta ».</t>
  </si>
  <si>
    <t>Atelier : faire décrire puis réaliser le contrôle lié à « suivi des ingesta ».</t>
  </si>
  <si>
    <t>Q220</t>
  </si>
  <si>
    <t>Situation : perte de poids. Objectif terrain : transmettre aux soins/diététique.</t>
  </si>
  <si>
    <t>alerte nutritionnelle</t>
  </si>
  <si>
    <t>Analysez la conduite professionnelle à tenir pour « perte de poids » en textures modifiées : besoin, risque, action validée, contrôle observable et trace.</t>
  </si>
  <si>
    <t>Explique la conduite intermédiaire à tenir pour « alerte nutritionnelle » : situation, risque, geste professionnel, contrôle et transmission.</t>
  </si>
  <si>
    <t>Sur le terrain, que fais-tu si tu rencontres « perte de poids » avec une personne en texture modifiée ?</t>
  </si>
  <si>
    <t>perte → risque → action → contrôle → trace</t>
  </si>
  <si>
    <t>Compléter avec le niveau autorisé, le risque maîtrisé, la preuve gardée et la personne à prévenir pour « perte de poids ».</t>
  </si>
  <si>
    <t>Quel risque précis veux-tu maîtriser dans « perte de poids », et quelle preuve démontre que l'action est conforme ?</t>
  </si>
  <si>
    <t>Fiche recette/test texture/traçabilité PMS ou transmission ciblée selon le cas « perte de poids ».</t>
  </si>
  <si>
    <t>Atelier : faire décrire puis réaliser le contrôle lié à « perte de poids ».</t>
  </si>
  <si>
    <t>Q221</t>
  </si>
  <si>
    <t>Situation : refus alimentaire répété. Objectif terrain : adapter goût, texture et présentation.</t>
  </si>
  <si>
    <t>risque dénutrition</t>
  </si>
  <si>
    <t>Analysez la conduite professionnelle à tenir pour « refus alimentaire répété » en textures modifiées : besoin, risque, action validée, contrôle observable et trace.</t>
  </si>
  <si>
    <t>Explique la conduite intermédiaire à tenir pour « risque dénutrition » : situation, risque, geste professionnel, contrôle et transmission.</t>
  </si>
  <si>
    <t>Sur le terrain, que fais-tu si tu rencontres « refus alimentaire répété » avec une personne en texture modifiée ?</t>
  </si>
  <si>
    <t>Compléter avec le niveau autorisé, le risque maîtrisé, la preuve gardée et la personne à prévenir pour « refus alimentaire répété ».</t>
  </si>
  <si>
    <t>Quel risque précis veux-tu maîtriser dans « refus alimentaire répété », et quelle preuve démontre que l'action est conforme ?</t>
  </si>
  <si>
    <t>Fiche recette/test texture/traçabilité PMS ou transmission ciblée selon le cas « refus alimentaire répété ».</t>
  </si>
  <si>
    <t>Atelier : faire décrire puis réaliser le contrôle lié à « refus alimentaire répété ».</t>
  </si>
  <si>
    <t>Q222</t>
  </si>
  <si>
    <t>Service, aide au repas et observation</t>
  </si>
  <si>
    <t>Servir la bonne texture au bon résident et transmettre les observations utiles.</t>
  </si>
  <si>
    <t>Situation : contrôle plateau. Objectif terrain : vérifier nom, régime, texture, allergènes.</t>
  </si>
  <si>
    <t>Analysez la conduite professionnelle à tenir pour « contrôle plateau » en textures modifiées : besoin, risque, action validée, contrôle observable et trace.</t>
  </si>
  <si>
    <t>Sur le terrain, que fais-tu si tu rencontres « contrôle plateau » avec une personne en texture modifiée ?</t>
  </si>
  <si>
    <t>contrôle → risque → action → contrôle → trace</t>
  </si>
  <si>
    <t>Compléter avec le niveau autorisé, le risque maîtrisé, la preuve gardée et la personne à prévenir pour « contrôle plateau ».</t>
  </si>
  <si>
    <t>Quel risque précis veux-tu maîtriser dans « contrôle plateau », et quelle preuve démontre que l'action est conforme ?</t>
  </si>
  <si>
    <t>Service + soins</t>
  </si>
  <si>
    <t>Fiche recette/test texture/traçabilité PMS ou transmission ciblée selon le cas « contrôle plateau ».</t>
  </si>
  <si>
    <t>Atelier : faire décrire puis réaliser le contrôle lié à « contrôle plateau ».</t>
  </si>
  <si>
    <t>Q223</t>
  </si>
  <si>
    <t>Situation : installation du résident. Objectif terrain : positionner avant première bouchée.</t>
  </si>
  <si>
    <t>sécurité repas</t>
  </si>
  <si>
    <t>Analysez la conduite professionnelle à tenir pour « installation du résident » en textures modifiées : besoin, risque, action validée, contrôle observable et trace.</t>
  </si>
  <si>
    <t>Explique la conduite intermédiaire à tenir pour « sécurité repas » : situation, risque, geste professionnel, contrôle et transmission.</t>
  </si>
  <si>
    <t>Sur le terrain, que fais-tu si tu rencontres « installation du résident » avec une personne en texture modifiée ?</t>
  </si>
  <si>
    <t>installation → risque → action → contrôle → trace</t>
  </si>
  <si>
    <t>Compléter avec le niveau autorisé, le risque maîtrisé, la preuve gardée et la personne à prévenir pour « installation du résident ».</t>
  </si>
  <si>
    <t>Quel risque précis veux-tu maîtriser dans « installation du résident », et quelle preuve démontre que l'action est conforme ?</t>
  </si>
  <si>
    <t>Fiche recette/test texture/traçabilité PMS ou transmission ciblée selon le cas « installation du résident ».</t>
  </si>
  <si>
    <t>Atelier : faire décrire puis réaliser le contrôle lié à « installation du résident ».</t>
  </si>
  <si>
    <t>Q224</t>
  </si>
  <si>
    <t>Situation : aide à la prise alimentaire. Objectif terrain : respecter rythme et autonomie.</t>
  </si>
  <si>
    <t>plan de soin</t>
  </si>
  <si>
    <t>Analysez la conduite professionnelle à tenir pour « aide à la prise alimentaire » en textures modifiées : besoin, risque, action validée, contrôle observable et trace.</t>
  </si>
  <si>
    <t>Explique la conduite intermédiaire à tenir pour « plan de soin » : situation, risque, geste professionnel, contrôle et transmission.</t>
  </si>
  <si>
    <t>Sur le terrain, que fais-tu si tu rencontres « aide à la prise alimentaire » avec une personne en texture modifiée ?</t>
  </si>
  <si>
    <t>aide → risque → action → contrôle → trace</t>
  </si>
  <si>
    <t>Compléter avec le niveau autorisé, le risque maîtrisé, la preuve gardée et la personne à prévenir pour « aide à la prise alimentaire ».</t>
  </si>
  <si>
    <t>Quel risque précis veux-tu maîtriser dans « aide à la prise alimentaire », et quelle preuve démontre que l'action est conforme ?</t>
  </si>
  <si>
    <t>Fiche recette/test texture/traçabilité PMS ou transmission ciblée selon le cas « aide à la prise alimentaire ».</t>
  </si>
  <si>
    <t>Atelier : faire décrire puis réaliser le contrôle lié à « aide à la prise alimentaire ».</t>
  </si>
  <si>
    <t>Q225</t>
  </si>
  <si>
    <t>Situation : observation toux. Objectif terrain : arrêter et alerter.</t>
  </si>
  <si>
    <t>risque fausse route</t>
  </si>
  <si>
    <t>Analysez la conduite professionnelle à tenir pour « observation toux » en textures modifiées : besoin, risque, action validée, contrôle observable et trace.</t>
  </si>
  <si>
    <t>Explique la conduite intermédiaire à tenir pour « risque fausse route » : situation, risque, geste professionnel, contrôle et transmission.</t>
  </si>
  <si>
    <t>Sur le terrain, que fais-tu si tu rencontres « observation toux » avec une personne en texture modifiée ?</t>
  </si>
  <si>
    <t>observation → risque → action → contrôle → trace</t>
  </si>
  <si>
    <t>Compléter avec le niveau autorisé, le risque maîtrisé, la preuve gardée et la personne à prévenir pour « observation toux ».</t>
  </si>
  <si>
    <t>Quel risque précis veux-tu maîtriser dans « observation toux », et quelle preuve démontre que l'action est conforme ?</t>
  </si>
  <si>
    <t>Fiche recette/test texture/traçabilité PMS ou transmission ciblée selon le cas « observation toux ».</t>
  </si>
  <si>
    <t>Atelier : faire décrire puis réaliser le contrôle lié à « observation toux ».</t>
  </si>
  <si>
    <t>Q226</t>
  </si>
  <si>
    <t>Situation : observation fatigue. Objectif terrain : fractionner ou transmettre.</t>
  </si>
  <si>
    <t>risque baisse ingesta</t>
  </si>
  <si>
    <t>Analysez la conduite professionnelle à tenir pour « observation fatigue » en textures modifiées : besoin, risque, action validée, contrôle observable et trace.</t>
  </si>
  <si>
    <t>Explique la conduite intermédiaire à tenir pour « risque baisse ingesta » : situation, risque, geste professionnel, contrôle et transmission.</t>
  </si>
  <si>
    <t>Sur le terrain, que fais-tu si tu rencontres « observation fatigue » avec une personne en texture modifiée ?</t>
  </si>
  <si>
    <t>Compléter avec le niveau autorisé, le risque maîtrisé, la preuve gardée et la personne à prévenir pour « observation fatigue ».</t>
  </si>
  <si>
    <t>Quel risque précis veux-tu maîtriser dans « observation fatigue », et quelle preuve démontre que l'action est conforme ?</t>
  </si>
  <si>
    <t>Fiche recette/test texture/traçabilité PMS ou transmission ciblée selon le cas « observation fatigue ».</t>
  </si>
  <si>
    <t>Atelier : faire décrire puis réaliser le contrôle lié à « observation fatigue ».</t>
  </si>
  <si>
    <t>Q227</t>
  </si>
  <si>
    <t>Situation : transmission fin de repas. Objectif terrain : noter consommation et incident.</t>
  </si>
  <si>
    <t>fiche ou logiciel</t>
  </si>
  <si>
    <t>Analysez la conduite professionnelle à tenir pour « transmission fin de repas » en textures modifiées : besoin, risque, action validée, contrôle observable et trace.</t>
  </si>
  <si>
    <t>Explique la conduite intermédiaire à tenir pour « fiche ou logiciel » : situation, risque, geste professionnel, contrôle et transmission.</t>
  </si>
  <si>
    <t>Sur le terrain, que fais-tu si tu rencontres « transmission fin de repas » avec une personne en texture modifiée ?</t>
  </si>
  <si>
    <t>transmission → risque → action → contrôle → trace</t>
  </si>
  <si>
    <t>Compléter avec le niveau autorisé, le risque maîtrisé, la preuve gardée et la personne à prévenir pour « transmission fin de repas ».</t>
  </si>
  <si>
    <t>Quel risque précis veux-tu maîtriser dans « transmission fin de repas », et quelle preuve démontre que l'action est conforme ?</t>
  </si>
  <si>
    <t>Fiche recette/test texture/traçabilité PMS ou transmission ciblée selon le cas « transmission fin de repas ».</t>
  </si>
  <si>
    <t>Atelier : faire décrire puis réaliser le contrôle lié à « transmission fin de repas ».</t>
  </si>
  <si>
    <t>Q228</t>
  </si>
  <si>
    <t>Situation : température au service. Objectif terrain : servir chaud/froid adapté.</t>
  </si>
  <si>
    <t>PMS + confort</t>
  </si>
  <si>
    <t>Analysez la conduite professionnelle à tenir pour « température au service » en textures modifiées : besoin, risque, action validée, contrôle observable et trace.</t>
  </si>
  <si>
    <t>Explique la conduite intermédiaire à tenir pour « PMS + confort » : situation, risque, geste professionnel, contrôle et transmission.</t>
  </si>
  <si>
    <t>Sur le terrain, que fais-tu si tu rencontres « température au service » avec une personne en texture modifiée ?</t>
  </si>
  <si>
    <t>température → risque → action → contrôle → trace</t>
  </si>
  <si>
    <t>Compléter avec le niveau autorisé, le risque maîtrisé, la preuve gardée et la personne à prévenir pour « température au service ».</t>
  </si>
  <si>
    <t>Quel risque précis veux-tu maîtriser dans « température au service », et quelle preuve démontre que l'action est conforme ?</t>
  </si>
  <si>
    <t>Fiche recette/test texture/traçabilité PMS ou transmission ciblée selon le cas « température au service ».</t>
  </si>
  <si>
    <t>Atelier : faire décrire puis réaliser le contrôle lié à « température au service ».</t>
  </si>
  <si>
    <t>Q229</t>
  </si>
  <si>
    <t>Situation : respect des préférences. Objectif terrain : adapter sans sortir du cadre prescrit.</t>
  </si>
  <si>
    <t>projet personnalisé</t>
  </si>
  <si>
    <t>Analysez la conduite professionnelle à tenir pour « respect des préférences » en textures modifiées : besoin, risque, action validée, contrôle observable et trace.</t>
  </si>
  <si>
    <t>Explique la conduite intermédiaire à tenir pour « projet personnalisé » : situation, risque, geste professionnel, contrôle et transmission.</t>
  </si>
  <si>
    <t>Sur le terrain, que fais-tu si tu rencontres « respect des préférences » avec une personne en texture modifiée ?</t>
  </si>
  <si>
    <t>respect → risque → action → contrôle → trace</t>
  </si>
  <si>
    <t>Compléter avec le niveau autorisé, le risque maîtrisé, la preuve gardée et la personne à prévenir pour « respect des préférences ».</t>
  </si>
  <si>
    <t>Quel risque précis veux-tu maîtriser dans « respect des préférences », et quelle preuve démontre que l'action est conforme ?</t>
  </si>
  <si>
    <t>Fiche recette/test texture/traçabilité PMS ou transmission ciblée selon le cas « respect des préférences ».</t>
  </si>
  <si>
    <t>Atelier : faire décrire puis réaliser le contrôle lié à « respect des préférences ».</t>
  </si>
  <si>
    <t>Q230</t>
  </si>
  <si>
    <t>Manger-main et autonomie</t>
  </si>
  <si>
    <t>Concevoir des bouchées sûres, nutritionnelles et manipulables.</t>
  </si>
  <si>
    <t>Situation : bouchée préhensible. Objectif terrain : tenir en main sans s'émietter.</t>
  </si>
  <si>
    <t>manger-main</t>
  </si>
  <si>
    <t>Analysez la conduite professionnelle à tenir pour « bouchée préhensible » en textures modifiées : besoin, risque, action validée, contrôle observable et trace.</t>
  </si>
  <si>
    <t>Explique la conduite intermédiaire à tenir pour « manger-main » : situation, risque, geste professionnel, contrôle et transmission.</t>
  </si>
  <si>
    <t>Sur le terrain, que fais-tu si tu rencontres « bouchée préhensible » avec une personne en texture modifiée ?</t>
  </si>
  <si>
    <t>bouchée → risque → action → contrôle → trace</t>
  </si>
  <si>
    <t>Compléter avec le niveau autorisé, le risque maîtrisé, la preuve gardée et la personne à prévenir pour « bouchée préhensible ».</t>
  </si>
  <si>
    <t>Quel risque précis veux-tu maîtriser dans « bouchée préhensible », et quelle preuve démontre que l'action est conforme ?</t>
  </si>
  <si>
    <t>Cuisine + service + animation/soins</t>
  </si>
  <si>
    <t>Fiche recette/test texture/traçabilité PMS ou transmission ciblée selon le cas « bouchée préhensible ».</t>
  </si>
  <si>
    <t>Atelier : faire décrire puis réaliser le contrôle lié à « bouchée préhensible ».</t>
  </si>
  <si>
    <t>Q231</t>
  </si>
  <si>
    <t>Situation : taille bouchée. Objectif terrain : adapter au risque de mastication.</t>
  </si>
  <si>
    <t>sécurité</t>
  </si>
  <si>
    <t>Analysez la conduite professionnelle à tenir pour « taille bouchée » en textures modifiées : besoin, risque, action validée, contrôle observable et trace.</t>
  </si>
  <si>
    <t>Explique la conduite intermédiaire à tenir pour « sécurité » : situation, risque, geste professionnel, contrôle et transmission.</t>
  </si>
  <si>
    <t>Sur le terrain, que fais-tu si tu rencontres « taille bouchée » avec une personne en texture modifiée ?</t>
  </si>
  <si>
    <t>taille → risque → action → contrôle → trace</t>
  </si>
  <si>
    <t>Compléter avec le niveau autorisé, le risque maîtrisé, la preuve gardée et la personne à prévenir pour « taille bouchée ».</t>
  </si>
  <si>
    <t>Quel risque précis veux-tu maîtriser dans « taille bouchée », et quelle preuve démontre que l'action est conforme ?</t>
  </si>
  <si>
    <t>Fiche recette/test texture/traçabilité PMS ou transmission ciblée selon le cas « taille bouchée ».</t>
  </si>
  <si>
    <t>Atelier : faire décrire puis réaliser le contrôle lié à « taille bouchée ».</t>
  </si>
  <si>
    <t>Q232</t>
  </si>
  <si>
    <t>Situation : cohésion du produit. Objectif terrain : éviter miettes et liquide libre.</t>
  </si>
  <si>
    <t>texture adaptée</t>
  </si>
  <si>
    <t>Analysez la conduite professionnelle à tenir pour « cohésion du produit » en textures modifiées : besoin, risque, action validée, contrôle observable et trace.</t>
  </si>
  <si>
    <t>Explique la conduite intermédiaire à tenir pour « texture adaptée » : situation, risque, geste professionnel, contrôle et transmission.</t>
  </si>
  <si>
    <t>Sur le terrain, que fais-tu si tu rencontres « cohésion du produit » avec une personne en texture modifiée ?</t>
  </si>
  <si>
    <t>cohésion → risque → action → contrôle → trace</t>
  </si>
  <si>
    <t>Compléter avec le niveau autorisé, le risque maîtrisé, la preuve gardée et la personne à prévenir pour « cohésion du produit ».</t>
  </si>
  <si>
    <t>Quel risque précis veux-tu maîtriser dans « cohésion du produit », et quelle preuve démontre que l'action est conforme ?</t>
  </si>
  <si>
    <t>Fiche recette/test texture/traçabilité PMS ou transmission ciblée selon le cas « cohésion du produit ».</t>
  </si>
  <si>
    <t>Atelier : faire décrire puis réaliser le contrôle lié à « cohésion du produit ».</t>
  </si>
  <si>
    <t>Q233</t>
  </si>
  <si>
    <t>Situation : densité nutritionnelle bouchée. Objectif terrain : concentrer protéines et énergie.</t>
  </si>
  <si>
    <t>dénutrition</t>
  </si>
  <si>
    <t>Analysez la conduite professionnelle à tenir pour « densité nutritionnelle bouchée » en textures modifiées : besoin, risque, action validée, contrôle observable et trace.</t>
  </si>
  <si>
    <t>Explique la conduite intermédiaire à tenir pour « dénutrition » : situation, risque, geste professionnel, contrôle et transmission.</t>
  </si>
  <si>
    <t>Sur le terrain, que fais-tu si tu rencontres « densité nutritionnelle bouchée » avec une personne en texture modifiée ?</t>
  </si>
  <si>
    <t>densité → risque → action → contrôle → trace</t>
  </si>
  <si>
    <t>Compléter avec le niveau autorisé, le risque maîtrisé, la preuve gardée et la personne à prévenir pour « densité nutritionnelle bouchée ».</t>
  </si>
  <si>
    <t>Quel risque précis veux-tu maîtriser dans « densité nutritionnelle bouchée », et quelle preuve démontre que l'action est conforme ?</t>
  </si>
  <si>
    <t>Fiche recette/test texture/traçabilité PMS ou transmission ciblée selon le cas « densité nutritionnelle bouchée ».</t>
  </si>
  <si>
    <t>Atelier : faire décrire puis réaliser le contrôle lié à « densité nutritionnelle bouchée ».</t>
  </si>
  <si>
    <t>Q234</t>
  </si>
  <si>
    <t>Situation : hygiène des mains. Objectif terrain : sécuriser la prise directe.</t>
  </si>
  <si>
    <t>Analysez la conduite professionnelle à tenir pour « hygiène des mains » en textures modifiées : besoin, risque, action validée, contrôle observable et trace.</t>
  </si>
  <si>
    <t>Sur le terrain, que fais-tu si tu rencontres « hygiène des mains » avec une personne en texture modifiée ?</t>
  </si>
  <si>
    <t>hygiène → risque → action → contrôle → trace</t>
  </si>
  <si>
    <t>Compléter avec le niveau autorisé, le risque maîtrisé, la preuve gardée et la personne à prévenir pour « hygiène des mains ».</t>
  </si>
  <si>
    <t>Quel risque précis veux-tu maîtriser dans « hygiène des mains », et quelle preuve démontre que l'action est conforme ?</t>
  </si>
  <si>
    <t>Fiche recette/test texture/traçabilité PMS ou transmission ciblée selon le cas « hygiène des mains ».</t>
  </si>
  <si>
    <t>Atelier : faire décrire puis réaliser le contrôle lié à « hygiène des mains ».</t>
  </si>
  <si>
    <t>Q235</t>
  </si>
  <si>
    <t>Situation : plateau manger-main. Objectif terrain : organiser couleurs, formes et repères.</t>
  </si>
  <si>
    <t>autonomie</t>
  </si>
  <si>
    <t>Analysez la conduite professionnelle à tenir pour « plateau manger-main » en textures modifiées : besoin, risque, action validée, contrôle observable et trace.</t>
  </si>
  <si>
    <t>Explique la conduite intermédiaire à tenir pour « autonomie » : situation, risque, geste professionnel, contrôle et transmission.</t>
  </si>
  <si>
    <t>Sur le terrain, que fais-tu si tu rencontres « plateau manger-main » avec une personne en texture modifiée ?</t>
  </si>
  <si>
    <t>plateau → risque → action → contrôle → trace</t>
  </si>
  <si>
    <t>Compléter avec le niveau autorisé, le risque maîtrisé, la preuve gardée et la personne à prévenir pour « plateau manger-main ».</t>
  </si>
  <si>
    <t>Quel risque précis veux-tu maîtriser dans « plateau manger-main », et quelle preuve démontre que l'action est conforme ?</t>
  </si>
  <si>
    <t>Fiche recette/test texture/traçabilité PMS ou transmission ciblée selon le cas « plateau manger-main ».</t>
  </si>
  <si>
    <t>Atelier : faire décrire puis réaliser le contrôle lié à « plateau manger-main ».</t>
  </si>
  <si>
    <t>Q236</t>
  </si>
  <si>
    <t>Situation : surveillance discrète. Objectif terrain : observer sans infantiliser.</t>
  </si>
  <si>
    <t>Analysez la conduite professionnelle à tenir pour « surveillance discrète » en textures modifiées : besoin, risque, action validée, contrôle observable et trace.</t>
  </si>
  <si>
    <t>Sur le terrain, que fais-tu si tu rencontres « surveillance discrète » avec une personne en texture modifiée ?</t>
  </si>
  <si>
    <t>surveillance → risque → action → contrôle → trace</t>
  </si>
  <si>
    <t>Compléter avec le niveau autorisé, le risque maîtrisé, la preuve gardée et la personne à prévenir pour « surveillance discrète ».</t>
  </si>
  <si>
    <t>Quel risque précis veux-tu maîtriser dans « surveillance discrète », et quelle preuve démontre que l'action est conforme ?</t>
  </si>
  <si>
    <t>Fiche recette/test texture/traçabilité PMS ou transmission ciblée selon le cas « surveillance discrète ».</t>
  </si>
  <si>
    <t>Atelier : faire décrire puis réaliser le contrôle lié à « surveillance discrète ».</t>
  </si>
  <si>
    <t>Q237</t>
  </si>
  <si>
    <t>Situation : évaluation autonomie. Objectif terrain : mesurer prise réelle et plaisir.</t>
  </si>
  <si>
    <t>Analysez la conduite professionnelle à tenir pour « évaluation autonomie » en textures modifiées : besoin, risque, action validée, contrôle observable et trace.</t>
  </si>
  <si>
    <t>Sur le terrain, que fais-tu si tu rencontres « évaluation autonomie » avec une personne en texture modifiée ?</t>
  </si>
  <si>
    <t>évaluation → risque → action → contrôle → trace</t>
  </si>
  <si>
    <t>Compléter avec le niveau autorisé, le risque maîtrisé, la preuve gardée et la personne à prévenir pour « évaluation autonomie ».</t>
  </si>
  <si>
    <t>Quel risque précis veux-tu maîtriser dans « évaluation autonomie », et quelle preuve démontre que l'action est conforme ?</t>
  </si>
  <si>
    <t>Fiche recette/test texture/traçabilité PMS ou transmission ciblée selon le cas « évaluation autonomie ».</t>
  </si>
  <si>
    <t>Atelier : faire décrire puis réaliser le contrôle lié à « évaluation autonomie ».</t>
  </si>
  <si>
    <t>Q238</t>
  </si>
  <si>
    <t>Allergènes et traçabilité convive</t>
  </si>
  <si>
    <t>Garantir l'information allergènes et éviter les contaminations croisées.</t>
  </si>
  <si>
    <t>Situation : fiche allergène recette. Objectif terrain : mettre à jour selon ingrédient.</t>
  </si>
  <si>
    <t>information convive</t>
  </si>
  <si>
    <t>Analysez la conduite professionnelle à tenir pour « fiche allergène recette » en textures modifiées : besoin, risque, action validée, contrôle observable et trace.</t>
  </si>
  <si>
    <t>Explique la conduite intermédiaire à tenir pour « information convive » : situation, risque, geste professionnel, contrôle et transmission.</t>
  </si>
  <si>
    <t>Sur le terrain, que fais-tu si tu rencontres « fiche allergène recette » avec une personne en texture modifiée ?</t>
  </si>
  <si>
    <t>Compléter avec le niveau autorisé, le risque maîtrisé, la preuve gardée et la personne à prévenir pour « fiche allergène recette ».</t>
  </si>
  <si>
    <t>Quel risque précis veux-tu maîtriser dans « fiche allergène recette », et quelle preuve démontre que l'action est conforme ?</t>
  </si>
  <si>
    <t>Cuisine + service</t>
  </si>
  <si>
    <t>Fiche recette/test texture/traçabilité PMS ou transmission ciblée selon le cas « fiche allergène recette ».</t>
  </si>
  <si>
    <t>SRC_SERVICE_PUBLIC_ALLERGENES</t>
  </si>
  <si>
    <t>Atelier : faire décrire puis réaliser le contrôle lié à « fiche allergène recette ».</t>
  </si>
  <si>
    <t>Q239</t>
  </si>
  <si>
    <t>Situation : remplacement ingrédient. Objectif terrain : contrôler étiquette fournisseur.</t>
  </si>
  <si>
    <t>allergène possible</t>
  </si>
  <si>
    <t>Analysez la conduite professionnelle à tenir pour « remplacement ingrédient » en textures modifiées : besoin, risque, action validée, contrôle observable et trace.</t>
  </si>
  <si>
    <t>Explique la conduite intermédiaire à tenir pour « allergène possible » : situation, risque, geste professionnel, contrôle et transmission.</t>
  </si>
  <si>
    <t>Sur le terrain, que fais-tu si tu rencontres « remplacement ingrédient » avec une personne en texture modifiée ?</t>
  </si>
  <si>
    <t>remplacement → risque → action → contrôle → trace</t>
  </si>
  <si>
    <t>Compléter avec le niveau autorisé, le risque maîtrisé, la preuve gardée et la personne à prévenir pour « remplacement ingrédient ».</t>
  </si>
  <si>
    <t>Quel risque précis veux-tu maîtriser dans « remplacement ingrédient », et quelle preuve démontre que l'action est conforme ?</t>
  </si>
  <si>
    <t>Fiche recette/test texture/traçabilité PMS ou transmission ciblée selon le cas « remplacement ingrédient ».</t>
  </si>
  <si>
    <t>Atelier : faire décrire puis réaliser le contrôle lié à « remplacement ingrédient ».</t>
  </si>
  <si>
    <t>Q240</t>
  </si>
  <si>
    <t>Situation : allergène caché épaississant. Objectif terrain : vérifier composition.</t>
  </si>
  <si>
    <t>additif/ingrédient</t>
  </si>
  <si>
    <t>Analysez la conduite professionnelle à tenir pour « allergène caché épaississant » en textures modifiées : besoin, risque, action validée, contrôle observable et trace.</t>
  </si>
  <si>
    <t>Explique la conduite intermédiaire à tenir pour « additif/ingrédient » : situation, risque, geste professionnel, contrôle et transmission.</t>
  </si>
  <si>
    <t>Sur le terrain, que fais-tu si tu rencontres « allergène caché épaississant » avec une personne en texture modifiée ?</t>
  </si>
  <si>
    <t>allergène → risque → action → contrôle → trace</t>
  </si>
  <si>
    <t>Compléter avec le niveau autorisé, le risque maîtrisé, la preuve gardée et la personne à prévenir pour « allergène caché épaississant ».</t>
  </si>
  <si>
    <t>Quel risque précis veux-tu maîtriser dans « allergène caché épaississant », et quelle preuve démontre que l'action est conforme ?</t>
  </si>
  <si>
    <t>Fiche recette/test texture/traçabilité PMS ou transmission ciblée selon le cas « allergène caché épaississant ».</t>
  </si>
  <si>
    <t>Atelier : faire décrire puis réaliser le contrôle lié à « allergène caché épaississant ».</t>
  </si>
  <si>
    <t>Q241</t>
  </si>
  <si>
    <t>Situation : contamination croisée mixeur. Objectif terrain : nettoyer et organiser séquences.</t>
  </si>
  <si>
    <t>PMS allergènes</t>
  </si>
  <si>
    <t>Analysez la conduite professionnelle à tenir pour « contamination croisée mixeur » en textures modifiées : besoin, risque, action validée, contrôle observable et trace.</t>
  </si>
  <si>
    <t>Explique la conduite intermédiaire à tenir pour « PMS allergènes » : situation, risque, geste professionnel, contrôle et transmission.</t>
  </si>
  <si>
    <t>Sur le terrain, que fais-tu si tu rencontres « contamination croisée mixeur » avec une personne en texture modifiée ?</t>
  </si>
  <si>
    <t>contamination → risque → action → contrôle → trace</t>
  </si>
  <si>
    <t>Compléter avec le niveau autorisé, le risque maîtrisé, la preuve gardée et la personne à prévenir pour « contamination croisée mixeur ».</t>
  </si>
  <si>
    <t>Quel risque précis veux-tu maîtriser dans « contamination croisée mixeur », et quelle preuve démontre que l'action est conforme ?</t>
  </si>
  <si>
    <t>Fiche recette/test texture/traçabilité PMS ou transmission ciblée selon le cas « contamination croisée mixeur ».</t>
  </si>
  <si>
    <t>Atelier : faire décrire puis réaliser le contrôle lié à « contamination croisée mixeur ».</t>
  </si>
  <si>
    <t>Q242</t>
  </si>
  <si>
    <t>Situation : information au service. Objectif terrain : transmettre sans improviser.</t>
  </si>
  <si>
    <t>convive allergique</t>
  </si>
  <si>
    <t>Analysez la conduite professionnelle à tenir pour « information au service » en textures modifiées : besoin, risque, action validée, contrôle observable et trace.</t>
  </si>
  <si>
    <t>Explique la conduite intermédiaire à tenir pour « convive allergique » : situation, risque, geste professionnel, contrôle et transmission.</t>
  </si>
  <si>
    <t>Sur le terrain, que fais-tu si tu rencontres « information au service » avec une personne en texture modifiée ?</t>
  </si>
  <si>
    <t>information → risque → action → contrôle → trace</t>
  </si>
  <si>
    <t>Compléter avec le niveau autorisé, le risque maîtrisé, la preuve gardée et la personne à prévenir pour « information au service ».</t>
  </si>
  <si>
    <t>Quel risque précis veux-tu maîtriser dans « information au service », et quelle preuve démontre que l'action est conforme ?</t>
  </si>
  <si>
    <t>Fiche recette/test texture/traçabilité PMS ou transmission ciblée selon le cas « information au service ».</t>
  </si>
  <si>
    <t>Atelier : faire décrire puis réaliser le contrôle lié à « information au service ».</t>
  </si>
  <si>
    <t>Q243</t>
  </si>
  <si>
    <t>Situation : cahier allergènes. Objectif terrain : tenir disponible et cohérent.</t>
  </si>
  <si>
    <t>obligation information</t>
  </si>
  <si>
    <t>Analysez la conduite professionnelle à tenir pour « cahier allergènes » en textures modifiées : besoin, risque, action validée, contrôle observable et trace.</t>
  </si>
  <si>
    <t>Explique la conduite intermédiaire à tenir pour « obligation information » : situation, risque, geste professionnel, contrôle et transmission.</t>
  </si>
  <si>
    <t>Sur le terrain, que fais-tu si tu rencontres « cahier allergènes » avec une personne en texture modifiée ?</t>
  </si>
  <si>
    <t>cahier → risque → action → contrôle → trace</t>
  </si>
  <si>
    <t>Compléter avec le niveau autorisé, le risque maîtrisé, la preuve gardée et la personne à prévenir pour « cahier allergènes ».</t>
  </si>
  <si>
    <t>Quel risque précis veux-tu maîtriser dans « cahier allergènes », et quelle preuve démontre que l'action est conforme ?</t>
  </si>
  <si>
    <t>Fiche recette/test texture/traçabilité PMS ou transmission ciblée selon le cas « cahier allergènes ».</t>
  </si>
  <si>
    <t>Atelier : faire décrire puis réaliser le contrôle lié à « cahier allergènes ».</t>
  </si>
  <si>
    <t>Q244</t>
  </si>
  <si>
    <t>Situation : plateau nominatif allergène. Objectif terrain : contrôler identité avant service.</t>
  </si>
  <si>
    <t>risque grave</t>
  </si>
  <si>
    <t>Analysez la conduite professionnelle à tenir pour « plateau nominatif allergène » en textures modifiées : besoin, risque, action validée, contrôle observable et trace.</t>
  </si>
  <si>
    <t>Explique la conduite intermédiaire à tenir pour « risque grave » : situation, risque, geste professionnel, contrôle et transmission.</t>
  </si>
  <si>
    <t>Sur le terrain, que fais-tu si tu rencontres « plateau nominatif allergène » avec une personne en texture modifiée ?</t>
  </si>
  <si>
    <t>Compléter avec le niveau autorisé, le risque maîtrisé, la preuve gardée et la personne à prévenir pour « plateau nominatif allergène ».</t>
  </si>
  <si>
    <t>Quel risque précis veux-tu maîtriser dans « plateau nominatif allergène », et quelle preuve démontre que l'action est conforme ?</t>
  </si>
  <si>
    <t>Fiche recette/test texture/traçabilité PMS ou transmission ciblée selon le cas « plateau nominatif allergène ».</t>
  </si>
  <si>
    <t>Atelier : faire décrire puis réaliser le contrôle lié à « plateau nominatif allergène ».</t>
  </si>
  <si>
    <t>Q245</t>
  </si>
  <si>
    <t>Situation : écart allergène détecté. Objectif terrain : bloquer, alerter, tracer.</t>
  </si>
  <si>
    <t>non-conformité</t>
  </si>
  <si>
    <t>Analysez la conduite professionnelle à tenir pour « écart allergène détecté » en textures modifiées : besoin, risque, action validée, contrôle observable et trace.</t>
  </si>
  <si>
    <t>Explique la conduite intermédiaire à tenir pour « non-conformité » : situation, risque, geste professionnel, contrôle et transmission.</t>
  </si>
  <si>
    <t>Sur le terrain, que fais-tu si tu rencontres « écart allergène détecté » avec une personne en texture modifiée ?</t>
  </si>
  <si>
    <t>écart → risque → action → contrôle → trace</t>
  </si>
  <si>
    <t>Compléter avec le niveau autorisé, le risque maîtrisé, la preuve gardée et la personne à prévenir pour « écart allergène détecté ».</t>
  </si>
  <si>
    <t>Quel risque précis veux-tu maîtriser dans « écart allergène détecté », et quelle preuve démontre que l'action est conforme ?</t>
  </si>
  <si>
    <t>Fiche recette/test texture/traçabilité PMS ou transmission ciblée selon le cas « écart allergène détecté ».</t>
  </si>
  <si>
    <t>Atelier : faire décrire puis réaliser le contrôle lié à « écart allergène détecté ».</t>
  </si>
  <si>
    <t>Q246</t>
  </si>
  <si>
    <t>PMS, hygiène et sécurité sanitaire</t>
  </si>
  <si>
    <t>Appliquer les règles PMS/HACCP aux préparations sensibles mixées.</t>
  </si>
  <si>
    <t>Situation : nettoyage matériel mixage. Objectif terrain : éviter biofilm et résidus.</t>
  </si>
  <si>
    <t>Analysez la conduite professionnelle à tenir pour « nettoyage matériel mixage » en textures modifiées : besoin, risque, action validée, contrôle observable et trace.</t>
  </si>
  <si>
    <t>Sur le terrain, que fais-tu si tu rencontres « nettoyage matériel mixage » avec une personne en texture modifiée ?</t>
  </si>
  <si>
    <t>nettoyage → risque → action → contrôle → trace</t>
  </si>
  <si>
    <t>Compléter avec le niveau autorisé, le risque maîtrisé, la preuve gardée et la personne à prévenir pour « nettoyage matériel mixage ».</t>
  </si>
  <si>
    <t>Quel risque précis veux-tu maîtriser dans « nettoyage matériel mixage », et quelle preuve démontre que l'action est conforme ?</t>
  </si>
  <si>
    <t>Cuisine + encadrement</t>
  </si>
  <si>
    <t>Fiche recette/test texture/traçabilité PMS ou transmission ciblée selon le cas « nettoyage matériel mixage ».</t>
  </si>
  <si>
    <t>SRC_EURLEX_852</t>
  </si>
  <si>
    <t>Atelier : faire décrire puis réaliser le contrôle lié à « nettoyage matériel mixage ».</t>
  </si>
  <si>
    <t>Q247</t>
  </si>
  <si>
    <t>Situation : refroidissement rapide. Objectif terrain : maîtriser temps et température.</t>
  </si>
  <si>
    <t>liaison froide</t>
  </si>
  <si>
    <t>Analysez la conduite professionnelle à tenir pour « refroidissement rapide » en textures modifiées : besoin, risque, action validée, contrôle observable et trace.</t>
  </si>
  <si>
    <t>Explique la conduite intermédiaire à tenir pour « liaison froide » : situation, risque, geste professionnel, contrôle et transmission.</t>
  </si>
  <si>
    <t>Sur le terrain, que fais-tu si tu rencontres « refroidissement rapide » avec une personne en texture modifiée ?</t>
  </si>
  <si>
    <t>refroidissement → risque → action → contrôle → trace</t>
  </si>
  <si>
    <t>Compléter avec le niveau autorisé, le risque maîtrisé, la preuve gardée et la personne à prévenir pour « refroidissement rapide ».</t>
  </si>
  <si>
    <t>Quel risque précis veux-tu maîtriser dans « refroidissement rapide », et quelle preuve démontre que l'action est conforme ?</t>
  </si>
  <si>
    <t>Fiche recette/test texture/traçabilité PMS ou transmission ciblée selon le cas « refroidissement rapide ».</t>
  </si>
  <si>
    <t>Atelier : faire décrire puis réaliser le contrôle lié à « refroidissement rapide ».</t>
  </si>
  <si>
    <t>Q248</t>
  </si>
  <si>
    <t>Situation : maintien chaud. Objectif terrain : éviter zone critique.</t>
  </si>
  <si>
    <t>service chaud</t>
  </si>
  <si>
    <t>Analysez la conduite professionnelle à tenir pour « maintien chaud » en textures modifiées : besoin, risque, action validée, contrôle observable et trace.</t>
  </si>
  <si>
    <t>Explique la conduite intermédiaire à tenir pour « service chaud » : situation, risque, geste professionnel, contrôle et transmission.</t>
  </si>
  <si>
    <t>Sur le terrain, que fais-tu si tu rencontres « maintien chaud » avec une personne en texture modifiée ?</t>
  </si>
  <si>
    <t>maintien → risque → action → contrôle → trace</t>
  </si>
  <si>
    <t>Compléter avec le niveau autorisé, le risque maîtrisé, la preuve gardée et la personne à prévenir pour « maintien chaud ».</t>
  </si>
  <si>
    <t>Quel risque précis veux-tu maîtriser dans « maintien chaud », et quelle preuve démontre que l'action est conforme ?</t>
  </si>
  <si>
    <t>Fiche recette/test texture/traçabilité PMS ou transmission ciblée selon le cas « maintien chaud ».</t>
  </si>
  <si>
    <t>Atelier : faire décrire puis réaliser le contrôle lié à « maintien chaud ».</t>
  </si>
  <si>
    <t>Q249</t>
  </si>
  <si>
    <t>Situation : DLC texture modifiée. Objectif terrain : définir durée et étiquetage.</t>
  </si>
  <si>
    <t>préparation sensible</t>
  </si>
  <si>
    <t>Analysez la conduite professionnelle à tenir pour « DLC texture modifiée » en textures modifiées : besoin, risque, action validée, contrôle observable et trace.</t>
  </si>
  <si>
    <t>Explique la conduite intermédiaire à tenir pour « préparation sensible » : situation, risque, geste professionnel, contrôle et transmission.</t>
  </si>
  <si>
    <t>Sur le terrain, que fais-tu si tu rencontres « DLC texture modifiée » avec une personne en texture modifiée ?</t>
  </si>
  <si>
    <t>DLC → risque → action → contrôle → trace</t>
  </si>
  <si>
    <t>Compléter avec le niveau autorisé, le risque maîtrisé, la preuve gardée et la personne à prévenir pour « DLC texture modifiée ».</t>
  </si>
  <si>
    <t>Quel risque précis veux-tu maîtriser dans « DLC texture modifiée », et quelle preuve démontre que l'action est conforme ?</t>
  </si>
  <si>
    <t>Fiche recette/test texture/traçabilité PMS ou transmission ciblée selon le cas « DLC texture modifiée ».</t>
  </si>
  <si>
    <t>Atelier : faire décrire puis réaliser le contrôle lié à « DLC texture modifiée ».</t>
  </si>
  <si>
    <t>Q250</t>
  </si>
  <si>
    <t>Situation : prélèvement témoin. Objectif terrain : conserver preuve sanitaire.</t>
  </si>
  <si>
    <t>restauration collective</t>
  </si>
  <si>
    <t>Analysez la conduite professionnelle à tenir pour « prélèvement témoin » en textures modifiées : besoin, risque, action validée, contrôle observable et trace.</t>
  </si>
  <si>
    <t>Explique la conduite intermédiaire à tenir pour « restauration collective » : situation, risque, geste professionnel, contrôle et transmission.</t>
  </si>
  <si>
    <t>Sur le terrain, que fais-tu si tu rencontres « prélèvement témoin » avec une personne en texture modifiée ?</t>
  </si>
  <si>
    <t>prélèvement → risque → action → contrôle → trace</t>
  </si>
  <si>
    <t>Compléter avec le niveau autorisé, le risque maîtrisé, la preuve gardée et la personne à prévenir pour « prélèvement témoin ».</t>
  </si>
  <si>
    <t>Quel risque précis veux-tu maîtriser dans « prélèvement témoin », et quelle preuve démontre que l'action est conforme ?</t>
  </si>
  <si>
    <t>Fiche recette/test texture/traçabilité PMS ou transmission ciblée selon le cas « prélèvement témoin ».</t>
  </si>
  <si>
    <t>Atelier : faire décrire puis réaliser le contrôle lié à « prélèvement témoin ».</t>
  </si>
  <si>
    <t>Q251</t>
  </si>
  <si>
    <t>Situation : séparation cru cuit. Objectif terrain : éviter contamination croisée.</t>
  </si>
  <si>
    <t>organisation cuisine</t>
  </si>
  <si>
    <t>Analysez la conduite professionnelle à tenir pour « séparation cru cuit » en textures modifiées : besoin, risque, action validée, contrôle observable et trace.</t>
  </si>
  <si>
    <t>Explique la conduite intermédiaire à tenir pour « organisation cuisine » : situation, risque, geste professionnel, contrôle et transmission.</t>
  </si>
  <si>
    <t>Sur le terrain, que fais-tu si tu rencontres « séparation cru cuit » avec une personne en texture modifiée ?</t>
  </si>
  <si>
    <t>séparation → risque → action → contrôle → trace</t>
  </si>
  <si>
    <t>Compléter avec le niveau autorisé, le risque maîtrisé, la preuve gardée et la personne à prévenir pour « séparation cru cuit ».</t>
  </si>
  <si>
    <t>Quel risque précis veux-tu maîtriser dans « séparation cru cuit », et quelle preuve démontre que l'action est conforme ?</t>
  </si>
  <si>
    <t>Fiche recette/test texture/traçabilité PMS ou transmission ciblée selon le cas « séparation cru cuit ».</t>
  </si>
  <si>
    <t>Atelier : faire décrire puis réaliser le contrôle lié à « séparation cru cuit ».</t>
  </si>
  <si>
    <t>Q252</t>
  </si>
  <si>
    <t>Situation : action corrective température. Objectif terrain : décider écart, destruction ou remise en conformité.</t>
  </si>
  <si>
    <t>Analysez la conduite professionnelle à tenir pour « action corrective température » en textures modifiées : besoin, risque, action validée, contrôle observable et trace.</t>
  </si>
  <si>
    <t>Sur le terrain, que fais-tu si tu rencontres « action corrective température » avec une personne en texture modifiée ?</t>
  </si>
  <si>
    <t>action → risque → action → contrôle → trace</t>
  </si>
  <si>
    <t>Compléter avec le niveau autorisé, le risque maîtrisé, la preuve gardée et la personne à prévenir pour « action corrective température ».</t>
  </si>
  <si>
    <t>Quel risque précis veux-tu maîtriser dans « action corrective température », et quelle preuve démontre que l'action est conforme ?</t>
  </si>
  <si>
    <t>Fiche recette/test texture/traçabilité PMS ou transmission ciblée selon le cas « action corrective température ».</t>
  </si>
  <si>
    <t>Atelier : faire décrire puis réaliser le contrôle lié à « action corrective température ».</t>
  </si>
  <si>
    <t>Q253</t>
  </si>
  <si>
    <t>Situation : traçabilité lot mixé. Objectif terrain : relier lot, recette, date, opérateur.</t>
  </si>
  <si>
    <t>Analysez la conduite professionnelle à tenir pour « traçabilité lot mixé » en textures modifiées : besoin, risque, action validée, contrôle observable et trace.</t>
  </si>
  <si>
    <t>Sur le terrain, que fais-tu si tu rencontres « traçabilité lot mixé » avec une personne en texture modifiée ?</t>
  </si>
  <si>
    <t>traçabilité → risque → action → contrôle → trace</t>
  </si>
  <si>
    <t>Compléter avec le niveau autorisé, le risque maîtrisé, la preuve gardée et la personne à prévenir pour « traçabilité lot mixé ».</t>
  </si>
  <si>
    <t>Quel risque précis veux-tu maîtriser dans « traçabilité lot mixé », et quelle preuve démontre que l'action est conforme ?</t>
  </si>
  <si>
    <t>Fiche recette/test texture/traçabilité PMS ou transmission ciblée selon le cas « traçabilité lot mixé ».</t>
  </si>
  <si>
    <t>Atelier : faire décrire puis réaliser le contrôle lié à « traçabilité lot mixé ».</t>
  </si>
  <si>
    <t>Q254</t>
  </si>
  <si>
    <t>Responsabilités cuisine, service, soins</t>
  </si>
  <si>
    <t>Savoir qui décide, qui exécute, qui contrôle et qui trace.</t>
  </si>
  <si>
    <t>Situation : validation texture prescrite. Objectif terrain : ne pas changer seul.</t>
  </si>
  <si>
    <t>décision soignante</t>
  </si>
  <si>
    <t>Analysez la conduite professionnelle à tenir pour « validation texture prescrite » en textures modifiées : besoin, risque, action validée, contrôle observable et trace.</t>
  </si>
  <si>
    <t>Explique la conduite intermédiaire à tenir pour « décision soignante » : situation, risque, geste professionnel, contrôle et transmission.</t>
  </si>
  <si>
    <t>Sur le terrain, que fais-tu si tu rencontres « validation texture prescrite » avec une personne en texture modifiée ?</t>
  </si>
  <si>
    <t>validation → risque → action → contrôle → trace</t>
  </si>
  <si>
    <t>Compléter avec le niveau autorisé, le risque maîtrisé, la preuve gardée et la personne à prévenir pour « validation texture prescrite ».</t>
  </si>
  <si>
    <t>Quel risque précis veux-tu maîtriser dans « validation texture prescrite », et quelle preuve démontre que l'action est conforme ?</t>
  </si>
  <si>
    <t>Encadrement + équipe pluridisciplinaire</t>
  </si>
  <si>
    <t>Fiche recette/test texture/traçabilité PMS ou transmission ciblée selon le cas « validation texture prescrite ».</t>
  </si>
  <si>
    <t>SRC_HAS_DENUT_2021</t>
  </si>
  <si>
    <t>Atelier : faire décrire puis réaliser le contrôle lié à « validation texture prescrite ».</t>
  </si>
  <si>
    <t>Q255</t>
  </si>
  <si>
    <t>Situation : demande modification cuisine. Objectif terrain : alerter avant adaptation.</t>
  </si>
  <si>
    <t>coordination</t>
  </si>
  <si>
    <t>Analysez la conduite professionnelle à tenir pour « demande modification cuisine » en textures modifiées : besoin, risque, action validée, contrôle observable et trace.</t>
  </si>
  <si>
    <t>Explique la conduite intermédiaire à tenir pour « coordination » : situation, risque, geste professionnel, contrôle et transmission.</t>
  </si>
  <si>
    <t>Sur le terrain, que fais-tu si tu rencontres « demande modification cuisine » avec une personne en texture modifiée ?</t>
  </si>
  <si>
    <t>Compléter avec le niveau autorisé, le risque maîtrisé, la preuve gardée et la personne à prévenir pour « demande modification cuisine ».</t>
  </si>
  <si>
    <t>Quel risque précis veux-tu maîtriser dans « demande modification cuisine », et quelle preuve démontre que l'action est conforme ?</t>
  </si>
  <si>
    <t>Fiche recette/test texture/traçabilité PMS ou transmission ciblée selon le cas « demande modification cuisine ».</t>
  </si>
  <si>
    <t>Atelier : faire décrire puis réaliser le contrôle lié à « demande modification cuisine ».</t>
  </si>
  <si>
    <t>Q256</t>
  </si>
  <si>
    <t>Situation : alerte toux répétée. Objectif terrain : transmettre immédiatement.</t>
  </si>
  <si>
    <t>soins</t>
  </si>
  <si>
    <t>Analysez la conduite professionnelle à tenir pour « alerte toux répétée » en textures modifiées : besoin, risque, action validée, contrôle observable et trace.</t>
  </si>
  <si>
    <t>Explique la conduite intermédiaire à tenir pour « soins » : situation, risque, geste professionnel, contrôle et transmission.</t>
  </si>
  <si>
    <t>Sur le terrain, que fais-tu si tu rencontres « alerte toux répétée » avec une personne en texture modifiée ?</t>
  </si>
  <si>
    <t>alerte → risque → action → contrôle → trace</t>
  </si>
  <si>
    <t>Compléter avec le niveau autorisé, le risque maîtrisé, la preuve gardée et la personne à prévenir pour « alerte toux répétée ».</t>
  </si>
  <si>
    <t>Quel risque précis veux-tu maîtriser dans « alerte toux répétée », et quelle preuve démontre que l'action est conforme ?</t>
  </si>
  <si>
    <t>Fiche recette/test texture/traçabilité PMS ou transmission ciblée selon le cas « alerte toux répétée ».</t>
  </si>
  <si>
    <t>Atelier : faire décrire puis réaliser le contrôle lié à « alerte toux répétée ».</t>
  </si>
  <si>
    <t>Q257</t>
  </si>
  <si>
    <t>Situation : suivi poids et ingesta. Objectif terrain : relier cuisine et observation.</t>
  </si>
  <si>
    <t>soins/diététique</t>
  </si>
  <si>
    <t>Analysez la conduite professionnelle à tenir pour « suivi poids et ingesta » en textures modifiées : besoin, risque, action validée, contrôle observable et trace.</t>
  </si>
  <si>
    <t>Explique la conduite intermédiaire à tenir pour « soins/diététique » : situation, risque, geste professionnel, contrôle et transmission.</t>
  </si>
  <si>
    <t>Sur le terrain, que fais-tu si tu rencontres « suivi poids et ingesta » avec une personne en texture modifiée ?</t>
  </si>
  <si>
    <t>Compléter avec le niveau autorisé, le risque maîtrisé, la preuve gardée et la personne à prévenir pour « suivi poids et ingesta ».</t>
  </si>
  <si>
    <t>Quel risque précis veux-tu maîtriser dans « suivi poids et ingesta », et quelle preuve démontre que l'action est conforme ?</t>
  </si>
  <si>
    <t>Fiche recette/test texture/traçabilité PMS ou transmission ciblée selon le cas « suivi poids et ingesta ».</t>
  </si>
  <si>
    <t>Atelier : faire décrire puis réaliser le contrôle lié à « suivi poids et ingesta ».</t>
  </si>
  <si>
    <t>Q258</t>
  </si>
  <si>
    <t>Situation : limite responsabilité cuisine. Objectif terrain : produire conforme sans prescrire.</t>
  </si>
  <si>
    <t>Analysez la conduite professionnelle à tenir pour « limite responsabilité cuisine » en textures modifiées : besoin, risque, action validée, contrôle observable et trace.</t>
  </si>
  <si>
    <t>Sur le terrain, que fais-tu si tu rencontres « limite responsabilité cuisine » avec une personne en texture modifiée ?</t>
  </si>
  <si>
    <t>limite → risque → action → contrôle → trace</t>
  </si>
  <si>
    <t>Compléter avec le niveau autorisé, le risque maîtrisé, la preuve gardée et la personne à prévenir pour « limite responsabilité cuisine ».</t>
  </si>
  <si>
    <t>Quel risque précis veux-tu maîtriser dans « limite responsabilité cuisine », et quelle preuve démontre que l'action est conforme ?</t>
  </si>
  <si>
    <t>Fiche recette/test texture/traçabilité PMS ou transmission ciblée selon le cas « limite responsabilité cuisine ».</t>
  </si>
  <si>
    <t>Atelier : faire décrire puis réaliser le contrôle lié à « limite responsabilité cuisine ».</t>
  </si>
  <si>
    <t>Q259</t>
  </si>
  <si>
    <t>Situation : limite responsabilité service. Objectif terrain : servir conforme et signaler.</t>
  </si>
  <si>
    <t>Analysez la conduite professionnelle à tenir pour « limite responsabilité service » en textures modifiées : besoin, risque, action validée, contrôle observable et trace.</t>
  </si>
  <si>
    <t>Sur le terrain, que fais-tu si tu rencontres « limite responsabilité service » avec une personne en texture modifiée ?</t>
  </si>
  <si>
    <t>Compléter avec le niveau autorisé, le risque maîtrisé, la preuve gardée et la personne à prévenir pour « limite responsabilité service ».</t>
  </si>
  <si>
    <t>Quel risque précis veux-tu maîtriser dans « limite responsabilité service », et quelle preuve démontre que l'action est conforme ?</t>
  </si>
  <si>
    <t>Fiche recette/test texture/traçabilité PMS ou transmission ciblée selon le cas « limite responsabilité service ».</t>
  </si>
  <si>
    <t>Atelier : faire décrire puis réaliser le contrôle lié à « limite responsabilité service ».</t>
  </si>
  <si>
    <t>Q260</t>
  </si>
  <si>
    <t>Situation : réunion pluridisciplinaire. Objectif terrain : croiser cuisine, soins, diététique.</t>
  </si>
  <si>
    <t>amélioration</t>
  </si>
  <si>
    <t>Analysez la conduite professionnelle à tenir pour « réunion pluridisciplinaire » en textures modifiées : besoin, risque, action validée, contrôle observable et trace.</t>
  </si>
  <si>
    <t>Explique la conduite intermédiaire à tenir pour « amélioration » : situation, risque, geste professionnel, contrôle et transmission.</t>
  </si>
  <si>
    <t>Sur le terrain, que fais-tu si tu rencontres « réunion pluridisciplinaire » avec une personne en texture modifiée ?</t>
  </si>
  <si>
    <t>réunion → risque → action → contrôle → trace</t>
  </si>
  <si>
    <t>Compléter avec le niveau autorisé, le risque maîtrisé, la preuve gardée et la personne à prévenir pour « réunion pluridisciplinaire ».</t>
  </si>
  <si>
    <t>Quel risque précis veux-tu maîtriser dans « réunion pluridisciplinaire », et quelle preuve démontre que l'action est conforme ?</t>
  </si>
  <si>
    <t>Fiche recette/test texture/traçabilité PMS ou transmission ciblée selon le cas « réunion pluridisciplinaire ».</t>
  </si>
  <si>
    <t>Atelier : faire décrire puis réaliser le contrôle lié à « réunion pluridisciplinaire ».</t>
  </si>
  <si>
    <t>Q261</t>
  </si>
  <si>
    <t>Situation : preuve de décision. Objectif terrain : formaliser prescription et changement.</t>
  </si>
  <si>
    <t>traçabilité</t>
  </si>
  <si>
    <t>Analysez la conduite professionnelle à tenir pour « preuve de décision » en textures modifiées : besoin, risque, action validée, contrôle observable et trace.</t>
  </si>
  <si>
    <t>Explique la conduite intermédiaire à tenir pour « traçabilité » : situation, risque, geste professionnel, contrôle et transmission.</t>
  </si>
  <si>
    <t>Sur le terrain, que fais-tu si tu rencontres « preuve de décision » avec une personne en texture modifiée ?</t>
  </si>
  <si>
    <t>preuve → risque → action → contrôle → trace</t>
  </si>
  <si>
    <t>Compléter avec le niveau autorisé, le risque maîtrisé, la preuve gardée et la personne à prévenir pour « preuve de décision ».</t>
  </si>
  <si>
    <t>Quel risque précis veux-tu maîtriser dans « preuve de décision », et quelle preuve démontre que l'action est conforme ?</t>
  </si>
  <si>
    <t>Fiche recette/test texture/traçabilité PMS ou transmission ciblée selon le cas « preuve de décision ».</t>
  </si>
  <si>
    <t>Atelier : faire décrire puis réaliser le contrôle lié à « preuve de décision ».</t>
  </si>
  <si>
    <t>Q262</t>
  </si>
  <si>
    <t>Qualité sensorielle et appétence</t>
  </si>
  <si>
    <t>Rendre la texture modifiée identifiable, agréable et consommée.</t>
  </si>
  <si>
    <t>Situation : couleur identifiable. Objectif terrain : éviter assiette monochrome.</t>
  </si>
  <si>
    <t>appétence</t>
  </si>
  <si>
    <t>Analysez la conduite professionnelle à tenir pour « couleur identifiable » en textures modifiées : besoin, risque, action validée, contrôle observable et trace.</t>
  </si>
  <si>
    <t>Explique la conduite intermédiaire à tenir pour « appétence » : situation, risque, geste professionnel, contrôle et transmission.</t>
  </si>
  <si>
    <t>Sur le terrain, que fais-tu si tu rencontres « couleur identifiable » avec une personne en texture modifiée ?</t>
  </si>
  <si>
    <t>couleur → risque → action → contrôle → trace</t>
  </si>
  <si>
    <t>Compléter avec le niveau autorisé, le risque maîtrisé, la preuve gardée et la personne à prévenir pour « couleur identifiable ».</t>
  </si>
  <si>
    <t>Quel risque précis veux-tu maîtriser dans « couleur identifiable », et quelle preuve démontre que l'action est conforme ?</t>
  </si>
  <si>
    <t>Fiche recette/test texture/traçabilité PMS ou transmission ciblée selon le cas « couleur identifiable ».</t>
  </si>
  <si>
    <t>Atelier : faire décrire puis réaliser le contrôle lié à « couleur identifiable ».</t>
  </si>
  <si>
    <t>Q263</t>
  </si>
  <si>
    <t>Situation : odeur et goût. Objectif terrain : préserver marqueur culinaire.</t>
  </si>
  <si>
    <t>plaisir alimentaire</t>
  </si>
  <si>
    <t>Analysez la conduite professionnelle à tenir pour « odeur et goût » en textures modifiées : besoin, risque, action validée, contrôle observable et trace.</t>
  </si>
  <si>
    <t>Explique la conduite intermédiaire à tenir pour « plaisir alimentaire » : situation, risque, geste professionnel, contrôle et transmission.</t>
  </si>
  <si>
    <t>Sur le terrain, que fais-tu si tu rencontres « odeur et goût » avec une personne en texture modifiée ?</t>
  </si>
  <si>
    <t>odeur → risque → action → contrôle → trace</t>
  </si>
  <si>
    <t>Compléter avec le niveau autorisé, le risque maîtrisé, la preuve gardée et la personne à prévenir pour « odeur et goût ».</t>
  </si>
  <si>
    <t>Quel risque précis veux-tu maîtriser dans « odeur et goût », et quelle preuve démontre que l'action est conforme ?</t>
  </si>
  <si>
    <t>Fiche recette/test texture/traçabilité PMS ou transmission ciblée selon le cas « odeur et goût ».</t>
  </si>
  <si>
    <t>Atelier : faire décrire puis réaliser le contrôle lié à « odeur et goût ».</t>
  </si>
  <si>
    <t>Q264</t>
  </si>
  <si>
    <t>Situation : assaisonnement adapté. Objectif terrain : corriger fadeur sans excès sel.</t>
  </si>
  <si>
    <t>goût</t>
  </si>
  <si>
    <t>Analysez la conduite professionnelle à tenir pour « assaisonnement adapté » en textures modifiées : besoin, risque, action validée, contrôle observable et trace.</t>
  </si>
  <si>
    <t>Explique la conduite intermédiaire à tenir pour « goût » : situation, risque, geste professionnel, contrôle et transmission.</t>
  </si>
  <si>
    <t>Sur le terrain, que fais-tu si tu rencontres « assaisonnement adapté » avec une personne en texture modifiée ?</t>
  </si>
  <si>
    <t>assaisonnement → risque → action → contrôle → trace</t>
  </si>
  <si>
    <t>Compléter avec le niveau autorisé, le risque maîtrisé, la preuve gardée et la personne à prévenir pour « assaisonnement adapté ».</t>
  </si>
  <si>
    <t>Quel risque précis veux-tu maîtriser dans « assaisonnement adapté », et quelle preuve démontre que l'action est conforme ?</t>
  </si>
  <si>
    <t>Fiche recette/test texture/traçabilité PMS ou transmission ciblée selon le cas « assaisonnement adapté ».</t>
  </si>
  <si>
    <t>Atelier : faire décrire puis réaliser le contrôle lié à « assaisonnement adapté ».</t>
  </si>
  <si>
    <t>Q265</t>
  </si>
  <si>
    <t>Situation : forme reformée. Objectif terrain : identifier viande, légume, féculent.</t>
  </si>
  <si>
    <t>repère visuel</t>
  </si>
  <si>
    <t>Analysez la conduite professionnelle à tenir pour « forme reformée » en textures modifiées : besoin, risque, action validée, contrôle observable et trace.</t>
  </si>
  <si>
    <t>Explique la conduite intermédiaire à tenir pour « repère visuel » : situation, risque, geste professionnel, contrôle et transmission.</t>
  </si>
  <si>
    <t>Sur le terrain, que fais-tu si tu rencontres « forme reformée » avec une personne en texture modifiée ?</t>
  </si>
  <si>
    <t>forme → risque → action → contrôle → trace</t>
  </si>
  <si>
    <t>Compléter avec le niveau autorisé, le risque maîtrisé, la preuve gardée et la personne à prévenir pour « forme reformée ».</t>
  </si>
  <si>
    <t>Quel risque précis veux-tu maîtriser dans « forme reformée », et quelle preuve démontre que l'action est conforme ?</t>
  </si>
  <si>
    <t>Fiche recette/test texture/traçabilité PMS ou transmission ciblée selon le cas « forme reformée ».</t>
  </si>
  <si>
    <t>Atelier : faire décrire puis réaliser le contrôle lié à « forme reformée ».</t>
  </si>
  <si>
    <t>Q266</t>
  </si>
  <si>
    <t>Situation : texture lisse non collante. Objectif terrain : éviter pâte sèche ou gluante.</t>
  </si>
  <si>
    <t>Analysez la conduite professionnelle à tenir pour « texture lisse non collante » en textures modifiées : besoin, risque, action validée, contrôle observable et trace.</t>
  </si>
  <si>
    <t>Sur le terrain, que fais-tu si tu rencontres « texture lisse non collante » avec une personne en texture modifiée ?</t>
  </si>
  <si>
    <t>texture → risque → action → contrôle → trace</t>
  </si>
  <si>
    <t>Compléter avec le niveau autorisé, le risque maîtrisé, la preuve gardée et la personne à prévenir pour « texture lisse non collante ».</t>
  </si>
  <si>
    <t>Quel risque précis veux-tu maîtriser dans « texture lisse non collante », et quelle preuve démontre que l'action est conforme ?</t>
  </si>
  <si>
    <t>Fiche recette/test texture/traçabilité PMS ou transmission ciblée selon le cas « texture lisse non collante ».</t>
  </si>
  <si>
    <t>Atelier : faire décrire puis réaliser le contrôle lié à « texture lisse non collante ».</t>
  </si>
  <si>
    <t>Q267</t>
  </si>
  <si>
    <t>Situation : sauce adaptée. Objectif terrain : lier sans double texture.</t>
  </si>
  <si>
    <t>humidité</t>
  </si>
  <si>
    <t>Analysez la conduite professionnelle à tenir pour « sauce adaptée » en textures modifiées : besoin, risque, action validée, contrôle observable et trace.</t>
  </si>
  <si>
    <t>Explique la conduite intermédiaire à tenir pour « humidité » : situation, risque, geste professionnel, contrôle et transmission.</t>
  </si>
  <si>
    <t>Sur le terrain, que fais-tu si tu rencontres « sauce adaptée » avec une personne en texture modifiée ?</t>
  </si>
  <si>
    <t>sauce → risque → action → contrôle → trace</t>
  </si>
  <si>
    <t>Compléter avec le niveau autorisé, le risque maîtrisé, la preuve gardée et la personne à prévenir pour « sauce adaptée ».</t>
  </si>
  <si>
    <t>Quel risque précis veux-tu maîtriser dans « sauce adaptée », et quelle preuve démontre que l'action est conforme ?</t>
  </si>
  <si>
    <t>Fiche recette/test texture/traçabilité PMS ou transmission ciblée selon le cas « sauce adaptée ».</t>
  </si>
  <si>
    <t>Atelier : faire décrire puis réaliser le contrôle lié à « sauce adaptée ».</t>
  </si>
  <si>
    <t>Q268</t>
  </si>
  <si>
    <t>Situation : température de dégustation. Objectif terrain : goûter dans condition de service.</t>
  </si>
  <si>
    <t>qualité</t>
  </si>
  <si>
    <t>Analysez la conduite professionnelle à tenir pour « température de dégustation » en textures modifiées : besoin, risque, action validée, contrôle observable et trace.</t>
  </si>
  <si>
    <t>Explique la conduite intermédiaire à tenir pour « qualité » : situation, risque, geste professionnel, contrôle et transmission.</t>
  </si>
  <si>
    <t>Sur le terrain, que fais-tu si tu rencontres « température de dégustation » avec une personne en texture modifiée ?</t>
  </si>
  <si>
    <t>Compléter avec le niveau autorisé, le risque maîtrisé, la preuve gardée et la personne à prévenir pour « température de dégustation ».</t>
  </si>
  <si>
    <t>Quel risque précis veux-tu maîtriser dans « température de dégustation », et quelle preuve démontre que l'action est conforme ?</t>
  </si>
  <si>
    <t>Fiche recette/test texture/traçabilité PMS ou transmission ciblée selon le cas « température de dégustation ».</t>
  </si>
  <si>
    <t>Atelier : faire décrire puis réaliser le contrôle lié à « température de dégustation ».</t>
  </si>
  <si>
    <t>Q269</t>
  </si>
  <si>
    <t>Situation : retour convive. Objectif terrain : adapter recette selon consommation.</t>
  </si>
  <si>
    <t>amélioration continue</t>
  </si>
  <si>
    <t>Analysez la conduite professionnelle à tenir pour « retour convive » en textures modifiées : besoin, risque, action validée, contrôle observable et trace.</t>
  </si>
  <si>
    <t>Explique la conduite intermédiaire à tenir pour « amélioration continue » : situation, risque, geste professionnel, contrôle et transmission.</t>
  </si>
  <si>
    <t>Sur le terrain, que fais-tu si tu rencontres « retour convive » avec une personne en texture modifiée ?</t>
  </si>
  <si>
    <t>retour → risque → action → contrôle → trace</t>
  </si>
  <si>
    <t>Compléter avec le niveau autorisé, le risque maîtrisé, la preuve gardée et la personne à prévenir pour « retour convive ».</t>
  </si>
  <si>
    <t>Quel risque précis veux-tu maîtriser dans « retour convive », et quelle preuve démontre que l'action est conforme ?</t>
  </si>
  <si>
    <t>Fiche recette/test texture/traçabilité PMS ou transmission ciblée selon le cas « retour convive ».</t>
  </si>
  <si>
    <t>Atelier : faire décrire puis réaliser le contrôle lié à « retour convive ».</t>
  </si>
  <si>
    <t>Q270</t>
  </si>
  <si>
    <t>Écarts, incidents et actions correctives</t>
  </si>
  <si>
    <t>Réagir sans improviser lorsqu'une texture ou un service devient non conforme.</t>
  </si>
  <si>
    <t>Situation : texture trop liquide. Objectif terrain : bloquer et refaire test.</t>
  </si>
  <si>
    <t>Analysez la conduite professionnelle à tenir pour « texture trop liquide » en textures modifiées : besoin, risque, action validée, contrôle observable et trace.</t>
  </si>
  <si>
    <t>Sur le terrain, que fais-tu si tu rencontres « texture trop liquide » avec une personne en texture modifiée ?</t>
  </si>
  <si>
    <t>Compléter avec le niveau autorisé, le risque maîtrisé, la preuve gardée et la personne à prévenir pour « texture trop liquide ».</t>
  </si>
  <si>
    <t>Quel risque précis veux-tu maîtriser dans « texture trop liquide », et quelle preuve démontre que l'action est conforme ?</t>
  </si>
  <si>
    <t>Cuisine + service + encadrement</t>
  </si>
  <si>
    <t>Fiche recette/test texture/traçabilité PMS ou transmission ciblée selon le cas « texture trop liquide ».</t>
  </si>
  <si>
    <t>Atelier : faire décrire puis réaliser le contrôle lié à « texture trop liquide ».</t>
  </si>
  <si>
    <t>Q271</t>
  </si>
  <si>
    <t>Situation : texture trop sèche. Objectif terrain : corriger humidité ou retirer.</t>
  </si>
  <si>
    <t>risque étouffement</t>
  </si>
  <si>
    <t>Analysez la conduite professionnelle à tenir pour « texture trop sèche » en textures modifiées : besoin, risque, action validée, contrôle observable et trace.</t>
  </si>
  <si>
    <t>Explique la conduite intermédiaire à tenir pour « risque étouffement » : situation, risque, geste professionnel, contrôle et transmission.</t>
  </si>
  <si>
    <t>Sur le terrain, que fais-tu si tu rencontres « texture trop sèche » avec une personne en texture modifiée ?</t>
  </si>
  <si>
    <t>Compléter avec le niveau autorisé, le risque maîtrisé, la preuve gardée et la personne à prévenir pour « texture trop sèche ».</t>
  </si>
  <si>
    <t>Quel risque précis veux-tu maîtriser dans « texture trop sèche », et quelle preuve démontre que l'action est conforme ?</t>
  </si>
  <si>
    <t>Fiche recette/test texture/traçabilité PMS ou transmission ciblée selon le cas « texture trop sèche ».</t>
  </si>
  <si>
    <t>Atelier : faire décrire puis réaliser le contrôle lié à « texture trop sèche ».</t>
  </si>
  <si>
    <t>Q272</t>
  </si>
  <si>
    <t>Situation : morceaux retrouvés. Objectif terrain : tamisage et alerte.</t>
  </si>
  <si>
    <t>Analysez la conduite professionnelle à tenir pour « morceaux retrouvés » en textures modifiées : besoin, risque, action validée, contrôle observable et trace.</t>
  </si>
  <si>
    <t>Sur le terrain, que fais-tu si tu rencontres « morceaux retrouvés » avec une personne en texture modifiée ?</t>
  </si>
  <si>
    <t>morceaux → risque → action → contrôle → trace</t>
  </si>
  <si>
    <t>Compléter avec le niveau autorisé, le risque maîtrisé, la preuve gardée et la personne à prévenir pour « morceaux retrouvés ».</t>
  </si>
  <si>
    <t>Quel risque précis veux-tu maîtriser dans « morceaux retrouvés », et quelle preuve démontre que l'action est conforme ?</t>
  </si>
  <si>
    <t>Fiche recette/test texture/traçabilité PMS ou transmission ciblée selon le cas « morceaux retrouvés ».</t>
  </si>
  <si>
    <t>Atelier : faire décrire puis réaliser le contrôle lié à « morceaux retrouvés ».</t>
  </si>
  <si>
    <t>Q273</t>
  </si>
  <si>
    <t>Situation : plateau inversé. Objectif terrain : bloquer avant consommation.</t>
  </si>
  <si>
    <t>erreur service</t>
  </si>
  <si>
    <t>Analysez la conduite professionnelle à tenir pour « plateau inversé » en textures modifiées : besoin, risque, action validée, contrôle observable et trace.</t>
  </si>
  <si>
    <t>Explique la conduite intermédiaire à tenir pour « erreur service » : situation, risque, geste professionnel, contrôle et transmission.</t>
  </si>
  <si>
    <t>Sur le terrain, que fais-tu si tu rencontres « plateau inversé » avec une personne en texture modifiée ?</t>
  </si>
  <si>
    <t>Compléter avec le niveau autorisé, le risque maîtrisé, la preuve gardée et la personne à prévenir pour « plateau inversé ».</t>
  </si>
  <si>
    <t>Quel risque précis veux-tu maîtriser dans « plateau inversé », et quelle preuve démontre que l'action est conforme ?</t>
  </si>
  <si>
    <t>Fiche recette/test texture/traçabilité PMS ou transmission ciblée selon le cas « plateau inversé ».</t>
  </si>
  <si>
    <t>Atelier : faire décrire puis réaliser le contrôle lié à « plateau inversé ».</t>
  </si>
  <si>
    <t>Q274</t>
  </si>
  <si>
    <t>Situation : oubli allergène. Objectif terrain : retirer, informer, tracer.</t>
  </si>
  <si>
    <t>risque allergique</t>
  </si>
  <si>
    <t>Analysez la conduite professionnelle à tenir pour « oubli allergène » en textures modifiées : besoin, risque, action validée, contrôle observable et trace.</t>
  </si>
  <si>
    <t>Explique la conduite intermédiaire à tenir pour « risque allergique » : situation, risque, geste professionnel, contrôle et transmission.</t>
  </si>
  <si>
    <t>Sur le terrain, que fais-tu si tu rencontres « oubli allergène » avec une personne en texture modifiée ?</t>
  </si>
  <si>
    <t>oubli → risque → action → contrôle → trace</t>
  </si>
  <si>
    <t>Compléter avec le niveau autorisé, le risque maîtrisé, la preuve gardée et la personne à prévenir pour « oubli allergène ».</t>
  </si>
  <si>
    <t>Quel risque précis veux-tu maîtriser dans « oubli allergène », et quelle preuve démontre que l'action est conforme ?</t>
  </si>
  <si>
    <t>Fiche recette/test texture/traçabilité PMS ou transmission ciblée selon le cas « oubli allergène ».</t>
  </si>
  <si>
    <t>Atelier : faire décrire puis réaliser le contrôle lié à « oubli allergène ».</t>
  </si>
  <si>
    <t>Q275</t>
  </si>
  <si>
    <t>Situation : rupture produit enrichissant. Objectif terrain : substituer après validation.</t>
  </si>
  <si>
    <t>continuité nutritionnelle</t>
  </si>
  <si>
    <t>Analysez la conduite professionnelle à tenir pour « rupture produit enrichissant » en textures modifiées : besoin, risque, action validée, contrôle observable et trace.</t>
  </si>
  <si>
    <t>Explique la conduite intermédiaire à tenir pour « continuité nutritionnelle » : situation, risque, geste professionnel, contrôle et transmission.</t>
  </si>
  <si>
    <t>Sur le terrain, que fais-tu si tu rencontres « rupture produit enrichissant » avec une personne en texture modifiée ?</t>
  </si>
  <si>
    <t>rupture → risque → action → contrôle → trace</t>
  </si>
  <si>
    <t>Compléter avec le niveau autorisé, le risque maîtrisé, la preuve gardée et la personne à prévenir pour « rupture produit enrichissant ».</t>
  </si>
  <si>
    <t>Quel risque précis veux-tu maîtriser dans « rupture produit enrichissant », et quelle preuve démontre que l'action est conforme ?</t>
  </si>
  <si>
    <t>Fiche recette/test texture/traçabilité PMS ou transmission ciblée selon le cas « rupture produit enrichissant ».</t>
  </si>
  <si>
    <t>Atelier : faire décrire puis réaliser le contrôle lié à « rupture produit enrichissant ».</t>
  </si>
  <si>
    <t>Q276</t>
  </si>
  <si>
    <t>Situation : incident toux au repas. Objectif terrain : arrêter, prévenir, noter.</t>
  </si>
  <si>
    <t>risque aspiration</t>
  </si>
  <si>
    <t>Analysez la conduite professionnelle à tenir pour « incident toux au repas » en textures modifiées : besoin, risque, action validée, contrôle observable et trace.</t>
  </si>
  <si>
    <t>Explique la conduite intermédiaire à tenir pour « risque aspiration » : situation, risque, geste professionnel, contrôle et transmission.</t>
  </si>
  <si>
    <t>Sur le terrain, que fais-tu si tu rencontres « incident toux au repas » avec une personne en texture modifiée ?</t>
  </si>
  <si>
    <t>incident → risque → action → contrôle → trace</t>
  </si>
  <si>
    <t>Compléter avec le niveau autorisé, le risque maîtrisé, la preuve gardée et la personne à prévenir pour « incident toux au repas ».</t>
  </si>
  <si>
    <t>Quel risque précis veux-tu maîtriser dans « incident toux au repas », et quelle preuve démontre que l'action est conforme ?</t>
  </si>
  <si>
    <t>Fiche recette/test texture/traçabilité PMS ou transmission ciblée selon le cas « incident toux au repas ».</t>
  </si>
  <si>
    <t>Atelier : faire décrire puis réaliser le contrôle lié à « incident toux au repas ».</t>
  </si>
  <si>
    <t>Q277</t>
  </si>
  <si>
    <t>Situation : réclamation famille. Objectif terrain : répondre par faits, preuves et plan d'action.</t>
  </si>
  <si>
    <t>communication</t>
  </si>
  <si>
    <t>Analysez la conduite professionnelle à tenir pour « réclamation famille » en textures modifiées : besoin, risque, action validée, contrôle observable et trace.</t>
  </si>
  <si>
    <t>Explique la conduite intermédiaire à tenir pour « communication » : situation, risque, geste professionnel, contrôle et transmission.</t>
  </si>
  <si>
    <t>Sur le terrain, que fais-tu si tu rencontres « réclamation famille » avec une personne en texture modifiée ?</t>
  </si>
  <si>
    <t>réclamation → risque → action → contrôle → trace</t>
  </si>
  <si>
    <t>Compléter avec le niveau autorisé, le risque maîtrisé, la preuve gardée et la personne à prévenir pour « réclamation famille ».</t>
  </si>
  <si>
    <t>Quel risque précis veux-tu maîtriser dans « réclamation famille », et quelle preuve démontre que l'action est conforme ?</t>
  </si>
  <si>
    <t>Fiche recette/test texture/traçabilité PMS ou transmission ciblée selon le cas « réclamation famille ».</t>
  </si>
  <si>
    <t>Atelier : faire décrire puis réaliser le contrôle lié à « réclamation famille ».</t>
  </si>
  <si>
    <t>Q278</t>
  </si>
  <si>
    <t>Validation, formation et tutorat</t>
  </si>
  <si>
    <t>Formation, validation et tutorat</t>
  </si>
  <si>
    <t>Transformer la connaissance en gestes observables et validables.</t>
  </si>
  <si>
    <t>Situation : grille atelier texture. Objectif terrain : observer gestes et preuves.</t>
  </si>
  <si>
    <t>formation</t>
  </si>
  <si>
    <t>Analysez la conduite professionnelle à tenir pour « grille atelier texture » en textures modifiées : besoin, risque, action validée, contrôle observable et trace.</t>
  </si>
  <si>
    <t>Explique la conduite intermédiaire à tenir pour « formation » : situation, risque, geste professionnel, contrôle et transmission.</t>
  </si>
  <si>
    <t>Sur le terrain, que fais-tu si tu rencontres « grille atelier texture » avec une personne en texture modifiée ?</t>
  </si>
  <si>
    <t>grille → risque → action → contrôle → trace</t>
  </si>
  <si>
    <t>Compléter avec le niveau autorisé, le risque maîtrisé, la preuve gardée et la personne à prévenir pour « grille atelier texture ».</t>
  </si>
  <si>
    <t>Quel risque précis veux-tu maîtriser dans « grille atelier texture », et quelle preuve démontre que l'action est conforme ?</t>
  </si>
  <si>
    <t>Formateur + encadrement</t>
  </si>
  <si>
    <t>Fiche recette/test texture/traçabilité PMS ou transmission ciblée selon le cas « grille atelier texture ».</t>
  </si>
  <si>
    <t>Atelier : faire décrire puis réaliser le contrôle lié à « grille atelier texture ».</t>
  </si>
  <si>
    <t>Q279</t>
  </si>
  <si>
    <t>Situation : questionnement professionnel. Objectif terrain : faire justifier le risque.</t>
  </si>
  <si>
    <t>Analysez la conduite professionnelle à tenir pour « questionnement professionnel » en textures modifiées : besoin, risque, action validée, contrôle observable et trace.</t>
  </si>
  <si>
    <t>Sur le terrain, que fais-tu si tu rencontres « questionnement professionnel » avec une personne en texture modifiée ?</t>
  </si>
  <si>
    <t>questionnement → risque → action → contrôle → trace</t>
  </si>
  <si>
    <t>Compléter avec le niveau autorisé, le risque maîtrisé, la preuve gardée et la personne à prévenir pour « questionnement professionnel ».</t>
  </si>
  <si>
    <t>Quel risque précis veux-tu maîtriser dans « questionnement professionnel », et quelle preuve démontre que l'action est conforme ?</t>
  </si>
  <si>
    <t>Fiche recette/test texture/traçabilité PMS ou transmission ciblée selon le cas « questionnement professionnel ».</t>
  </si>
  <si>
    <t>Atelier : faire décrire puis réaliser le contrôle lié à « questionnement professionnel ».</t>
  </si>
  <si>
    <t>Q280</t>
  </si>
  <si>
    <t>Situation : démonstration test IDDSI. Objectif terrain : faire faire puis corriger.</t>
  </si>
  <si>
    <t>Analysez la conduite professionnelle à tenir pour « démonstration test IDDSI » en textures modifiées : besoin, risque, action validée, contrôle observable et trace.</t>
  </si>
  <si>
    <t>Sur le terrain, que fais-tu si tu rencontres « démonstration test IDDSI » avec une personne en texture modifiée ?</t>
  </si>
  <si>
    <t>démonstration → risque → action → contrôle → trace</t>
  </si>
  <si>
    <t>Compléter avec le niveau autorisé, le risque maîtrisé, la preuve gardée et la personne à prévenir pour « démonstration test IDDSI ».</t>
  </si>
  <si>
    <t>Quel risque précis veux-tu maîtriser dans « démonstration test IDDSI », et quelle preuve démontre que l'action est conforme ?</t>
  </si>
  <si>
    <t>Fiche recette/test texture/traçabilité PMS ou transmission ciblée selon le cas « démonstration test IDDSI ».</t>
  </si>
  <si>
    <t>Atelier : faire décrire puis réaliser le contrôle lié à « démonstration test IDDSI ».</t>
  </si>
  <si>
    <t>Q281</t>
  </si>
  <si>
    <t>Situation : validation acquis. Objectif terrain : noter action, contrôle, trace.</t>
  </si>
  <si>
    <t>compétence</t>
  </si>
  <si>
    <t>Analysez la conduite professionnelle à tenir pour « validation acquis » en textures modifiées : besoin, risque, action validée, contrôle observable et trace.</t>
  </si>
  <si>
    <t>Explique la conduite intermédiaire à tenir pour « compétence » : situation, risque, geste professionnel, contrôle et transmission.</t>
  </si>
  <si>
    <t>Sur le terrain, que fais-tu si tu rencontres « validation acquis » avec une personne en texture modifiée ?</t>
  </si>
  <si>
    <t>Compléter avec le niveau autorisé, le risque maîtrisé, la preuve gardée et la personne à prévenir pour « validation acquis ».</t>
  </si>
  <si>
    <t>Quel risque précis veux-tu maîtriser dans « validation acquis », et quelle preuve démontre que l'action est conforme ?</t>
  </si>
  <si>
    <t>Fiche recette/test texture/traçabilité PMS ou transmission ciblée selon le cas « validation acquis ».</t>
  </si>
  <si>
    <t>Atelier : faire décrire puis réaliser le contrôle lié à « validation acquis ».</t>
  </si>
  <si>
    <t>Q282</t>
  </si>
  <si>
    <t>Situation : recyclage après écart. Objectif terrain : réentraîner sur situation réelle.</t>
  </si>
  <si>
    <t>Analysez la conduite professionnelle à tenir pour « recyclage après écart » en textures modifiées : besoin, risque, action validée, contrôle observable et trace.</t>
  </si>
  <si>
    <t>Sur le terrain, que fais-tu si tu rencontres « recyclage après écart » avec une personne en texture modifiée ?</t>
  </si>
  <si>
    <t>recyclage → risque → action → contrôle → trace</t>
  </si>
  <si>
    <t>Compléter avec le niveau autorisé, le risque maîtrisé, la preuve gardée et la personne à prévenir pour « recyclage après écart ».</t>
  </si>
  <si>
    <t>Quel risque précis veux-tu maîtriser dans « recyclage après écart », et quelle preuve démontre que l'action est conforme ?</t>
  </si>
  <si>
    <t>Fiche recette/test texture/traçabilité PMS ou transmission ciblée selon le cas « recyclage après écart ».</t>
  </si>
  <si>
    <t>Atelier : faire décrire puis réaliser le contrôle lié à « recyclage après écart ».</t>
  </si>
  <si>
    <t>Q283</t>
  </si>
  <si>
    <t>Situation : tutorat nouvel agent. Objectif terrain : associer consigne et observation.</t>
  </si>
  <si>
    <t>intégration</t>
  </si>
  <si>
    <t>Analysez la conduite professionnelle à tenir pour « tutorat nouvel agent » en textures modifiées : besoin, risque, action validée, contrôle observable et trace.</t>
  </si>
  <si>
    <t>Explique la conduite intermédiaire à tenir pour « intégration » : situation, risque, geste professionnel, contrôle et transmission.</t>
  </si>
  <si>
    <t>Sur le terrain, que fais-tu si tu rencontres « tutorat nouvel agent » avec une personne en texture modifiée ?</t>
  </si>
  <si>
    <t>tutorat → risque → action → contrôle → trace</t>
  </si>
  <si>
    <t>Compléter avec le niveau autorisé, le risque maîtrisé, la preuve gardée et la personne à prévenir pour « tutorat nouvel agent ».</t>
  </si>
  <si>
    <t>Quel risque précis veux-tu maîtriser dans « tutorat nouvel agent », et quelle preuve démontre que l'action est conforme ?</t>
  </si>
  <si>
    <t>Fiche recette/test texture/traçabilité PMS ou transmission ciblée selon le cas « tutorat nouvel agent ».</t>
  </si>
  <si>
    <t>Atelier : faire décrire puis réaliser le contrôle lié à « tutorat nouvel agent ».</t>
  </si>
  <si>
    <t>Q284</t>
  </si>
  <si>
    <t>Situation : bilan mensuel textures. Objectif terrain : suivre écarts, refus et corrections.</t>
  </si>
  <si>
    <t>pilotage</t>
  </si>
  <si>
    <t>Analysez la conduite professionnelle à tenir pour « bilan mensuel textures » en textures modifiées : besoin, risque, action validée, contrôle observable et trace.</t>
  </si>
  <si>
    <t>Explique la conduite intermédiaire à tenir pour « pilotage » : situation, risque, geste professionnel, contrôle et transmission.</t>
  </si>
  <si>
    <t>Sur le terrain, que fais-tu si tu rencontres « bilan mensuel textures » avec une personne en texture modifiée ?</t>
  </si>
  <si>
    <t>bilan → risque → action → contrôle → trace</t>
  </si>
  <si>
    <t>Compléter avec le niveau autorisé, le risque maîtrisé, la preuve gardée et la personne à prévenir pour « bilan mensuel textures ».</t>
  </si>
  <si>
    <t>Quel risque précis veux-tu maîtriser dans « bilan mensuel textures », et quelle preuve démontre que l'action est conforme ?</t>
  </si>
  <si>
    <t>Fiche recette/test texture/traçabilité PMS ou transmission ciblée selon le cas « bilan mensuel textures ».</t>
  </si>
  <si>
    <t>Atelier : faire décrire puis réaliser le contrôle lié à « bilan mensuel textures ».</t>
  </si>
  <si>
    <t>Q285</t>
  </si>
  <si>
    <t>Situation : standardisation inter-équipe. Objectif terrain : aligner cuisine, service et soins.</t>
  </si>
  <si>
    <t>Analysez la conduite professionnelle à tenir pour « standardisation inter-équipe » en textures modifiées : besoin, risque, action validée, contrôle observable et trace.</t>
  </si>
  <si>
    <t>Sur le terrain, que fais-tu si tu rencontres « standardisation inter-équipe » avec une personne en texture modifiée ?</t>
  </si>
  <si>
    <t>standardisation → risque → action → contrôle → trace</t>
  </si>
  <si>
    <t>Compléter avec le niveau autorisé, le risque maîtrisé, la preuve gardée et la personne à prévenir pour « standardisation inter-équipe ».</t>
  </si>
  <si>
    <t>Quel risque précis veux-tu maîtriser dans « standardisation inter-équipe », et quelle preuve démontre que l'action est conforme ?</t>
  </si>
  <si>
    <t>Fiche recette/test texture/traçabilité PMS ou transmission ciblée selon le cas « standardisation inter-équipe ».</t>
  </si>
  <si>
    <t>Atelier : faire décrire puis réaliser le contrôle lié à « standardisation inter-équipe ».</t>
  </si>
  <si>
    <t>Famille_critere</t>
  </si>
  <si>
    <t>PRO_1</t>
  </si>
  <si>
    <t>PRO_2</t>
  </si>
  <si>
    <t>PRO_3</t>
  </si>
  <si>
    <t>PRO_4</t>
  </si>
  <si>
    <t>PRO_5</t>
  </si>
  <si>
    <t>INTER_1</t>
  </si>
  <si>
    <t>INTER_2</t>
  </si>
  <si>
    <t>INTER_3</t>
  </si>
  <si>
    <t>INTER_4</t>
  </si>
  <si>
    <t>INTER_5</t>
  </si>
  <si>
    <t>CFA_1</t>
  </si>
  <si>
    <t>CFA_2</t>
  </si>
  <si>
    <t>CFA_3</t>
  </si>
  <si>
    <t>CFA_4</t>
  </si>
  <si>
    <t>CFA_5</t>
  </si>
  <si>
    <t>Objectif</t>
  </si>
  <si>
    <t>Structure</t>
  </si>
  <si>
    <t>Point observable en production</t>
  </si>
  <si>
    <t>Compétence ►</t>
  </si>
  <si>
    <t>Notation A /20 CFA ►</t>
  </si>
  <si>
    <t>Notation A /20 PRO ►</t>
  </si>
  <si>
    <t>Notation A /20 INTERMÉDIAIRE ►</t>
  </si>
  <si>
    <t>Responsable principal ►</t>
  </si>
  <si>
    <t>Limite métier ►</t>
  </si>
  <si>
    <t>Preuve attendue ►</t>
  </si>
  <si>
    <t>densite nutritionnelle</t>
  </si>
  <si>
    <t>observation repas</t>
  </si>
  <si>
    <t>dysphagie connue</t>
  </si>
  <si>
    <t>pathologie neurologique</t>
  </si>
  <si>
    <t>fausse route</t>
  </si>
  <si>
    <t>denutrition</t>
  </si>
  <si>
    <t>troubles cognitifs</t>
  </si>
  <si>
    <t>refus alimentaire</t>
  </si>
  <si>
    <t>handicap moteur</t>
  </si>
  <si>
    <t>dependance inutile</t>
  </si>
  <si>
    <t>aide partielle</t>
  </si>
  <si>
    <t>refus repete</t>
  </si>
  <si>
    <t>allergie intolerance</t>
  </si>
  <si>
    <t>reaction grave</t>
  </si>
  <si>
    <t>regime therapeutique</t>
  </si>
  <si>
    <t>apports insuffisants</t>
  </si>
  <si>
    <t>evaluation initiale</t>
  </si>
  <si>
    <t>reevaluation periodique</t>
  </si>
  <si>
    <t>apports proteiques</t>
  </si>
  <si>
    <t>grammage valide</t>
  </si>
  <si>
    <t>densite energetique</t>
  </si>
  <si>
    <t>compatibilite regimes</t>
  </si>
  <si>
    <t>hydratation</t>
  </si>
  <si>
    <t>suivi hydrique</t>
  </si>
  <si>
    <t>prescription respectee</t>
  </si>
  <si>
    <t>volume alimentaire</t>
  </si>
  <si>
    <t>gouter collations</t>
  </si>
  <si>
    <t>plan nutrition</t>
  </si>
  <si>
    <t>menu valide</t>
  </si>
  <si>
    <t>regimes restrictifs</t>
  </si>
  <si>
    <t>respect gouts</t>
  </si>
  <si>
    <t>suivi hebdomadaire</t>
  </si>
  <si>
    <t>circuit alerte</t>
  </si>
  <si>
    <t>equilibre composantes</t>
  </si>
  <si>
    <t>tout melanger</t>
  </si>
  <si>
    <t>variete legumes</t>
  </si>
  <si>
    <t>respect tolerances</t>
  </si>
  <si>
    <t>portion lisible</t>
  </si>
  <si>
    <t>repas complet</t>
  </si>
  <si>
    <t>menu equilibre</t>
  </si>
  <si>
    <t>dimension sociale</t>
  </si>
  <si>
    <t>projet personnalise</t>
  </si>
  <si>
    <t>degustation interne</t>
  </si>
  <si>
    <t>regimes respectes</t>
  </si>
  <si>
    <t>fiches techniques</t>
  </si>
  <si>
    <t>preservation apports</t>
  </si>
  <si>
    <t>enrichissement</t>
  </si>
  <si>
    <t>refroidissement</t>
  </si>
  <si>
    <t>portionnement</t>
  </si>
  <si>
    <t>grammage nutritionnel</t>
  </si>
  <si>
    <t>tracabilite</t>
  </si>
  <si>
    <t>registre allergenes</t>
  </si>
  <si>
    <t>prevention contaminations</t>
  </si>
  <si>
    <t>contamination croisee</t>
  </si>
  <si>
    <t>regimes proteges</t>
  </si>
  <si>
    <t>formation equipe</t>
  </si>
  <si>
    <t>avant service</t>
  </si>
  <si>
    <t>mauvaise assiette</t>
  </si>
  <si>
    <t>installation</t>
  </si>
  <si>
    <t>presentation</t>
  </si>
  <si>
    <t>ecoute salle</t>
  </si>
  <si>
    <t>duree repas</t>
  </si>
  <si>
    <t>perte autonomie</t>
  </si>
  <si>
    <t>aide totale</t>
  </si>
  <si>
    <t>maltraitance involontaire</t>
  </si>
  <si>
    <t>temperature</t>
  </si>
  <si>
    <t>fiche materiel</t>
  </si>
  <si>
    <t>refus durable</t>
  </si>
  <si>
    <t>fiche gouts</t>
  </si>
  <si>
    <t>douleur buccale</t>
  </si>
  <si>
    <t>environnement</t>
  </si>
  <si>
    <t>trouble cognitif</t>
  </si>
  <si>
    <t>medicaments</t>
  </si>
  <si>
    <t>depression isolement</t>
  </si>
  <si>
    <t>bienveillance</t>
  </si>
  <si>
    <t>bientraitance</t>
  </si>
  <si>
    <t>plan qualite</t>
  </si>
  <si>
    <t>maltraitance</t>
  </si>
  <si>
    <t>fiche evenement</t>
  </si>
  <si>
    <t>atteinte sante</t>
  </si>
  <si>
    <t>danger banalise</t>
  </si>
  <si>
    <t>maltraitance organisationnelle</t>
  </si>
  <si>
    <t>consentement</t>
  </si>
  <si>
    <t>humiliation</t>
  </si>
  <si>
    <t>dependance creee</t>
  </si>
  <si>
    <t>repas subi</t>
  </si>
  <si>
    <t>tracabilite ethique</t>
  </si>
  <si>
    <t>decisions invisibles</t>
  </si>
  <si>
    <t>repetition silencieuse</t>
  </si>
  <si>
    <t>regimes allergenes</t>
  </si>
  <si>
    <t>erreur grave</t>
  </si>
  <si>
    <t>refus repetes</t>
  </si>
  <si>
    <t>consommation reelle</t>
  </si>
  <si>
    <t>denutrition invisible</t>
  </si>
  <si>
    <t>incidents deglutition</t>
  </si>
  <si>
    <t>danger repete</t>
  </si>
  <si>
    <t>qualite organoleptique</t>
  </si>
  <si>
    <t>autonomie materiel</t>
  </si>
  <si>
    <t>aide excessive</t>
  </si>
  <si>
    <t>changement etat</t>
  </si>
  <si>
    <t>reunion repas</t>
  </si>
  <si>
    <t>silos professionnels</t>
  </si>
  <si>
    <t>formateur cuisine</t>
  </si>
  <si>
    <t>equipe pluri</t>
  </si>
  <si>
    <t>accompagner</t>
  </si>
  <si>
    <t>favoriser autonomie</t>
  </si>
  <si>
    <t>respecter droits</t>
  </si>
  <si>
    <t>personnaliser</t>
  </si>
  <si>
    <t>prevenir maltraitance</t>
  </si>
  <si>
    <t>coordonner</t>
  </si>
  <si>
    <t>pratiques variables</t>
  </si>
  <si>
    <t>assurer qualite</t>
  </si>
  <si>
    <t>securiser organisation</t>
  </si>
  <si>
    <t>qualite nutritionnelle</t>
  </si>
  <si>
    <t>desequilibre menus</t>
  </si>
  <si>
    <t>nutrition collective</t>
  </si>
  <si>
    <t>allergenes</t>
  </si>
  <si>
    <t>reaction allergique</t>
  </si>
  <si>
    <t>projet etablissement</t>
  </si>
  <si>
    <t>accident allergique</t>
  </si>
  <si>
    <t>procedure allergie</t>
  </si>
  <si>
    <t>ethique qualite</t>
  </si>
  <si>
    <t>maltraitance institutionnelle</t>
  </si>
  <si>
    <t>document obsolete</t>
  </si>
  <si>
    <t>allergene obligatoire</t>
  </si>
  <si>
    <t>anaphylaxie</t>
  </si>
  <si>
    <t>intolerance</t>
  </si>
  <si>
    <t>troubles digestifs</t>
  </si>
  <si>
    <t>reformuler recette</t>
  </si>
  <si>
    <t>enrichissement allergene</t>
  </si>
  <si>
    <t>substitution</t>
  </si>
  <si>
    <t>nouvel allergene</t>
  </si>
  <si>
    <t>valider substitution</t>
  </si>
  <si>
    <t>affichage registre</t>
  </si>
  <si>
    <t>defaut information</t>
  </si>
  <si>
    <t>tenir registre</t>
  </si>
  <si>
    <t>dossier individuel</t>
  </si>
  <si>
    <t>prehension faible</t>
  </si>
  <si>
    <t>tremblements</t>
  </si>
  <si>
    <t>fatigue renversement</t>
  </si>
  <si>
    <t>troubles visuels</t>
  </si>
  <si>
    <t>lenteur repas</t>
  </si>
  <si>
    <t>fatigabilite</t>
  </si>
  <si>
    <t>info dispersee</t>
  </si>
  <si>
    <t>qualite cuisine</t>
  </si>
  <si>
    <t>variabilite</t>
  </si>
  <si>
    <t>amelioration</t>
  </si>
  <si>
    <t>proteines detection</t>
  </si>
  <si>
    <t>enrichissement detection</t>
  </si>
  <si>
    <t>posture detection</t>
  </si>
  <si>
    <t>rythme detection</t>
  </si>
  <si>
    <t>maltraitance detection</t>
  </si>
  <si>
    <t>tracabilite detection</t>
  </si>
  <si>
    <t>plaisir detection</t>
  </si>
  <si>
    <t>regimes particuliers</t>
  </si>
  <si>
    <t>dieteticiennes hospitalieres</t>
  </si>
  <si>
    <t>securite sanitaire</t>
  </si>
  <si>
    <t>refus alimentaires</t>
  </si>
  <si>
    <t>referent bientraitance</t>
  </si>
  <si>
    <t>relecture ethique</t>
  </si>
  <si>
    <t>test professionnels</t>
  </si>
  <si>
    <t>moteur notation</t>
  </si>
  <si>
    <t>concepteur moteur</t>
  </si>
  <si>
    <t>referent qualite</t>
  </si>
  <si>
    <t>Critere_pedagogique</t>
  </si>
  <si>
    <t>Variante_1</t>
  </si>
  <si>
    <t>Variante_2</t>
  </si>
  <si>
    <t>Variante_3</t>
  </si>
  <si>
    <t>Variante_4</t>
  </si>
  <si>
    <t>Variante_5</t>
  </si>
  <si>
    <t>Variante_6</t>
  </si>
  <si>
    <t>Statut_critere</t>
  </si>
  <si>
    <t>RepA_Norm</t>
  </si>
  <si>
    <t>Detect_A</t>
  </si>
  <si>
    <t>RepAB_Norm</t>
  </si>
  <si>
    <t>Detect_AB</t>
  </si>
  <si>
    <t>Points_AB</t>
  </si>
  <si>
    <t>Attendu_Norm</t>
  </si>
  <si>
    <t>Detect_Attendu</t>
  </si>
  <si>
    <t>Points_Attendu</t>
  </si>
  <si>
    <t>Controle_Attendu</t>
  </si>
  <si>
    <t>Norm_PRO_A</t>
  </si>
  <si>
    <t>Norm_INTER_A</t>
  </si>
  <si>
    <t>Norm_CFA_A</t>
  </si>
  <si>
    <t>Norm_PRO_AB</t>
  </si>
  <si>
    <t>Norm_INTER_AB</t>
  </si>
  <si>
    <t>Norm_CFA_AB</t>
  </si>
  <si>
    <t>Norm_PRO_ATT</t>
  </si>
  <si>
    <t>Norm_INTER_ATT</t>
  </si>
  <si>
    <t>Norm_CFA_ATT</t>
  </si>
  <si>
    <t>Corrigés : saisir x en G2 ►</t>
  </si>
  <si>
    <t>Notion : Boisson niveau 0. ; Besoin / objectif : Hydratation normale si déglutition sécurisée. ; Action professionnelle : appliquer la prescription et la consigne validée. ; Contrôle observable : Écoulement libre, sans résistance notable. ; Risque / limite : Donner de l'eau fluide à une personne à risque de fausse route. ; Validation / preuve : Compatibilité prescription et hydratation. ; Responsable : Cuisine / formateur / équipe terrain. ; Source : SRC_IDDSI_FRAME</t>
  </si>
  <si>
    <t>Objectif : Hydratation normale si déglutition sécurisée. ; Action : appliquer la prescription en production, service ou accompagnement. ; Contrôle : Boisson niveau 0 - Écoulement libre, sans résistance notable.. ; Transmission : prévenir cuisine, soins ou responsable si écart. ; Trace : noter ou faire remonter l'observation utile.</t>
  </si>
  <si>
    <t>Je vérifie : Boisson niveau 0. ; Je respecte : la prescription ou la consigne donnée. ; Je contrôle : Écoulement libre, sans résistance notable. ; Si écart : je préviens le responsable, les soins ou le formateur. ; Je transmets : ce que j'ai vu, corrigé ou fait remonter.</t>
  </si>
  <si>
    <t>À relire métier</t>
  </si>
  <si>
    <t>Identifier la notion ou la définition professionnelle</t>
  </si>
  <si>
    <t>boisson niveau 0</t>
  </si>
  <si>
    <t>ecoulement libre sans resistance notable</t>
  </si>
  <si>
    <t>Notion : Boisson niveau 1. ; Besoin / objectif : Réduire certaines difficultés de contrôle oral. ; Action professionnelle : appliquer la prescription et la consigne validée. ; Contrôle observable : Réduire certaines difficultés de contrôle oral. ; Risque / limite : Épaissir au hasard sans dosage ni contrôle. ; Validation / preuve : Validation selon prescription orthophoniste/médecin. ; Responsable : Cuisine / formateur / équipe terrain. ; Source : SRC_IDDSI_FR_2024</t>
  </si>
  <si>
    <t>Objectif : Réduire certaines difficultés de contrôle oral. ; Action : appliquer la prescription en production, service ou accompagnement. ; Contrôle : Boisson niveau 1 - Test IDDSI selon procédure officielle.. ; Transmission : prévenir cuisine, soins ou responsable si écart. ; Trace : noter ou faire remonter l'observation utile.</t>
  </si>
  <si>
    <t>Je vérifie : Boisson niveau 1. ; Je respecte : la prescription ou la consigne donnée. ; Je contrôle : Test IDDSI selon procédure officielle. ; Si écart : je préviens le responsable, les soins ou le formateur. ; Je transmets : ce que j'ai vu, corrigé ou fait remonter.</t>
  </si>
  <si>
    <t>Expliquer le besoin, l'objectif ou l'enjeu santé</t>
  </si>
  <si>
    <t>hydratation normale si deglutition securisee</t>
  </si>
  <si>
    <t>Notion : Boisson niveau 2. ; Besoin / objectif : Sécuriser la prise si besoin identifié. ; Action professionnelle : appliquer la prescription et la consigne validée. ; Contrôle observable : Test d'écoulement IDDSI. ; Risque / limite : Servir trop liquide ou trop gélifié. ; Validation / preuve : Suivi des apports hydriques. ; Responsable : Cuisine / formateur / équipe terrain. ; Source : SRC_IDDSI_FR_2024</t>
  </si>
  <si>
    <t>Objectif : Sécuriser la prise si besoin identifié. ; Action : appliquer la prescription en production, service ou accompagnement. ; Contrôle : Boisson niveau 2 - Test d'écoulement IDDSI.. ; Transmission : prévenir cuisine, soins ou responsable si écart. ; Trace : noter ou faire remonter l'observation utile.</t>
  </si>
  <si>
    <t>Je vérifie : Boisson niveau 2. ; Je respecte : la prescription ou la consigne donnée. ; Je contrôle : Test d'écoulement IDDSI. ; Si écart : je préviens le responsable, les soins ou le formateur. ; Je transmets : ce que j'ai vu, corrigé ou fait remonter.</t>
  </si>
  <si>
    <t>Citer le contrôle observable en production</t>
  </si>
  <si>
    <t>Notion : Boisson niveau 3 / aliment liquéfié. ; Besoin / objectif : Faciliter la prise sans mastication. ; Action professionnelle : appliquer la prescription et la consigne validée. ; Contrôle observable : Texture homogène, sans morceaux. ; Risque / limite : Confondre soupe liquide et texture contrôlée. ; Validation / preuve : Densité nutritionnelle suffisante. ; Responsable : Cuisine / formateur / équipe terrain. ; Source : SRC_IDDSI_FRAME</t>
  </si>
  <si>
    <t>Objectif : Faciliter la prise sans mastication. ; Action : appliquer la prescription en production, service ou accompagnement. ; Contrôle : Boisson niveau 3 / aliment liquéfié - Texture homogène, sans morceaux.. ; Transmission : prévenir cuisine, soins ou responsable si écart. ; Trace : noter ou faire remonter l'observation utile.</t>
  </si>
  <si>
    <t>Je vérifie : Boisson niveau 3 / aliment liquéfié. ; Je respecte : la prescription ou la consigne donnée. ; Je contrôle : Texture homogène, sans morceaux. ; Si écart : je préviens le responsable, les soins ou le formateur. ; Je transmets : ce que j'ai vu, corrigé ou fait remonter.</t>
  </si>
  <si>
    <t>Repérer le risque, l'erreur fréquente ou la limite métier</t>
  </si>
  <si>
    <t>Notion : Niveau 4 mixé très épais. ; Besoin / objectif : Limiter mastication et réduire risque de fausse route. ; Action professionnelle : appliquer la prescription et la consigne validée. ; Contrôle observable : Tient à la cuillère, pas de liquide séparé. ; Risque / limite : Limiter mastication et réduire risque de fausse route. ; Validation / preuve : Apports protéino-énergétiques maintenus. ; Responsable : Cuisine / formateur / équipe terrain. ; Source : SRC_IDDSI_FR_2024</t>
  </si>
  <si>
    <t>Objectif : Limiter mastication et réduire risque de fausse route. ; Action : appliquer la prescription en production, service ou accompagnement. ; Contrôle : Niveau 4 mixé très épais - Tient à la cuillère, pas de liquide séparé.. ; Transmission : prévenir cuisine, soins ou responsable si écart. ; Trace : noter ou faire remonter l'observation utile.</t>
  </si>
  <si>
    <t>Je vérifie : Niveau 4 mixé très épais. ; Je respecte : la prescription ou la consigne donnée. ; Je contrôle : Tient à la cuillère, pas de liquide séparé. ; Si écart : je préviens le responsable, les soins ou le formateur. ; Je transmets : ce que j'ai vu, corrigé ou fait remonter.</t>
  </si>
  <si>
    <t>Prévoir validation, preuve, trace ou transmission</t>
  </si>
  <si>
    <t>compatibilite prescription et hydratation</t>
  </si>
  <si>
    <t>Notion : Niveau 5 finement haché et lubrifié. ; Besoin / objectif : Réduire l'effort de mastication. ; Action professionnelle : appliquer la prescription et la consigne validée. ; Contrôle observable : Taille régulière et sauce adaptée. ; Risque / limite : Hachage sec ou morceaux irréguliers. ; Validation / preuve : Adaptation aux capacités de mastication. ; Responsable : Cuisine / formateur / équipe terrain. ; Source : SRC_IDDSI_FRAME</t>
  </si>
  <si>
    <t>Objectif : Réduire l'effort de mastication. ; Action : appliquer la prescription en production, service ou accompagnement. ; Contrôle : Niveau 5 finement haché et lubrifié - Taille régulière et sauce adaptée.. ; Transmission : prévenir cuisine, soins ou responsable si écart. ; Trace : noter ou faire remonter l'observation utile.</t>
  </si>
  <si>
    <t>Je vérifie : Niveau 5 finement haché et lubrifié. ; Je respecte : la prescription ou la consigne donnée. ; Je contrôle : Taille régulière et sauce adaptée. ; Si écart : je préviens le responsable, les soins ou le formateur. ; Je transmets : ce que j'ai vu, corrigé ou fait remonter.</t>
  </si>
  <si>
    <t>Identifier l'objectif ou le besoin à maîtriser</t>
  </si>
  <si>
    <t>Notion : Niveau 6 petits morceaux tendres. ; Besoin / objectif : Maintenir forme alimentaire avec sécurité. ; Action professionnelle : appliquer la prescription et la consigne validée. ; Contrôle observable : Test d'écrasement à la fourchette. ; Risque / limite : Morceaux tendres, de taille limitée, nécessitant mastication réduite. ; Validation / preuve : Prescription compatible avec mastication. ; Responsable : Cuisine / formateur / équipe terrain. ; Source : SRC_IDDSI_FR_2024</t>
  </si>
  <si>
    <t>Objectif : Maintenir forme alimentaire avec sécurité. ; Action : appliquer la prescription en production, service ou accompagnement. ; Contrôle : Niveau 6 petits morceaux tendres - Test d'écrasement à la fourchette.. ; Transmission : prévenir cuisine, soins ou responsable si écart. ; Trace : noter ou faire remonter l'observation utile.</t>
  </si>
  <si>
    <t>Je vérifie : Niveau 6 petits morceaux tendres. ; Je respecte : la prescription ou la consigne donnée. ; Je contrôle : Test d'écrasement à la fourchette. ; Si écart : je préviens le responsable, les soins ou le formateur. ; Je transmets : ce que j'ai vu, corrigé ou fait remonter.</t>
  </si>
  <si>
    <t>Décrire l'action de production, service ou accompagnement</t>
  </si>
  <si>
    <t>appliquer la prescription en production service ou accompagnement</t>
  </si>
  <si>
    <t>Notion : Niveau 7 facile à mastiquer. ; Besoin / objectif : Préserver autonomie et plaisir. ; Action professionnelle : appliquer la prescription et la consigne validée. ; Contrôle observable : Éviter aliments durs, secs, filandreux. ; Risque / limite : Classer une personne en mixé alors qu'un facile à mastiquer suffit. ; Validation / preuve : Réévaluation régulière du niveau. ; Responsable : Cuisine / formateur / équipe terrain. ; Source : SRC_IDDSI_FRAME</t>
  </si>
  <si>
    <t>Objectif : Préserver autonomie et plaisir. ; Action : appliquer la prescription en production, service ou accompagnement. ; Contrôle : Niveau 7 facile à mastiquer - Éviter aliments durs, secs, filandreux.. ; Transmission : prévenir cuisine, soins ou responsable si écart. ; Trace : noter ou faire remonter l'observation utile.</t>
  </si>
  <si>
    <t>Je vérifie : Niveau 7 facile à mastiquer. ; Je respecte : la prescription ou la consigne donnée. ; Je contrôle : Éviter aliments durs, secs, filandreux. ; Si écart : je préviens le responsable, les soins ou le formateur. ; Je transmets : ce que j'ai vu, corrigé ou fait remonter.</t>
  </si>
  <si>
    <t>Citer un contrôle terrain observable</t>
  </si>
  <si>
    <t>boisson niveau 0 ecoulement libre sans resistance notable</t>
  </si>
  <si>
    <t>Notion : Texture normale niveau 7. ; Besoin / objectif : Maintenir alimentation sociale classique si possible. ; Action professionnelle : appliquer la prescription et la consigne validée. ; Contrôle observable : Absence de restriction texture non justifiée. ; Risque / limite : Garder un niveau modifié par habitude. ; Validation / preuve : Vérifier évolution clinique. ; Responsable : Cuisine / formateur / équipe terrain. ; Source : SRC_IDDSI_FRAME</t>
  </si>
  <si>
    <t>Objectif : Maintenir alimentation sociale classique si possible. ; Action : appliquer la prescription en production, service ou accompagnement. ; Contrôle : Texture normale niveau 7 - Absence de restriction texture non justifiée.. ; Transmission : prévenir cuisine, soins ou responsable si écart. ; Trace : noter ou faire remonter l'observation utile.</t>
  </si>
  <si>
    <t>Je vérifie : Texture normale niveau 7. ; Je respecte : la prescription ou la consigne donnée. ; Je contrôle : Absence de restriction texture non justifiée. ; Si écart : je préviens le responsable, les soins ou le formateur. ; Je transmets : ce que j'ai vu, corrigé ou fait remonter.</t>
  </si>
  <si>
    <t>Prévoir la transmission en cas d'écart</t>
  </si>
  <si>
    <t>prevenir cuisine soins ou responsable si ecart</t>
  </si>
  <si>
    <t>Notion : Texture prescrite. ; Besoin / objectif : Le niveau ne se choisit pas par goût cuisine mais par besoin évalué. ; Action professionnelle : appliquer la prescription et la consigne validée. ; Contrôle observable : Prescription, observation, équipe pluridisciplinaire. ; Risque / limite : Changer la texture sans transmission. ; Validation / preuve : Traçabilité dans dossier/prescription. ; Responsable : Cuisine / formateur / équipe terrain. ; Source : SRC_HAS_BIENTRAITANCE</t>
  </si>
  <si>
    <t>Objectif : Sécuriser et individualiser. ; Action : appliquer la prescription en production, service ou accompagnement. ; Contrôle : Texture prescrite - Prescription, observation, équipe pluridisciplinaire.. ; Transmission : prévenir cuisine, soins ou responsable si écart. ; Trace : noter ou faire remonter l'observation utile.</t>
  </si>
  <si>
    <t>Je vérifie : Texture prescrite. ; Je respecte : la prescription ou la consigne donnée. ; Je contrôle : Prescription, observation, équipe pluridisciplinaire. ; Si écart : je préviens le responsable, les soins ou le formateur. ; Je transmets : ce que j'ai vu, corrigé ou fait remonter.</t>
  </si>
  <si>
    <t>Prévoir une trace ou une observation exploitable</t>
  </si>
  <si>
    <t>noter ou faire remonter l observation utile</t>
  </si>
  <si>
    <t>Notion : Sur-texturation. ; Besoin / objectif : Éviter perte de plaisir, autonomie, dignité. ; Action professionnelle : appliquer la prescription et la consigne validée. ; Contrôle observable : Comparer capacité réelle et texture servie. ; Risque / limite : Passer tout le monde en mixé pour simplifier. ; Validation / preuve : Révision périodique avec équipe. ; Responsable : Cuisine / formateur / équipe terrain. ; Source : SRC_HAS_BIENTRAITANCE</t>
  </si>
  <si>
    <t>Objectif : Éviter perte de plaisir, autonomie, dignité. ; Action : appliquer la prescription en production, service ou accompagnement. ; Contrôle : Sur-texturation - Comparer capacité réelle et texture servie.. ; Transmission : prévenir cuisine, soins ou responsable si écart. ; Trace : noter ou faire remonter l'observation utile.</t>
  </si>
  <si>
    <t>Je vérifie : Sur-texturation. ; Je respecte : la prescription ou la consigne donnée. ; Je contrôle : Comparer capacité réelle et texture servie. ; Si écart : je préviens le responsable, les soins ou le formateur. ; Je transmets : ce que j'ai vu, corrigé ou fait remonter.</t>
  </si>
  <si>
    <t>Dire ce qui est vérifié concrètement</t>
  </si>
  <si>
    <t>Notion : Évolution du niveau. ; Besoin / objectif : Adapter sans figer le convive. ; Action professionnelle : appliquer la prescription et la consigne validée. ; Contrôle observable : Observation repas + transmissions. ; Risque / limite : Considérer la texture définitive. ; Validation / preuve : Plan de suivi et alertes. ; Responsable : Cuisine / formateur / équipe terrain. ; Source : SRC_SRAE_TEXTURES</t>
  </si>
  <si>
    <t>Objectif : Adapter sans figer le convive. ; Action : appliquer la prescription en production, service ou accompagnement. ; Contrôle : Évolution du niveau - Observation repas + transmissions.. ; Transmission : prévenir cuisine, soins ou responsable si écart. ; Trace : noter ou faire remonter l'observation utile.</t>
  </si>
  <si>
    <t>Je vérifie : Évolution du niveau. ; Je respecte : la prescription ou la consigne donnée. ; Je contrôle : Observation repas + transmissions. ; Si écart : je préviens le responsable, les soins ou le formateur. ; Je transmets : ce que j'ai vu, corrigé ou fait remonter.</t>
  </si>
  <si>
    <t>Respecter la prescription ou la consigne</t>
  </si>
  <si>
    <t>la prescription ou la consigne donnee</t>
  </si>
  <si>
    <t>Notion : Dysphagie connue. ; Besoin / objectif : Situation : Dysphagie connue ; Signes observables : Toux, voix mouillée, fausse route, peur d'avaler. ; Risque : Inhalation, pneumopathie, dénutrition. ; Action attendue : Respecter prescription et texture indiquée.. ; Action professionnelle : appliquer la prescription et la consigne validée. ; Contrôle observable : Dysphagie connue - Respecter prescription et texture indiquée.. ; Risque / limite : Inhalation, pneumopathie, dénutrition. ; Validation / preuve : Prescription/fiche repas. ; Responsable : Cuisine / formateur / équipe terrain. ; Source : SRC_DOCUMENT_SOURCE</t>
  </si>
  <si>
    <t>Objectif : Inhalation, pneumopathie, dénutrition. ; Action : appliquer la prescription en production, service ou accompagnement. ; Contrôle : Dysphagie connue - Respecter prescription et texture indiquée.. ; Transmission : prévenir cuisine, soins ou responsable si écart. ; Trace : noter ou faire remonter l'observation utile.</t>
  </si>
  <si>
    <t>Je vérifie : Dysphagie connue. ; Je respecte : la prescription ou la consigne donnée. ; Je contrôle : Respecter prescription et texture indiquée. ; Si écart : je préviens le responsable, les soins ou le formateur. ; Je transmets : ce que j'ai vu, corrigé ou fait remonter.</t>
  </si>
  <si>
    <t>Réaliser le contrôle simple attendu</t>
  </si>
  <si>
    <t>Notion : Adapter niveau sans surclasser en mixé par facilité. ; Besoin / objectif : Situation : Troubles de mastication ; Signes observables : Dents absentes, appareil mal adapté, fatigue à mâcher. ; Risque : Refus, baisse d'apports, douleurs. ; Action attendue : Adapter tendreté, découpe, sauce.. ; Action professionnelle : appliquer la prescription et la consigne validée. ; Contrôle observable : Troubles de mastication - Adapter tendreté, découpe, sauce.. ; Risque / limite : Refus, baisse d'apports, douleurs. ; Validation / preuve : Observation repas. ; Responsable : Cuisine / formateur / équipe terrain. ; Source : SRC_DOCUMENT_SOURCE</t>
  </si>
  <si>
    <t>Objectif : Refus, baisse d'apports, douleurs. ; Action : appliquer la prescription en production, service ou accompagnement. ; Contrôle : Troubles de mastication - Adapter tendreté, découpe, sauce.. ; Transmission : prévenir cuisine, soins ou responsable si écart. ; Trace : noter ou faire remonter l'observation utile.</t>
  </si>
  <si>
    <t>Je vérifie : Troubles de mastication. ; Je respecte : la prescription ou la consigne donnée. ; Je contrôle : Adapter tendreté, découpe, sauce. ; Si écart : je préviens le responsable, les soins ou le formateur. ; Je transmets : ce que j'ai vu, corrigé ou fait remonter.</t>
  </si>
  <si>
    <t>Prévenir en cas d'écart</t>
  </si>
  <si>
    <t>Notion : Pathologie neurologique. ; Besoin / objectif : Situation : Pathologie neurologique ; Signes observables : AVC, Parkinson, troubles moteurs, lenteur. ; Risque : Fausse route, fatigabilité. ; Action attendue : Rythme, posture, texture et aide adaptés.. ; Action professionnelle : appliquer la prescription et la consigne validée. ; Contrôle observable : Pathologie neurologique - Rythme, posture, texture et aide adaptés.. ; Risque / limite : Fausse route, fatigabilité. ; Validation / preuve : Plan d'accompagnement. ; Responsable : Cuisine / formateur / équipe terrain. ; Source : SRC_DOCUMENT_SOURCE</t>
  </si>
  <si>
    <t>Objectif : Fausse route, fatigabilité. ; Action : appliquer la prescription en production, service ou accompagnement. ; Contrôle : Pathologie neurologique - Rythme, posture, texture et aide adaptés.. ; Transmission : prévenir cuisine, soins ou responsable si écart. ; Trace : noter ou faire remonter l'observation utile.</t>
  </si>
  <si>
    <t>Je vérifie : Pathologie neurologique. ; Je respecte : la prescription ou la consigne donnée. ; Je contrôle : Rythme, posture, texture et aide adaptés. ; Si écart : je préviens le responsable, les soins ou le formateur. ; Je transmets : ce que j'ai vu, corrigé ou fait remonter.</t>
  </si>
  <si>
    <t>Transmettre ou noter ce qui a été observé</t>
  </si>
  <si>
    <t>ce que j ai vu</t>
  </si>
  <si>
    <t>Notion : Personne âgée fragile. ; Besoin / objectif : Situation : Personne âgée fragile ; Signes observables : Fonte musculaire, perte d'appétit, fatigue. ; Risque : Dénutrition. ; Action attendue : Enrichir sans augmenter trop le volume.. ; Action professionnelle : appliquer la prescription et la consigne validée. ; Contrôle observable : Personne âgée fragile - Enrichir sans augmenter trop le volume.. ; Risque / limite : Dénutrition. ; Validation / preuve : Suivi poids/apports. ; Responsable : Cuisine / formateur / équipe terrain. ; Source : SRC_DOCUMENT_SOURCE</t>
  </si>
  <si>
    <t>Objectif : Dénutrition. ; Action : appliquer la prescription en production, service ou accompagnement. ; Contrôle : Personne âgée fragile - Enrichir sans augmenter trop le volume.. ; Transmission : prévenir cuisine, soins ou responsable si écart. ; Trace : noter ou faire remonter l'observation utile.</t>
  </si>
  <si>
    <t>Je vérifie : Personne âgée fragile. ; Je respecte : la prescription ou la consigne donnée. ; Je contrôle : Enrichir sans augmenter trop le volume. ; Si écart : je préviens le responsable, les soins ou le formateur. ; Je transmets : ce que j'ai vu, corrigé ou fait remonter.</t>
  </si>
  <si>
    <t>boisson niveau 1</t>
  </si>
  <si>
    <t>test iddsi selon procedure officielle</t>
  </si>
  <si>
    <t>Notion : Troubles cognitifs. ; Besoin / objectif : Situation : Troubles cognitifs ; Signes observables : Oublie de manger, ne reconnait pas le plat, agitation. ; Risque : Refus alimentaire, perte d'autonomie. ; Action attendue : Repères visuels, service calme, aides adaptées.. ; Action professionnelle : appliquer la prescription et la consigne validée. ; Contrôle observable : Troubles cognitifs - Repères visuels, service calme, aides adaptées.. ; Risque / limite : Refus alimentaire, perte d'autonomie. ; Validation / preuve : Transmission comportement. ; Responsable : Cuisine / formateur / équipe terrain. ; Source : SRC_DOCUMENT_SOURCE</t>
  </si>
  <si>
    <t>Objectif : Refus alimentaire, perte d'autonomie. ; Action : appliquer la prescription en production, service ou accompagnement. ; Contrôle : Troubles cognitifs - Repères visuels, service calme, aides adaptées.. ; Transmission : prévenir cuisine, soins ou responsable si écart. ; Trace : noter ou faire remonter l'observation utile.</t>
  </si>
  <si>
    <t>Je vérifie : Troubles cognitifs. ; Je respecte : la prescription ou la consigne donnée. ; Je contrôle : Repères visuels, service calme, aides adaptées. ; Si écart : je préviens le responsable, les soins ou le formateur. ; Je transmets : ce que j'ai vu, corrigé ou fait remonter.</t>
  </si>
  <si>
    <t>reduire certaines difficultes de controle oral</t>
  </si>
  <si>
    <t>Notion : Handicap moteur. ; Besoin / objectif : Objectif autonomie maximale sécurisée. ; Action professionnelle : appliquer la prescription et la consigne validée. ; Contrôle observable : Handicap moteur - Ustensiles ergonomiques, aide partielle.. ; Risque / limite : Dépendance inutile, fatigue. ; Validation / preuve : Fiche matériel. ; Responsable : Cuisine / formateur / équipe terrain. ; Source : SRC_DOCUMENT_SOURCE</t>
  </si>
  <si>
    <t>Objectif : Dépendance inutile, fatigue. ; Action : appliquer la prescription en production, service ou accompagnement. ; Contrôle : Handicap moteur - Ustensiles ergonomiques, aide partielle.. ; Transmission : prévenir cuisine, soins ou responsable si écart. ; Trace : noter ou faire remonter l'observation utile.</t>
  </si>
  <si>
    <t>Je vérifie : Handicap moteur. ; Je respecte : la prescription ou la consigne donnée. ; Je contrôle : Ustensiles ergonomiques, aide partielle. ; Si écart : je préviens le responsable, les soins ou le formateur. ; Je transmets : ce que j'ai vu, corrigé ou fait remonter.</t>
  </si>
  <si>
    <t>Notion : Refus répété. ; Besoin / objectif : Situation : Refus répété ; Signes observables : Assiette non consommée, opposition, grimace. ; Risque : Dénutrition, conflit, maltraitance possible. ; Action attendue : Chercher cause avant conclure au caprice.. ; Action professionnelle : appliquer la prescription et la consigne validée. ; Contrôle observable : Refus répété - Chercher cause avant conclure au caprice.. ; Risque / limite : Dénutrition, conflit, maltraitance possible. ; Validation / preuve : Fiche refus. ; Responsable : Cuisine / formateur / équipe terrain. ; Source : SRC_DOCUMENT_SOURCE</t>
  </si>
  <si>
    <t>Objectif : Dénutrition, conflit, maltraitance possible. ; Action : appliquer la prescription en production, service ou accompagnement. ; Contrôle : Refus répété - Chercher cause avant conclure au caprice.. ; Transmission : prévenir cuisine, soins ou responsable si écart. ; Trace : noter ou faire remonter l'observation utile.</t>
  </si>
  <si>
    <t>Je vérifie : Refus répété. ; Je respecte : la prescription ou la consigne donnée. ; Je contrôle : Chercher cause avant conclure au caprice. ; Si écart : je préviens le responsable, les soins ou le formateur. ; Je transmets : ce que j'ai vu, corrigé ou fait remonter.</t>
  </si>
  <si>
    <t>epaissir au hasard sans dosage ni controle</t>
  </si>
  <si>
    <t>Notion : Allergie/intolérance. ; Besoin / objectif : Situation : Allergie/intolérance ; Signes observables : Régime signalé, PAI/dossier, réaction passée. ; Risque : Réaction grave. ; Action attendue : Séparer allergie, aversion et dégoût.. ; Action professionnelle : appliquer la prescription et la consigne validée. ; Contrôle observable : Allergie/intolérance - Séparer allergie, aversion et dégoût.. ; Risque / limite : Réaction grave. ; Validation / preuve : Registre/dossier. ; Responsable : Cuisine / qualité / diététique. ; Source : SRC_DOCUMENT_SOURCE</t>
  </si>
  <si>
    <t>Objectif : Réaction grave. ; Action : appliquer la prescription en production, service ou accompagnement. ; Contrôle : Allergie/intolérance - Séparer allergie, aversion et dégoût.. ; Transmission : prévenir cuisine, soins ou responsable si écart. ; Trace : noter ou faire remonter l'observation utile.</t>
  </si>
  <si>
    <t>Je vérifie : Allergie/intolérance. ; Je respecte : la prescription ou la consigne donnée. ; Je contrôle : Séparer allergie, aversion et dégoût. ; Si écart : je préviens le responsable, les soins ou le formateur. ; Je transmets : ce que j'ai vu, corrigé ou fait remonter.</t>
  </si>
  <si>
    <t>validation selon prescription orthophoniste medecin</t>
  </si>
  <si>
    <t>Notion : Régime thérapeutique. ; Besoin / objectif : Situation : Régime thérapeutique ; Signes observables : Diabète, insuffisance rénale, sans sel strict, etc. ; Risque : Incompatibilité nutritionnelle ou médicale. ; Action attendue : Ne pas improviser les substitutions.. ; Action professionnelle : appliquer la prescription et la consigne validée. ; Contrôle observable : Régime thérapeutique - Ne pas improviser les substitutions.. ; Risque / limite : Incompatibilité nutritionnelle ou médicale. ; Validation / preuve : Fiche individuelle. ; Responsable : Cuisine / qualité / diététique. ; Source : SRC_DOCUMENT_SOURCE</t>
  </si>
  <si>
    <t>Objectif : Incompatibilité nutritionnelle ou médicale. ; Action : appliquer la prescription en production, service ou accompagnement. ; Contrôle : Régime thérapeutique - Ne pas improviser les substitutions.. ; Transmission : prévenir cuisine, soins ou responsable si écart. ; Trace : noter ou faire remonter l'observation utile.</t>
  </si>
  <si>
    <t>Je vérifie : Régime thérapeutique. ; Je respecte : la prescription ou la consigne donnée. ; Je contrôle : Ne pas improviser les substitutions. ; Si écart : je préviens le responsable, les soins ou le formateur. ; Je transmets : ce que j'ai vu, corrigé ou fait remonter.</t>
  </si>
  <si>
    <t>Notion : Fatigue en fin de journée. ; Besoin / objectif : Situation : Fatigue en fin de journée ; Signes observables : Mange mieux le midi que le soir. ; Risque : Apports insuffisants. ; Action attendue : Adapter horaire, collation, texture selon moment.. ; Action professionnelle : appliquer la prescription et la consigne validée. ; Contrôle observable : Fatigue en fin de journée - Adapter horaire, collation, texture selon moment.. ; Risque / limite : Apports insuffisants. ; Validation / preuve : Suivi consommation. ; Responsable : Cuisine / formateur / équipe terrain. ; Source : SRC_DOCUMENT_SOURCE</t>
  </si>
  <si>
    <t>Objectif : Apports insuffisants. ; Action : appliquer la prescription en production, service ou accompagnement. ; Contrôle : Fatigue en fin de journée - Adapter horaire, collation, texture selon moment.. ; Transmission : prévenir cuisine, soins ou responsable si écart. ; Trace : noter ou faire remonter l'observation utile.</t>
  </si>
  <si>
    <t>Je vérifie : Fatigue en fin de journée. ; Je respecte : la prescription ou la consigne donnée. ; Je contrôle : Adapter horaire, collation, texture selon moment. ; Si écart : je préviens le responsable, les soins ou le formateur. ; Je transmets : ce que j'ai vu, corrigé ou fait remonter.</t>
  </si>
  <si>
    <t>Notion : Évaluation initiale. ; Besoin / objectif : Situation : Évaluation initiale ; Signes observables : Entrée en établissement ou retour hospitalisation. ; Risque : Mauvaise texture de départ. ; Action attendue : Observer, interroger, peser, transmettre.. ; Action professionnelle : appliquer la prescription et la consigne validée. ; Contrôle observable : Évaluation initiale - Observer, interroger, peser, transmettre.. ; Risque / limite : Mauvaise texture de départ. ; Validation / preuve : Bilan entrée. ; Responsable : Cuisine / formateur / équipe terrain. ; Source : SRC_DOCUMENT_SOURCE</t>
  </si>
  <si>
    <t>Objectif : Mauvaise texture de départ. ; Action : appliquer la prescription en production, service ou accompagnement. ; Contrôle : Évaluation initiale - Observer, interroger, peser, transmettre.. ; Transmission : prévenir cuisine, soins ou responsable si écart. ; Trace : noter ou faire remonter l'observation utile.</t>
  </si>
  <si>
    <t>Je vérifie : Évaluation initiale. ; Je respecte : la prescription ou la consigne donnée. ; Je contrôle : Observer, interroger, peser, transmettre. ; Si écart : je préviens le responsable, les soins ou le formateur. ; Je transmets : ce que j'ai vu, corrigé ou fait remonter.</t>
  </si>
  <si>
    <t>Notion : Réviser niveau et outils. ; Besoin / objectif : Situation : Réévaluation périodique ; Signes observables : Changement état, appétit, poids, toux. ; Risque : Texture obsolète. ; Action attendue : Réviser niveau et outils.. ; Action professionnelle : appliquer la prescription et la consigne validée. ; Contrôle observable : Réévaluation périodique - Réviser niveau et outils.. ; Risque / limite : Texture obsolète. ; Validation / preuve : Compte-rendu repas. ; Responsable : Cuisine / formateur / équipe terrain. ; Source : SRC_DOCUMENT_SOURCE</t>
  </si>
  <si>
    <t>Objectif : Texture obsolète. ; Action : appliquer la prescription en production, service ou accompagnement. ; Contrôle : Réévaluation périodique - Réviser niveau et outils.. ; Transmission : prévenir cuisine, soins ou responsable si écart. ; Trace : noter ou faire remonter l'observation utile.</t>
  </si>
  <si>
    <t>Je vérifie : Réévaluation périodique. ; Je respecte : la prescription ou la consigne donnée. ; Je contrôle : Réviser niveau et outils. ; Si écart : je préviens le responsable, les soins ou le formateur. ; Je transmets : ce que j'ai vu, corrigé ou fait remonter.</t>
  </si>
  <si>
    <t>Notion : Apports protéiques. ; Besoin / objectif : Apports protéiques. ; Action professionnelle : appliquer la prescription et la consigne validée. ; Contrôle observable : Apports protéiques - Où sont les protéines dans ton assiette modifiée ?. ; Risque / limite : Ne pas modifier texture, régime ou allergène sans consigne validée.. ; Validation / preuve : Grammage validé. ; Responsable : Diététique / soins / cuisine. ; Source : SRC_DOCUMENT_SOURCE</t>
  </si>
  <si>
    <t>Objectif : Grammage validé. ; Action : appliquer la prescription en production, service ou accompagnement. ; Contrôle : Apports protéiques - Où sont les protéines dans ton assiette modifiée ?. ; Transmission : prévenir cuisine, soins ou responsable si écart. ; Trace : noter ou faire remonter l'observation utile.</t>
  </si>
  <si>
    <t>Je vérifie : Apports protéiques. ; Je respecte : la prescription ou la consigne donnée. ; Je contrôle : Apports protéiques. ; Si écart : je préviens le responsable, les soins ou le formateur. ; Je transmets : ce que j'ai vu, corrigé ou fait remonter.</t>
  </si>
  <si>
    <t>Notion : Densité énergétique. ; Besoin / objectif : Densité énergétique. ; Action professionnelle : appliquer la prescription et la consigne validée. ; Contrôle observable : Densité énergétique - Tu as mixé, mais as-tu gardé l'énergie ?. ; Risque / limite : Ne pas modifier texture, régime ou allergène sans consigne validée.. ; Validation / preuve : Compatibilité régimes. ; Responsable : Diététique / soins / cuisine. ; Source : SRC_DOCUMENT_SOURCE</t>
  </si>
  <si>
    <t>Objectif : Compatibilité régimes. ; Action : appliquer la prescription en production, service ou accompagnement. ; Contrôle : Densité énergétique - Tu as mixé, mais as-tu gardé l'énergie ?. ; Transmission : prévenir cuisine, soins ou responsable si écart. ; Trace : noter ou faire remonter l'observation utile.</t>
  </si>
  <si>
    <t>Je vérifie : Densité énergétique. ; Je respecte : la prescription ou la consigne donnée. ; Je contrôle : Densité énergétique. ; Si écart : je préviens le responsable, les soins ou le formateur. ; Je transmets : ce que j'ai vu, corrigé ou fait remonter.</t>
  </si>
  <si>
    <t>Notion : Hydratation. ; Besoin / objectif : Hydratation. ; Action professionnelle : appliquer la prescription et la consigne validée. ; Contrôle observable : Hydratation - Comment sais-tu que la personne boit assez ?. ; Risque / limite : Ne pas modifier texture, régime ou allergène sans consigne validée.. ; Validation / preuve : Suivi hydrique. ; Responsable : Diététique / soins / cuisine. ; Source : SRC_DOCUMENT_SOURCE</t>
  </si>
  <si>
    <t>Objectif : Suivi hydrique. ; Action : appliquer la prescription en production, service ou accompagnement. ; Contrôle : Hydratation - Comment sais-tu que la personne boit assez ?. ; Transmission : prévenir cuisine, soins ou responsable si écart. ; Trace : noter ou faire remonter l'observation utile.</t>
  </si>
  <si>
    <t>Je vérifie : Hydratation. ; Je respecte : la prescription ou la consigne donnée. ; Je contrôle : Hydratation. ; Si écart : je préviens le responsable, les soins ou le formateur. ; Je transmets : ce que j'ai vu, corrigé ou fait remonter.</t>
  </si>
  <si>
    <t>Notion : Sécurité fausse route. ; Besoin / objectif : Sécurité fausse route. ; Action professionnelle : appliquer la prescription et la consigne validée. ; Contrôle observable : Sécurité fausse route - Que se passe-t-il si ta purée rend de l'eau ?. ; Risque / limite : Ne pas modifier texture, régime ou allergène sans consigne validée.. ; Validation / preuve : Prescription respectée. ; Responsable : Diététique / soins / cuisine. ; Source : SRC_DOCUMENT_SOURCE</t>
  </si>
  <si>
    <t>Objectif : Prescription respectée. ; Action : appliquer la prescription en production, service ou accompagnement. ; Contrôle : Sécurité fausse route - Que se passe-t-il si ta purée rend de l'eau ?. ; Transmission : prévenir cuisine, soins ou responsable si écart. ; Trace : noter ou faire remonter l'observation utile.</t>
  </si>
  <si>
    <t>Je vérifie : Sécurité fausse route. ; Je respecte : la prescription ou la consigne donnée. ; Je contrôle : Sécurité fausse route. ; Si écart : je préviens le responsable, les soins ou le formateur. ; Je transmets : ce que j'ai vu, corrigé ou fait remonter.</t>
  </si>
  <si>
    <t>Notion : Volume alimentaire. ; Besoin / objectif : Volume alimentaire. ; Action professionnelle : appliquer la prescription et la consigne validée. ; Contrôle observable : Volume alimentaire - Comment éviter de remplir sans nourrir ?. ; Risque / limite : Ne pas modifier texture, régime ou allergène sans consigne validée.. ; Validation / preuve : Plan alimentaire. ; Responsable : Diététique / soins / cuisine. ; Source : SRC_DOCUMENT_SOURCE</t>
  </si>
  <si>
    <t>Objectif : Plan alimentaire. ; Action : appliquer la prescription en production, service ou accompagnement. ; Contrôle : Volume alimentaire - Comment éviter de remplir sans nourrir ?. ; Transmission : prévenir cuisine, soins ou responsable si écart. ; Trace : noter ou faire remonter l'observation utile.</t>
  </si>
  <si>
    <t>Je vérifie : Volume alimentaire. ; Je respecte : la prescription ou la consigne donnée. ; Je contrôle : Volume alimentaire. ; Si écart : je préviens le responsable, les soins ou le formateur. ; Je transmets : ce que j'ai vu, corrigé ou fait remonter.</t>
  </si>
  <si>
    <t>Notion : Goûter/collations. ; Besoin / objectif : Goûter/collations. ; Action professionnelle : appliquer la prescription et la consigne validée. ; Contrôle observable : Goûter/collations - Quelle collation est utile et compatible texture ?. ; Risque / limite : Ne pas modifier texture, régime ou allergène sans consigne validée.. ; Validation / preuve : Plan nutrition. ; Responsable : Diététique / soins / cuisine. ; Source : SRC_DOCUMENT_SOURCE</t>
  </si>
  <si>
    <t>Objectif : Plan nutrition. ; Action : appliquer la prescription en production, service ou accompagnement. ; Contrôle : Goûter/collations - Quelle collation est utile et compatible texture ?. ; Transmission : prévenir cuisine, soins ou responsable si écart. ; Trace : noter ou faire remonter l'observation utile.</t>
  </si>
  <si>
    <t>Je vérifie : Goûter/collations. ; Je respecte : la prescription ou la consigne donnée. ; Je contrôle : Goûter/collations. ; Si écart : je préviens le responsable, les soins ou le formateur. ; Je transmets : ce que j'ai vu, corrigé ou fait remonter.</t>
  </si>
  <si>
    <t>Notion : Fruits et fibres. ; Besoin / objectif : Fruits et fibres. ; Action professionnelle : appliquer la prescription et la consigne validée. ; Contrôle observable : Fruits et fibres - Comment gardes-tu le fruit en texture adaptée ?. ; Risque / limite : Ne pas modifier texture, régime ou allergène sans consigne validée.. ; Validation / preuve : Menu validé. ; Responsable : Diététique / soins / cuisine. ; Source : SRC_DOCUMENT_SOURCE</t>
  </si>
  <si>
    <t>Objectif : Menu validé. ; Action : appliquer la prescription en production, service ou accompagnement. ; Contrôle : Fruits et fibres - Comment gardes-tu le fruit en texture adaptée ?. ; Transmission : prévenir cuisine, soins ou responsable si écart. ; Trace : noter ou faire remonter l'observation utile.</t>
  </si>
  <si>
    <t>Je vérifie : Fruits et fibres. ; Je respecte : la prescription ou la consigne donnée. ; Je contrôle : Fruits et fibres. ; Si écart : je préviens le responsable, les soins ou le formateur. ; Je transmets : ce que j'ai vu, corrigé ou fait remonter.</t>
  </si>
  <si>
    <t>boisson niveau 2</t>
  </si>
  <si>
    <t>Notion : Température de service. ; Besoin / objectif : Température de service. ; Action professionnelle : appliquer la prescription et la consigne validée. ; Contrôle observable : Température de service - Une texture correcte mais froide donne quoi ?. ; Risque / limite : Ne pas modifier texture, régime ou allergène sans consigne validée.. ; Validation / preuve : Confort et sécurité. ; Responsable : Service / salle / soins selon organisation. ; Source : SRC_DOCUMENT_SOURCE</t>
  </si>
  <si>
    <t>Objectif : Confort et sécurité. ; Action : appliquer la prescription en production, service ou accompagnement. ; Contrôle : Température de service - Une texture correcte mais froide donne quoi ?. ; Transmission : prévenir cuisine, soins ou responsable si écart. ; Trace : noter ou faire remonter l'observation utile.</t>
  </si>
  <si>
    <t>Je vérifie : Température de service. ; Je respecte : la prescription ou la consigne donnée. ; Je contrôle : Température de service. ; Si écart : je préviens le responsable, les soins ou le formateur. ; Je transmets : ce que j'ai vu, corrigé ou fait remonter.</t>
  </si>
  <si>
    <t>securiser la prise si besoin identifie</t>
  </si>
  <si>
    <t>Notion : Régimes restrictifs. ; Besoin / objectif : Régimes restrictifs. ; Action professionnelle : appliquer la prescription et la consigne validée. ; Contrôle observable : Régimes restrictifs - Restriction texture + sans sel + mixé : que vérifies-tu ?. ; Risque / limite : Limiter les restrictions inutiles, prioriser nutrition. ; Validation / preuve : Validation diététique obligatoire. ; Responsable : Cuisine / qualité / diététique. ; Source : SRC_DOCUMENT_SOURCE</t>
  </si>
  <si>
    <t>Objectif : Validation diététique obligatoire. ; Action : appliquer la prescription en production, service ou accompagnement. ; Contrôle : Régimes restrictifs - Restriction texture + sans sel + mixé : que vérifies-tu ?. ; Transmission : prévenir cuisine, soins ou responsable si écart. ; Trace : noter ou faire remonter l'observation utile.</t>
  </si>
  <si>
    <t>Je vérifie : Régimes restrictifs. ; Je respecte : la prescription ou la consigne donnée. ; Je contrôle : Régimes restrictifs. ; Si écart : je préviens le responsable, les soins ou le formateur. ; Je transmets : ce que j'ai vu, corrigé ou fait remonter.</t>
  </si>
  <si>
    <t>test d ecoulement iddsi</t>
  </si>
  <si>
    <t>Notion : Plaisir et phase céphalique. ; Besoin / objectif : Plaisir et phase céphalique. ; Action professionnelle : appliquer la prescription et la consigne validée. ; Contrôle observable : Plaisir et phase céphalique - Pourquoi le beau peut améliorer l'apport ?. ; Risque / limite : Ne pas modifier texture, régime ou allergène sans consigne validée.. ; Validation / preuve : Respect goûts. ; Responsable : Diététique / soins / cuisine. ; Source : SRC_DOCUMENT_SOURCE</t>
  </si>
  <si>
    <t>Objectif : Respect goûts. ; Action : appliquer la prescription en production, service ou accompagnement. ; Contrôle : Plaisir et phase céphalique - Pourquoi le beau peut améliorer l'apport ?. ; Transmission : prévenir cuisine, soins ou responsable si écart. ; Trace : noter ou faire remonter l'observation utile.</t>
  </si>
  <si>
    <t>Je vérifie : Plaisir et phase céphalique. ; Je respecte : la prescription ou la consigne donnée. ; Je contrôle : Plaisir et phase céphalique. ; Si écart : je préviens le responsable, les soins ou le formateur. ; Je transmets : ce que j'ai vu, corrigé ou fait remonter.</t>
  </si>
  <si>
    <t>servir trop liquide ou trop gelifie</t>
  </si>
  <si>
    <t>Notion : Suivi des restes. ; Besoin / objectif : Suivi des restes. ; Action professionnelle : appliquer la prescription et la consigne validée. ; Contrôle observable : Suivi des restes - Que t'apprend l'assiette retour ?. ; Risque / limite : Ne pas modifier texture, régime ou allergène sans consigne validée.. ; Validation / preuve : Suivi hebdomadaire. ; Responsable : Diététique / soins / cuisine. ; Source : SRC_DOCUMENT_SOURCE</t>
  </si>
  <si>
    <t>Objectif : Suivi hebdomadaire. ; Action : appliquer la prescription en production, service ou accompagnement. ; Contrôle : Suivi des restes - Que t'apprend l'assiette retour ?. ; Transmission : prévenir cuisine, soins ou responsable si écart. ; Trace : noter ou faire remonter l'observation utile.</t>
  </si>
  <si>
    <t>Je vérifie : Suivi des restes. ; Je respecte : la prescription ou la consigne donnée. ; Je contrôle : Suivi des restes. ; Si écart : je préviens le responsable, les soins ou le formateur. ; Je transmets : ce que j'ai vu, corrigé ou fait remonter.</t>
  </si>
  <si>
    <t>suivi des apports hydriques</t>
  </si>
  <si>
    <t>Test automatique : réponse attendue = 20/20</t>
  </si>
  <si>
    <t>Notion : Signaux d'alerte. ; Besoin / objectif : Signaux d'alerte. ; Action professionnelle : appliquer la prescription et la consigne validée. ; Contrôle observable : Signaux d'alerte - Quel signal impose d'arrêter et prévenir ?. ; Risque / limite : Ne pas modifier texture, régime ou allergène sans consigne validée.. ; Validation / preuve : Circuit alerte. ; Responsable : Diététique / soins / cuisine. ; Source : SRC_DOCUMENT_SOURCE</t>
  </si>
  <si>
    <t>Objectif : Circuit alerte. ; Action : appliquer la prescription en production, service ou accompagnement. ; Contrôle : Signaux d'alerte - Quel signal impose d'arrêter et prévenir ?. ; Transmission : prévenir cuisine, soins ou responsable si écart. ; Trace : noter ou faire remonter l'observation utile.</t>
  </si>
  <si>
    <t>Je vérifie : Signaux d'alerte. ; Je respecte : la prescription ou la consigne donnée. ; Je contrôle : Signaux d'alerte. ; Si écart : je préviens le responsable, les soins ou le formateur. ; Je transmets : ce que j'ai vu, corrigé ou fait remonter.</t>
  </si>
  <si>
    <t>Notion : Identification du plat. ; Besoin / objectif : Dimension : Identification du plat ; Mauvaise pratique : Tout mélanger en purée unique. ; Bonne pratique : Séparer composantes : protéine, garniture, sauce. ; Exemple cuisine : Poisson mixé moulé + purée carotte + sauce citron.. ; Action professionnelle : appliquer la prescription et la consigne validée. ; Contrôle observable : Identification du plat - Poisson mixé moulé + purée carotte + sauce citron.. ; Risque / limite : Ne pas modifier texture, régime ou allergène sans consigne validée.. ; Validation / preuve : Équilibre composantes. ; Responsable : Cuisine / formateur / équipe terrain. ; Source : SRC_DOCUMENT_SOURCE</t>
  </si>
  <si>
    <t>Objectif : Équilibre composantes. ; Action : appliquer la prescription en production, service ou accompagnement. ; Contrôle : Identification du plat - Poisson mixé moulé + purée carotte + sauce citron.. ; Transmission : prévenir cuisine, soins ou responsable si écart. ; Trace : noter ou faire remonter l'observation utile.</t>
  </si>
  <si>
    <t>Je vérifie : Identification du plat. ; Je respecte : la prescription ou la consigne donnée. ; Je contrôle : Identification du plat. ; Si écart : je préviens le responsable, les soins ou le formateur. ; Je transmets : ce que j'ai vu, corrigé ou fait remonter.</t>
  </si>
  <si>
    <t>Critère pédagogique</t>
  </si>
  <si>
    <t>Variante 1</t>
  </si>
  <si>
    <t>Variante 2</t>
  </si>
  <si>
    <t>Variante 3</t>
  </si>
  <si>
    <t>Variante 4</t>
  </si>
  <si>
    <t>Variante 5</t>
  </si>
  <si>
    <t>A détecté</t>
  </si>
  <si>
    <t>Attendu détecté</t>
  </si>
  <si>
    <t>Notion : Couleur. ; Besoin / objectif : Dimension : Couleur ; Mauvaise pratique : Assiette beige/grise. ; Bonne pratique : Travailler couleurs naturelles par composante. ; Exemple cuisine : Betterave, carotte, épinard, courge.. ; Action professionnelle : appliquer la prescription et la consigne validée. ; Contrôle observable : Couleur - Betterave, carotte, épinard, courge.. ; Risque / limite : Ne pas modifier texture, régime ou allergène sans consigne validée.. ; Validation / preuve : Variété légumes. ; Responsable : Cuisine / formateur / équipe terrain. ; Source : SRC_DOCUMENT_SOURCE</t>
  </si>
  <si>
    <t>Objectif : Variété légumes. ; Action : appliquer la prescription en production, service ou accompagnement. ; Contrôle : Couleur - Betterave, carotte, épinard, courge.. ; Transmission : prévenir cuisine, soins ou responsable si écart. ; Trace : noter ou faire remonter l'observation utile.</t>
  </si>
  <si>
    <t>Je vérifie : Couleur. ; Je respecte : la prescription ou la consigne donnée. ; Je contrôle : Couleur. ; Si écart : je préviens le responsable, les soins ou le formateur. ; Je transmets : ce que j'ai vu, corrigé ou fait remonter.</t>
  </si>
  <si>
    <t>boisson niveau 2 test d ecoulement iddsi</t>
  </si>
  <si>
    <t>Notion : Saveur. ; Besoin / objectif : Dimension : Saveur ; Mauvaise pratique : Dilution fade après mixage. ; Bonne pratique : Assaisonnement contrôlé et adapté régime. ; Exemple cuisine : Herbes mixées, jus corsé, épices douces.. ; Action professionnelle : appliquer la prescription et la consigne validée. ; Contrôle observable : Assaisonnement contrôlé et adapté régime. ; Risque / limite : Ne pas modifier texture, régime ou allergène sans consigne validée.. ; Validation / preuve : Compatibilité sans sel/allergènes. ; Responsable : Cuisine / formateur / équipe terrain. ; Source : SRC_DOCUMENT_SOURCE</t>
  </si>
  <si>
    <t>Objectif : Compatibilité sans sel/allergènes. ; Action : appliquer la prescription en production, service ou accompagnement. ; Contrôle : Saveur - Herbes mixées, jus corsé, épices douces.. ; Transmission : prévenir cuisine, soins ou responsable si écart. ; Trace : noter ou faire remonter l'observation utile.</t>
  </si>
  <si>
    <t>Je vérifie : Saveur. ; Je respecte : la prescription ou la consigne donnée. ; Je contrôle : Saveur. ; Si écart : je préviens le responsable, les soins ou le formateur. ; Je transmets : ce que j'ai vu, corrigé ou fait remonter.</t>
  </si>
  <si>
    <t>Notion : Odeur. ; Besoin / objectif : Dimension : Odeur ; Mauvaise pratique : Réchauffage sans odeur attractive. ; Bonne pratique : Préserver odeur du plat et sauce. ; Exemple cuisine : Jus de viande réduit, aromates.. ; Action professionnelle : appliquer la prescription et la consigne validée. ; Contrôle observable : Odeur - Jus de viande réduit, aromates.. ; Risque / limite : Ne pas modifier texture, régime ou allergène sans consigne validée.. ; Validation / preuve : Respect tolérances. ; Responsable : Cuisine / formateur / équipe terrain. ; Source : SRC_DOCUMENT_SOURCE</t>
  </si>
  <si>
    <t>Objectif : Respect tolérances. ; Action : appliquer la prescription en production, service ou accompagnement. ; Contrôle : Odeur - Jus de viande réduit, aromates.. ; Transmission : prévenir cuisine, soins ou responsable si écart. ; Trace : noter ou faire remonter l'observation utile.</t>
  </si>
  <si>
    <t>Je vérifie : Odeur. ; Je respecte : la prescription ou la consigne donnée. ; Je contrôle : Odeur. ; Si écart : je préviens le responsable, les soins ou le formateur. ; Je transmets : ce que j'ai vu, corrigé ou fait remonter.</t>
  </si>
  <si>
    <t>Notion : Texture lisse/cohésive/lubrifiée selon niveau. ; Besoin / objectif : Dimension : Texture en bouche ; Mauvaise pratique : Collant, granuleux, sec. ; Bonne pratique : Texture lisse/cohésive/lubrifiée selon niveau. ; Exemple cuisine : Ajout sauce, liaison, tamisage.. ; Action professionnelle : appliquer la prescription et la consigne validée. ; Contrôle observable : Texture en bouche - Ajout sauce, liaison, tamisage.. ; Risque / limite : Ne pas modifier texture, régime ou allergène sans consigne validée.. ; Validation / preuve : Niveau conforme. ; Responsable : Cuisine / formateur / équipe terrain. ; Source : SRC_DOCUMENT_SOURCE</t>
  </si>
  <si>
    <t>Objectif : Niveau conforme. ; Action : appliquer la prescription en production, service ou accompagnement. ; Contrôle : Texture en bouche - Ajout sauce, liaison, tamisage.. ; Transmission : prévenir cuisine, soins ou responsable si écart. ; Trace : noter ou faire remonter l'observation utile.</t>
  </si>
  <si>
    <t>Je vérifie : Texture en bouche. ; Je respecte : la prescription ou la consigne donnée. ; Je contrôle : Texture en bouche. ; Si écart : je préviens le responsable, les soins ou le formateur. ; Je transmets : ce que j'ai vu, corrigé ou fait remonter.</t>
  </si>
  <si>
    <t>Notion : Sauces. ; Besoin / objectif : Dimension : Sauces ; Mauvaise pratique : Sauce absente ou trop liquide. ; Bonne pratique : Sauce liée adaptée, nappante, compatible texture. ; Exemple cuisine : Béchamel enrichie, velouté réduit.. ; Action professionnelle : appliquer la prescription et la consigne validée. ; Contrôle observable : Sauces - Béchamel enrichie, velouté réduit.. ; Risque / limite : Ne pas modifier texture, régime ou allergène sans consigne validée.. ; Validation / preuve : Apport et régime. ; Responsable : Cuisine / formateur / équipe terrain. ; Source : SRC_DOCUMENT_SOURCE</t>
  </si>
  <si>
    <t>Objectif : Apport et régime. ; Action : appliquer la prescription en production, service ou accompagnement. ; Contrôle : Sauces - Béchamel enrichie, velouté réduit.. ; Transmission : prévenir cuisine, soins ou responsable si écart. ; Trace : noter ou faire remonter l'observation utile.</t>
  </si>
  <si>
    <t>Je vérifie : Sauces. ; Je respecte : la prescription ou la consigne donnée. ; Je contrôle : Sauces. ; Si écart : je préviens le responsable, les soins ou le formateur. ; Je transmets : ce que j'ai vu, corrigé ou fait remonter.</t>
  </si>
  <si>
    <t>Notion : Formes. ; Besoin / objectif : Dimension : Formes ; Mauvaise pratique : Purée étalée sans forme. ; Bonne pratique : Pocher, mouler, dresser proprement. ; Exemple cuisine : Boudin, quenelle, dôme, moule silicone.. ; Action professionnelle : appliquer la prescription et la consigne validée. ; Contrôle observable : Formes - Boudin, quenelle, dôme, moule silicone.. ; Risque / limite : Ne pas modifier texture, régime ou allergène sans consigne validée.. ; Validation / preuve : Portion lisible. ; Responsable : Cuisine / formateur / équipe terrain. ; Source : SRC_DOCUMENT_SOURCE</t>
  </si>
  <si>
    <t>Objectif : Portion lisible. ; Action : appliquer la prescription en production, service ou accompagnement. ; Contrôle : Formes - Boudin, quenelle, dôme, moule silicone.. ; Transmission : prévenir cuisine, soins ou responsable si écart. ; Trace : noter ou faire remonter l'observation utile.</t>
  </si>
  <si>
    <t>Je vérifie : Formes. ; Je respecte : la prescription ou la consigne donnée. ; Je contrôle : Formes. ; Si écart : je préviens le responsable, les soins ou le formateur. ; Je transmets : ce que j'ai vu, corrigé ou fait remonter.</t>
  </si>
  <si>
    <t>Notion : Repas complet. ; Besoin / objectif : Dimension : Repas complet ; Mauvaise pratique : Un seul bol mixé. ; Bonne pratique : Entrée, plat, produit laitier/dessert adaptés. ; Exemple cuisine : Menu complet texture 4.. ; Action professionnelle : appliquer la prescription et la consigne validée. ; Contrôle observable : Repas complet - Menu complet texture 4.. ; Risque / limite : Ne pas modifier texture, régime ou allergène sans consigne validée.. ; Validation / preuve : Menu équilibré. ; Responsable : Cuisine / formateur / équipe terrain. ; Source : SRC_DOCUMENT_SOURCE</t>
  </si>
  <si>
    <t>Objectif : Menu équilibré. ; Action : appliquer la prescription en production, service ou accompagnement. ; Contrôle : Repas complet - Menu complet texture 4.. ; Transmission : prévenir cuisine, soins ou responsable si écart. ; Trace : noter ou faire remonter l'observation utile.</t>
  </si>
  <si>
    <t>Je vérifie : Repas complet. ; Je respecte : la prescription ou la consigne donnée. ; Je contrôle : Repas complet. ; Si écart : je préviens le responsable, les soins ou le formateur. ; Je transmets : ce que j'ai vu, corrigé ou fait remonter.</t>
  </si>
  <si>
    <t>Notion : Même repas que les autres. ; Besoin / objectif : Dimension : Même repas que les autres ; Mauvaise pratique : Menu à part pauvre et répétitif. ; Bonne pratique : Adapter le menu commun lorsque possible. ; Exemple cuisine : Bœuf carottes décliné texture.. ; Action professionnelle : appliquer la prescription et la consigne validée. ; Contrôle observable : Contrôle variété. ; Risque / limite : Ne pas modifier texture, régime ou allergène sans consigne validée.. ; Validation / preuve : Contrôle variété. ; Responsable : Cuisine / formateur / équipe terrain. ; Source : SRC_DOCUMENT_SOURCE</t>
  </si>
  <si>
    <t>Objectif : Contrôle variété. ; Action : appliquer la prescription en production, service ou accompagnement. ; Contrôle : Même repas que les autres - Bœuf carottes décliné texture.. ; Transmission : prévenir cuisine, soins ou responsable si écart. ; Trace : noter ou faire remonter l'observation utile.</t>
  </si>
  <si>
    <t>Je vérifie : Même repas que les autres. ; Je respecte : la prescription ou la consigne donnée. ; Je contrôle : Même repas que les autres. ; Si écart : je préviens le responsable, les soins ou le formateur. ; Je transmets : ce que j'ai vu, corrigé ou fait remonter.</t>
  </si>
  <si>
    <t>Notion : Dimension sociale. ; Besoin / objectif : Dimension : Dimension sociale ; Mauvaise pratique : Servir en décalé ou isoler. ; Bonne pratique : Maintenir repas partagé si possible. ; Exemple cuisine : Même salle, aide discrète.. ; Action professionnelle : appliquer la prescription et la consigne validée. ; Contrôle observable : Dimension sociale - Même salle, aide discrète.. ; Risque / limite : Ne pas modifier texture, régime ou allergène sans consigne validée.. ; Validation / preuve : Projet personnalisé. ; Responsable : Cuisine / formateur / équipe terrain. ; Source : SRC_DOCUMENT_SOURCE</t>
  </si>
  <si>
    <t>Objectif : Projet personnalisé. ; Action : appliquer la prescription en production, service ou accompagnement. ; Contrôle : Dimension sociale - Même salle, aide discrète.. ; Transmission : prévenir cuisine, soins ou responsable si écart. ; Trace : noter ou faire remonter l'observation utile.</t>
  </si>
  <si>
    <t>Je vérifie : Dimension sociale. ; Je respecte : la prescription ou la consigne donnée. ; Je contrôle : Dimension sociale. ; Si écart : je préviens le responsable, les soins ou le formateur. ; Je transmets : ce que j'ai vu, corrigé ou fait remonter.</t>
  </si>
  <si>
    <t>boisson niveau 3 aliment liquefie</t>
  </si>
  <si>
    <t>Notion : Acceptabilité CFA/PRO. ; Besoin / objectif : Dimension : Acceptabilité CFA/PRO ; Mauvaise pratique : Réponse seulement sanitaire. ; Bonne pratique : Réponse sanitaire + culinaire + relationnelle. ; Exemple cuisine : Sécurité, plaisir, autonomie.. ; Action professionnelle : appliquer la prescription et la consigne validée. ; Contrôle observable : Acceptabilité CFA/PRO - Sécurité, plaisir, autonomie.. ; Risque / limite : Ne pas modifier texture, régime ou allergène sans consigne validée.. ; Validation / preuve : Validation globale. ; Responsable : Cuisine / formateur / équipe terrain. ; Source : SRC_DOCUMENT_SOURCE</t>
  </si>
  <si>
    <t>Objectif : Validation globale. ; Action : appliquer la prescription en production, service ou accompagnement. ; Contrôle : Acceptabilité CFA/PRO - Sécurité, plaisir, autonomie.. ; Transmission : prévenir cuisine, soins ou responsable si écart. ; Trace : noter ou faire remonter l'observation utile.</t>
  </si>
  <si>
    <t>Je vérifie : Acceptabilité CFA/PRO. ; Je respecte : la prescription ou la consigne donnée. ; Je contrôle : Acceptabilité CFA/PRO. ; Si écart : je préviens le responsable, les soins ou le formateur. ; Je transmets : ce que j'ai vu, corrigé ou fait remonter.</t>
  </si>
  <si>
    <t>faciliter la prise sans mastication</t>
  </si>
  <si>
    <t>Notion : Dégustation interne. ; Besoin / objectif : Dimension : Dégustation interne ; Mauvaise pratique : Produire sans goûter. ; Bonne pratique : Cuisine goûte texture adaptée comme un plat normal. ; Exemple cuisine : Check goût/sel/texture/température.. ; Action professionnelle : appliquer la prescription et la consigne validée. ; Contrôle observable : Contrôle organoleptique. ; Risque / limite : Ne pas modifier texture, régime ou allergène sans consigne validée.. ; Validation / preuve : Régimes respectés. ; Responsable : Cuisine / formateur / équipe terrain. ; Source : SRC_DOCUMENT_SOURCE</t>
  </si>
  <si>
    <t>Objectif : Régimes respectés. ; Action : appliquer la prescription en production, service ou accompagnement. ; Contrôle : Dégustation interne - Check goût/sel/texture/température.. ; Transmission : prévenir cuisine, soins ou responsable si écart. ; Trace : noter ou faire remonter l'observation utile.</t>
  </si>
  <si>
    <t>Je vérifie : Dégustation interne. ; Je respecte : la prescription ou la consigne donnée. ; Je contrôle : Dégustation interne. ; Si écart : je préviens le responsable, les soins ou le formateur. ; Je transmets : ce que j'ai vu, corrigé ou fait remonter.</t>
  </si>
  <si>
    <t>texture homogene sans morceaux</t>
  </si>
  <si>
    <t>Notion : Menu. ; Besoin / objectif : Étape : Menu ; Point de maîtrise : Prévoir la déclinaison texture dès la conception. ; Risque : Improvisation en fin de service. ; Bonne pratique : Fiche technique texture par composante.. ; Action professionnelle : appliquer la prescription et la consigne validée. ; Contrôle observable : Menu - Fiche technique texture par composante.. ; Risque / limite : Improvisation en fin de service. ; Validation / preuve : Menu compatible régimes. ; Responsable : Cuisine / responsable de production. ; Source : SRC_DOCUMENT_SOURCE</t>
  </si>
  <si>
    <t>Objectif : Improvisation en fin de service. ; Action : appliquer la prescription en production, service ou accompagnement. ; Contrôle : Menu - Fiche technique texture par composante.. ; Transmission : prévenir cuisine, soins ou responsable si écart. ; Trace : noter ou faire remonter l'observation utile.</t>
  </si>
  <si>
    <t>Je vérifie : Menu. ; Je respecte : la prescription ou la consigne donnée. ; Je contrôle : Menu. ; Si écart : je préviens le responsable, les soins ou le formateur. ; Je transmets : ce que j'ai vu, corrigé ou fait remonter.</t>
  </si>
  <si>
    <t>confondre soupe liquide et texture controlee</t>
  </si>
  <si>
    <t>Notion : Achats. ; Besoin / objectif : Étape : Achats ; Point de maîtrise : Choisir produits adaptés à cuisson/mixage. ; Risque : Fibres, nerfs, peaux, arêtes. ; Bonne pratique : Pièces tendres, parage, qualité constante.. ; Action professionnelle : appliquer la prescription et la consigne validée. ; Contrôle observable : Achats - Pièces tendres, parage, qualité constante.. ; Risque / limite : Fibres, nerfs, peaux, arêtes. ; Validation / preuve : Apports et allergies. ; Responsable : Cuisine / responsable de production. ; Source : SRC_DOCUMENT_SOURCE</t>
  </si>
  <si>
    <t>Objectif : Fibres, nerfs, peaux, arêtes. ; Action : appliquer la prescription en production, service ou accompagnement. ; Contrôle : Achats - Pièces tendres, parage, qualité constante.. ; Transmission : prévenir cuisine, soins ou responsable si écart. ; Trace : noter ou faire remonter l'observation utile.</t>
  </si>
  <si>
    <t>Je vérifie : Achats. ; Je respecte : la prescription ou la consigne donnée. ; Je contrôle : Achats. ; Si écart : je préviens le responsable, les soins ou le formateur. ; Je transmets : ce que j'ai vu, corrigé ou fait remonter.</t>
  </si>
  <si>
    <t>densite nutritionnelle suffisante</t>
  </si>
  <si>
    <t>Notion : Cuisson. ; Besoin / objectif : Cuisson longue douce si besoin. ; Action professionnelle : appliquer la prescription et la consigne validée. ; Contrôle observable : Cuisson - Cuisson longue douce si besoin.. ; Risque / limite : Trop sec, trop fibreux, sous-cuisson. ; Validation / preuve : Préservation apports. ; Responsable : Cuisine / responsable de production. ; Source : SRC_DOCUMENT_SOURCE</t>
  </si>
  <si>
    <t>Objectif : Trop sec, trop fibreux, sous-cuisson. ; Action : appliquer la prescription en production, service ou accompagnement. ; Contrôle : Cuisson - Cuisson longue douce si besoin.. ; Transmission : prévenir cuisine, soins ou responsable si écart. ; Trace : noter ou faire remonter l'observation utile.</t>
  </si>
  <si>
    <t>Je vérifie : Cuisson. ; Je respecte : la prescription ou la consigne donnée. ; Je contrôle : Cuisson. ; Si écart : je préviens le responsable, les soins ou le formateur. ; Je transmets : ce que j'ai vu, corrigé ou fait remonter.</t>
  </si>
  <si>
    <t>Notion : Mixage. ; Besoin / objectif : Étape : Mixage ; Point de maîtrise : Obtenir texture homogène. ; Risque : Grumeaux, peaux, fibres. ; Bonne pratique : Matériel adapté, petites charges, tamisage.. ; Action professionnelle : appliquer la prescription et la consigne validée. ; Contrôle observable : Mixage - Matériel adapté, petites charges, tamisage.. ; Risque / limite : Grumeaux, peaux, fibres. ; Validation / preuve : Densité nutritionnelle. ; Responsable : Cuisine / responsable de production. ; Source : SRC_DOCUMENT_SOURCE</t>
  </si>
  <si>
    <t>Objectif : Grumeaux, peaux, fibres. ; Action : appliquer la prescription en production, service ou accompagnement. ; Contrôle : Mixage - Matériel adapté, petites charges, tamisage.. ; Transmission : prévenir cuisine, soins ou responsable si écart. ; Trace : noter ou faire remonter l'observation utile.</t>
  </si>
  <si>
    <t>Je vérifie : Mixage. ; Je respecte : la prescription ou la consigne donnée. ; Je contrôle : Mixage. ; Si écart : je préviens le responsable, les soins ou le formateur. ; Je transmets : ce que j'ai vu, corrigé ou fait remonter.</t>
  </si>
  <si>
    <t>Notion : Liaison. ; Besoin / objectif : Étape : Liaison ; Point de maîtrise : Stabiliser texture sans excès. ; Risque : Déphasage eau/solide ou texture collante. ; Bonne pratique : Lier avec sauce, féculent, épaississant validé.. ; Action professionnelle : appliquer la prescription et la consigne validée. ; Contrôle observable : Liaison - Lier avec sauce, féculent, épaississant validé.. ; Risque / limite : Déphasage eau/solide ou texture collante. ; Validation / preuve : Compatibilité régimes/allergènes. ; Responsable : Cuisine / responsable de production. ; Source : SRC_DOCUMENT_SOURCE</t>
  </si>
  <si>
    <t>Objectif : Déphasage eau/solide ou texture collante. ; Action : appliquer la prescription en production, service ou accompagnement. ; Contrôle : Liaison - Lier avec sauce, féculent, épaississant validé.. ; Transmission : prévenir cuisine, soins ou responsable si écart. ; Trace : noter ou faire remonter l'observation utile.</t>
  </si>
  <si>
    <t>Je vérifie : Liaison. ; Je respecte : la prescription ou la consigne donnée. ; Je contrôle : Liaison. ; Si écart : je préviens le responsable, les soins ou le formateur. ; Je transmets : ce que j'ai vu, corrigé ou fait remonter.</t>
  </si>
  <si>
    <t>Notion : Enrichissement. ; Besoin / objectif : Étape : Enrichissement ; Point de maîtrise : Compenser perte de densité. ; Risque : Dilution au bouillon/eau. ; Bonne pratique : Enrichir selon protocole diététique.. ; Action professionnelle : appliquer la prescription et la consigne validée. ; Contrôle observable : Enrichissement - Enrichir selon protocole diététique.. ; Risque / limite : Dilution au bouillon/eau. ; Validation / preuve : Régime/allergène validé. ; Responsable : Cuisine / responsable de production. ; Source : SRC_DOCUMENT_SOURCE</t>
  </si>
  <si>
    <t>Objectif : Dilution au bouillon/eau. ; Action : appliquer la prescription en production, service ou accompagnement. ; Contrôle : Enrichissement - Enrichir selon protocole diététique.. ; Transmission : prévenir cuisine, soins ou responsable si écart. ; Trace : noter ou faire remonter l'observation utile.</t>
  </si>
  <si>
    <t>Je vérifie : Enrichissement. ; Je respecte : la prescription ou la consigne donnée. ; Je contrôle : Enrichissement. ; Si écart : je préviens le responsable, les soins ou le formateur. ; Je transmets : ce que j'ai vu, corrigé ou fait remonter.</t>
  </si>
  <si>
    <t>Notion : Refroidissement. ; Besoin / objectif : Étape : Refroidissement ; Point de maîtrise : Respect liaison froide si applicable. ; Risque : Zone de température dangereuse. ; Bonne pratique : Cellule, traçabilité, portionnement.. ; Action professionnelle : appliquer la prescription et la consigne validée. ; Contrôle observable : Refroidissement - Cellule, traçabilité, portionnement.. ; Risque / limite : Zone de température dangereuse. ; Validation / preuve : Sans impact apports. ; Responsable : Cuisine / responsable de production. ; Source : SRC_DOCUMENT_SOURCE</t>
  </si>
  <si>
    <t>Objectif : Zone de température dangereuse. ; Action : appliquer la prescription en production, service ou accompagnement. ; Contrôle : Refroidissement - Cellule, traçabilité, portionnement.. ; Transmission : prévenir cuisine, soins ou responsable si écart. ; Trace : noter ou faire remonter l'observation utile.</t>
  </si>
  <si>
    <t>Je vérifie : Refroidissement. ; Je respecte : la prescription ou la consigne donnée. ; Je contrôle : Refroidissement. ; Si écart : je préviens le responsable, les soins ou le formateur. ; Je transmets : ce que j'ai vu, corrigé ou fait remonter.</t>
  </si>
  <si>
    <t>Notion : Remise en température. ; Besoin / objectif : Étape : Remise en température ; Point de maîtrise : Chauffer sans dessécher ni casser texture. ; Risque : Déphasage, brûlure, refroidissement. ; Bonne pratique : Température maîtrisée, sauce ajustée.. ; Action professionnelle : appliquer la prescription et la consigne validée. ; Contrôle observable : Remise en température - Température maîtrisée, sauce ajustée.. ; Risque / limite : Déphasage, brûlure, refroidissement. ; Validation / preuve : Compatibilité textures. ; Responsable : Cuisine / responsable de production. ; Source : SRC_DOCUMENT_SOURCE</t>
  </si>
  <si>
    <t>Objectif : Déphasage, brûlure, refroidissement. ; Action : appliquer la prescription en production, service ou accompagnement. ; Contrôle : Remise en température - Température maîtrisée, sauce ajustée.. ; Transmission : prévenir cuisine, soins ou responsable si écart. ; Trace : noter ou faire remonter l'observation utile.</t>
  </si>
  <si>
    <t>Je vérifie : Remise en température. ; Je respecte : la prescription ou la consigne donnée. ; Je contrôle : Remise en température. ; Si écart : je préviens le responsable, les soins ou le formateur. ; Je transmets : ce que j'ai vu, corrigé ou fait remonter.</t>
  </si>
  <si>
    <t>Notion : Portionnement. ; Besoin / objectif : Étape : Portionnement ; Point de maîtrise : Servir quantité adaptée et lisible. ; Risque : Portions inégales, ration faible. ; Bonne pratique : Pesée ou outils de portionnement.. ; Action professionnelle : appliquer la prescription et la consigne validée. ; Contrôle observable : Portionnement - Pesée ou outils de portionnement.. ; Risque / limite : Portions inégales, ration faible. ; Validation / preuve : Grammage nutritionnel. ; Responsable : Cuisine / responsable de production. ; Source : SRC_DOCUMENT_SOURCE</t>
  </si>
  <si>
    <t>Objectif : Portions inégales, ration faible. ; Action : appliquer la prescription en production, service ou accompagnement. ; Contrôle : Portionnement - Pesée ou outils de portionnement.. ; Transmission : prévenir cuisine, soins ou responsable si écart. ; Trace : noter ou faire remonter l'observation utile.</t>
  </si>
  <si>
    <t>Je vérifie : Portionnement. ; Je respecte : la prescription ou la consigne donnée. ; Je contrôle : Portionnement. ; Si écart : je préviens le responsable, les soins ou le formateur. ; Je transmets : ce que j'ai vu, corrigé ou fait remonter.</t>
  </si>
  <si>
    <t>Notion : Traçabilité. ; Besoin / objectif : Étape : Traçabilité ; Point de maîtrise : Conserver preuve lot/process. ; Risque : Impossible de retrouver recette ou allergène. ; Bonne pratique : Fiche lot, recette, allergènes.. ; Action professionnelle : appliquer la prescription et la consigne validée. ; Contrôle observable : Traçabilité - Fiche lot, recette, allergènes.. ; Risque / limite : Impossible de retrouver recette ou allergène. ; Validation / preuve : Conserver preuve lot/process. ; Responsable : Cuisine / responsable de production. ; Source : SRC_DOCUMENT_SOURCE</t>
  </si>
  <si>
    <t>Objectif : Impossible de retrouver recette ou allergène. ; Action : appliquer la prescription en production, service ou accompagnement. ; Contrôle : Traçabilité - Fiche lot, recette, allergènes.. ; Transmission : prévenir cuisine, soins ou responsable si écart. ; Trace : noter ou faire remonter l'observation utile.</t>
  </si>
  <si>
    <t>Je vérifie : Traçabilité. ; Je respecte : la prescription ou la consigne donnée. ; Je contrôle : Traçabilité. ; Si écart : je préviens le responsable, les soins ou le formateur. ; Je transmets : ce que j'ai vu, corrigé ou fait remonter.</t>
  </si>
  <si>
    <t>Notion : Prévention contaminations. ; Besoin / objectif : Étape : Prévention contaminations ; Point de maîtrise : Mixer allergènes sans nettoyage suffisant. ; Risque : Contamination croisée. ; Bonne pratique : Plan de nettoyage et ordre de production.. ; Action professionnelle : appliquer la prescription et la consigne validée. ; Contrôle observable : Prévention contaminations - Plan de nettoyage et ordre de production.. ; Risque / limite : Contamination croisée. ; Validation / preuve : Régimes protégés. ; Responsable : Cuisine / responsable de production. ; Source : SRC_DOCUMENT_SOURCE</t>
  </si>
  <si>
    <t>Objectif : Contamination croisée. ; Action : appliquer la prescription en production, service ou accompagnement. ; Contrôle : Prévention contaminations - Plan de nettoyage et ordre de production.. ; Transmission : prévenir cuisine, soins ou responsable si écart. ; Trace : noter ou faire remonter l'observation utile.</t>
  </si>
  <si>
    <t>Je vérifie : Prévention contaminations. ; Je respecte : la prescription ou la consigne donnée. ; Je contrôle : Prévention contaminations. ; Si écart : je préviens le responsable, les soins ou le formateur. ; Je transmets : ce que j'ai vu, corrigé ou fait remonter.</t>
  </si>
  <si>
    <t>Notion : Formation équipe. ; Besoin / objectif : Étape : Formation équipe ; Point de maîtrise : Une seule personne sait faire. ; Risque : Variabilité, non-conformité. ; Bonne pratique : Procédures, photos, tests, formation.. ; Action professionnelle : appliquer la prescription et la consigne validée. ; Contrôle observable : Formation équipe - Procédures, photos, tests, formation.. ; Risque / limite : Variabilité, non-conformité. ; Validation / preuve : Validation équipe. ; Responsable : Cuisine / responsable de production. ; Source : SRC_DOCUMENT_SOURCE</t>
  </si>
  <si>
    <t>Objectif : Variabilité, non-conformité. ; Action : appliquer la prescription en production, service ou accompagnement. ; Contrôle : Formation équipe - Procédures, photos, tests, formation.. ; Transmission : prévenir cuisine, soins ou responsable si écart. ; Trace : noter ou faire remonter l'observation utile.</t>
  </si>
  <si>
    <t>Je vérifie : Formation équipe. ; Je respecte : la prescription ou la consigne donnée. ; Je contrôle : Formation équipe. ; Si écart : je préviens le responsable, les soins ou le formateur. ; Je transmets : ce que j'ai vu, corrigé ou fait remonter.</t>
  </si>
  <si>
    <t>Notion : Avant service. ; Besoin / objectif : Moment : Avant service ; Point clé : Identifier convive, texture, régime, allergènes. ; Risque : Mauvaise assiette au mauvais convive. ; Bonne pratique : Double vérification discrète.. ; Action professionnelle : appliquer la prescription et la consigne validée. ; Contrôle observable : contrôle plateau. ; Risque / limite : Mauvaise assiette au mauvais convive. ; Validation / preuve : contrôle plateau. ; Responsable : Service / salle / soins selon organisation. ; Source : SRC_DOCUMENT_SOURCE</t>
  </si>
  <si>
    <t>Objectif : Mauvaise assiette au mauvais convive. ; Action : appliquer la prescription en production, service ou accompagnement. ; Contrôle : Avant service - Double vérification discrète.. ; Transmission : prévenir cuisine, soins ou responsable si écart. ; Trace : noter ou faire remonter l'observation utile.</t>
  </si>
  <si>
    <t>Je vérifie : Avant service. ; Je respecte : la prescription ou la consigne donnée. ; Je contrôle : Avant service. ; Si écart : je préviens le responsable, les soins ou le formateur. ; Je transmets : ce que j'ai vu, corrigé ou fait remonter.</t>
  </si>
  <si>
    <t>niveau 4 mixe tres epais</t>
  </si>
  <si>
    <t>Notion : Installation. ; Besoin / objectif : Transmission besoin postural. ; Action professionnelle : appliquer la prescription et la consigne validée. ; Contrôle observable : Installation - Assis droit, tête adaptée, confort.. ; Risque / limite : Fausse route, fatigue. ; Validation / preuve : observation installation. ; Responsable : Service / salle / soins selon organisation. ; Source : SRC_DOCUMENT_SOURCE</t>
  </si>
  <si>
    <t>Objectif : Fausse route, fatigue. ; Action : appliquer la prescription en production, service ou accompagnement. ; Contrôle : Installation - Assis droit, tête adaptée, confort.. ; Transmission : prévenir cuisine, soins ou responsable si écart. ; Trace : noter ou faire remonter l'observation utile.</t>
  </si>
  <si>
    <t>Je vérifie : Installation. ; Je respecte : la prescription ou la consigne donnée. ; Je contrôle : Installation. ; Si écart : je préviens le responsable, les soins ou le formateur. ; Je transmets : ce que j'ai vu, corrigé ou fait remonter.</t>
  </si>
  <si>
    <t>limiter mastication et reduire risque de fausse route</t>
  </si>
  <si>
    <t>Notion : Présentation. ; Besoin / objectif : Moment : Présentation ; Point clé : Nommer le plat et ses composantes. ; Risque : Refus par non-identification. ; Bonne pratique : Annonce simple, positive, non infantilisante.. ; Action professionnelle : appliquer la prescription et la consigne validée. ; Contrôle observable : Présentation - Annonce simple, positive, non infantilisante.. ; Risque / limite : Refus par non-identification. ; Validation / preuve : écoute salle. ; Responsable : Service / salle / soins selon organisation. ; Source : SRC_DOCUMENT_SOURCE</t>
  </si>
  <si>
    <t>Objectif : Refus par non-identification. ; Action : appliquer la prescription en production, service ou accompagnement. ; Contrôle : Présentation - Annonce simple, positive, non infantilisante.. ; Transmission : prévenir cuisine, soins ou responsable si écart. ; Trace : noter ou faire remonter l'observation utile.</t>
  </si>
  <si>
    <t>Je vérifie : Présentation. ; Je respecte : la prescription ou la consigne donnée. ; Je contrôle : Présentation. ; Si écart : je préviens le responsable, les soins ou le formateur. ; Je transmets : ce que j'ai vu, corrigé ou fait remonter.</t>
  </si>
  <si>
    <t>tient a la cuillere pas de liquide separe</t>
  </si>
  <si>
    <t>Notion : Rythme. ; Besoin / objectif : Moment : Rythme ; Point clé : Ne pas presser. ; Risque : Fausse route, stress, refus. ; Bonne pratique : Temps suffisant, petites bouchées.. ; Action professionnelle : appliquer la prescription et la consigne validée. ; Contrôle observable : Rythme - Temps suffisant, petites bouchées.. ; Risque / limite : Fausse route, stress, refus. ; Validation / preuve : durée repas. ; Responsable : Service / salle / soins selon organisation. ; Source : SRC_DOCUMENT_SOURCE</t>
  </si>
  <si>
    <t>Objectif : Fausse route, stress, refus. ; Action : appliquer la prescription en production, service ou accompagnement. ; Contrôle : Rythme - Temps suffisant, petites bouchées.. ; Transmission : prévenir cuisine, soins ou responsable si écart. ; Trace : noter ou faire remonter l'observation utile.</t>
  </si>
  <si>
    <t>Je vérifie : Rythme. ; Je respecte : la prescription ou la consigne donnée. ; Je contrôle : Rythme. ; Si écart : je préviens le responsable, les soins ou le formateur. ; Je transmets : ce que j'ai vu, corrigé ou fait remonter.</t>
  </si>
  <si>
    <t>Notion : niveau aide. ; Besoin / objectif : Moment : Aide partielle ; Point clé : Faire à la place trop vite. ; Risque : Perte autonomie. ; Bonne pratique : Aider uniquement ce qui est nécessaire.. ; Action professionnelle : appliquer la prescription et la consigne validée. ; Contrôle observable : Aide partielle - Aider uniquement ce qui est nécessaire.. ; Risque / limite : Perte autonomie. ; Validation / preuve : niveau aide. ; Responsable : Service / salle / soins selon organisation. ; Source : SRC_DOCUMENT_SOURCE</t>
  </si>
  <si>
    <t>Objectif : Perte autonomie. ; Action : appliquer la prescription en production, service ou accompagnement. ; Contrôle : Aide partielle - Aider uniquement ce qui est nécessaire.. ; Transmission : prévenir cuisine, soins ou responsable si écart. ; Trace : noter ou faire remonter l'observation utile.</t>
  </si>
  <si>
    <t>Je vérifie : Aide partielle. ; Je respecte : la prescription ou la consigne donnée. ; Je contrôle : Aide partielle. ; Si écart : je préviens le responsable, les soins ou le formateur. ; Je transmets : ce que j'ai vu, corrigé ou fait remonter.</t>
  </si>
  <si>
    <t>apports proteino energetiques maintenus</t>
  </si>
  <si>
    <t>Notion : Aide totale. ; Besoin / objectif : Moment : Aide totale ; Point clé : Gestes rapides et imposés. ; Risque : Maltraitance involontaire. ; Bonne pratique : Demander, expliquer, respecter refus.. ; Action professionnelle : appliquer la prescription et la consigne validée. ; Contrôle observable : Aide totale - Demander, expliquer, respecter refus.. ; Risque / limite : Maltraitance involontaire. ; Validation / preuve : observation aide. ; Responsable : Service / salle / soins selon organisation. ; Source : SRC_DOCUMENT_SOURCE</t>
  </si>
  <si>
    <t>Objectif : Maltraitance involontaire. ; Action : appliquer la prescription en production, service ou accompagnement. ; Contrôle : Aide totale - Demander, expliquer, respecter refus.. ; Transmission : prévenir cuisine, soins ou responsable si écart. ; Trace : noter ou faire remonter l'observation utile.</t>
  </si>
  <si>
    <t>Je vérifie : Aide totale. ; Je respecte : la prescription ou la consigne donnée. ; Je contrôle : Aide totale. ; Si écart : je préviens le responsable, les soins ou le formateur. ; Je transmets : ce que j'ai vu, corrigé ou fait remonter.</t>
  </si>
  <si>
    <t>Notion : Température. ; Besoin / objectif : Moment : Température ; Point clé : Plat refroidi avant fin de repas. ; Risque : Refus, danger qualité. ; Bonne pratique : Organisation pour maintien chaud/froid.. ; Action professionnelle : appliquer la prescription et la consigne validée. ; Contrôle observable : Température - Organisation pour maintien chaud/froid.. ; Risque / limite : Refus, danger qualité. ; Validation / preuve : température en salle. ; Responsable : Service / salle / soins selon organisation. ; Source : SRC_DOCUMENT_SOURCE</t>
  </si>
  <si>
    <t>Objectif : Refus, danger qualité. ; Action : appliquer la prescription en production, service ou accompagnement. ; Contrôle : Température - Organisation pour maintien chaud/froid.. ; Transmission : prévenir cuisine, soins ou responsable si écart. ; Trace : noter ou faire remonter l'observation utile.</t>
  </si>
  <si>
    <t>Je vérifie : Température. ; Je respecte : la prescription ou la consigne donnée. ; Je contrôle : Température. ; Si écart : je préviens le responsable, les soins ou le formateur. ; Je transmets : ce que j'ai vu, corrigé ou fait remonter.</t>
  </si>
  <si>
    <t>Notion : Observation. ; Besoin / objectif : Moment : Observation ; Point clé : Ne pas remonter les difficultés. ; Risque : Problème répété invisible. ; Bonne pratique : Transmettre toux, refus, lenteur, restes.. ; Action professionnelle : appliquer la prescription et la consigne validée. ; Contrôle observable : Observation - Transmettre toux, refus, lenteur, restes.. ; Risque / limite : Problème répété invisible. ; Validation / preuve : fiche observation. ; Responsable : Service / salle / soins selon organisation. ; Source : SRC_DOCUMENT_SOURCE</t>
  </si>
  <si>
    <t>Objectif : Problème répété invisible. ; Action : appliquer la prescription en production, service ou accompagnement. ; Contrôle : Observation - Transmettre toux, refus, lenteur, restes.. ; Transmission : prévenir cuisine, soins ou responsable si écart. ; Trace : noter ou faire remonter l'observation utile.</t>
  </si>
  <si>
    <t>Je vérifie : Observation. ; Je respecte : la prescription ou la consigne donnée. ; Je contrôle : Observation. ; Si écart : je préviens le responsable, les soins ou le formateur. ; Je transmets : ce que j'ai vu, corrigé ou fait remonter.</t>
  </si>
  <si>
    <t>Notion : Ambiance. ; Besoin / objectif : Moment : Ambiance ; Point clé : Bruit, interruptions, stress. ; Risque : Refus ou agitation. ; Bonne pratique : Cadre calme, repères, plaisir.. ; Action professionnelle : appliquer la prescription et la consigne validée. ; Contrôle observable : Ambiance - Cadre calme, repères, plaisir.. ; Risque / limite : Refus ou agitation. ; Validation / preuve : grille ambiance. ; Responsable : Service / salle / soins selon organisation. ; Source : SRC_DOCUMENT_SOURCE</t>
  </si>
  <si>
    <t>Objectif : Refus ou agitation. ; Action : appliquer la prescription en production, service ou accompagnement. ; Contrôle : Ambiance - Cadre calme, repères, plaisir.. ; Transmission : prévenir cuisine, soins ou responsable si écart. ; Trace : noter ou faire remonter l'observation utile.</t>
  </si>
  <si>
    <t>Je vérifie : Ambiance. ; Je respecte : la prescription ou la consigne donnée. ; Je contrôle : Ambiance. ; Si écart : je préviens le responsable, les soins ou le formateur. ; Je transmets : ce que j'ai vu, corrigé ou fait remonter.</t>
  </si>
  <si>
    <t>Notion : Matériel. ; Besoin / objectif : Moment : Matériel ; Point clé : Couverts inadaptés. ; Risque : Dépendance et fatigue. ; Bonne pratique : Verre, assiette, couvert ergonomique.. ; Action professionnelle : appliquer la prescription et la consigne validée. ; Contrôle observable : Matériel - Verre, assiette, couvert ergonomique.. ; Risque / limite : Dépendance et fatigue. ; Validation / preuve : fiche matériel. ; Responsable : Service / salle / soins selon organisation. ; Source : SRC_DOCUMENT_SOURCE</t>
  </si>
  <si>
    <t>Objectif : Dépendance et fatigue. ; Action : appliquer la prescription en production, service ou accompagnement. ; Contrôle : Matériel - Verre, assiette, couvert ergonomique.. ; Transmission : prévenir cuisine, soins ou responsable si écart. ; Trace : noter ou faire remonter l'observation utile.</t>
  </si>
  <si>
    <t>Je vérifie : Matériel. ; Je respecte : la prescription ou la consigne donnée. ; Je contrôle : Matériel. ; Si écart : je préviens le responsable, les soins ou le formateur. ; Je transmets : ce que j'ai vu, corrigé ou fait remonter.</t>
  </si>
  <si>
    <t>Notion : Respect du non-goût. ; Besoin / objectif : Moment : Respect du non-goût ; Point clé : Forcer un aliment détesté. ; Risque : Refus durable. ; Bonne pratique : Proposer équivalence validée.. ; Action professionnelle : appliquer la prescription et la consigne validée. ; Contrôle observable : Respect du non-goût - Proposer équivalence validée.. ; Risque / limite : Refus durable. ; Validation / preuve : fiche goûts. ; Responsable : Service / salle / soins selon organisation. ; Source : SRC_DOCUMENT_SOURCE</t>
  </si>
  <si>
    <t>Objectif : Refus durable. ; Action : appliquer la prescription en production, service ou accompagnement. ; Contrôle : Respect du non-goût - Proposer équivalence validée.. ; Transmission : prévenir cuisine, soins ou responsable si écart. ; Trace : noter ou faire remonter l'observation utile.</t>
  </si>
  <si>
    <t>Je vérifie : Respect du non-goût. ; Je respecte : la prescription ou la consigne donnée. ; Je contrôle : Respect du non-goût. ; Si écart : je préviens le responsable, les soins ou le formateur. ; Je transmets : ce que j'ai vu, corrigé ou fait remonter.</t>
  </si>
  <si>
    <t>Notion : Fin de repas. ; Besoin / objectif : Moment : Fin de repas ; Point clé : Débarrasser sans regarder. ; Risque : Perte d'information. ; Bonne pratique : Noter restes et réactions.. ; Action professionnelle : appliquer la prescription et la consigne validée. ; Contrôle observable : Fin de repas - Noter restes et réactions.. ; Risque / limite : Perte d'information. ; Validation / preuve : tableau restes. ; Responsable : Service / salle / soins selon organisation. ; Source : SRC_DOCUMENT_SOURCE</t>
  </si>
  <si>
    <t>Objectif : Perte d'information. ; Action : appliquer la prescription en production, service ou accompagnement. ; Contrôle : Fin de repas - Noter restes et réactions.. ; Transmission : prévenir cuisine, soins ou responsable si écart. ; Trace : noter ou faire remonter l'observation utile.</t>
  </si>
  <si>
    <t>Je vérifie : Fin de repas. ; Je respecte : la prescription ou la consigne donnée. ; Je contrôle : Fin de repas. ; Si écart : je préviens le responsable, les soins ou le formateur. ; Je transmets : ce que j'ai vu, corrigé ou fait remonter.</t>
  </si>
  <si>
    <t>Notion : Douleur buccale. ; Besoin / objectif : Cause possible : Douleur buccale ; Signes : Grimace, mastication lente, évite chaud/froid. ; Question à se poser : A-t-il mal aux dents ou à la bouche ? ; Adaptation possible : Signaler, adapter texture/température.. ; Action professionnelle : appliquer la prescription et la consigne validée. ; Contrôle observable : Douleur buccale - Signaler, adapter texture/température.. ; Risque / limite : Dire qu'il est difficile. ; Validation / preuve : Observation terrain / fiche de suivi / transmission.. ; Responsable : Cuisine / formateur / équipe terrain. ; Source : SRC_DOCUMENT_SOURCE</t>
  </si>
  <si>
    <t>Objectif : Douleur buccale. ; Action : appliquer la prescription en production, service ou accompagnement. ; Contrôle : Douleur buccale - Signaler, adapter texture/température.. ; Transmission : prévenir cuisine, soins ou responsable si écart. ; Trace : noter ou faire remonter l'observation utile.</t>
  </si>
  <si>
    <t>Je vérifie : Douleur buccale. ; Je respecte : la prescription ou la consigne donnée. ; Je contrôle : A-t-il mal aux dents ou à la bouche ?. ; Si écart : je préviens le responsable, les soins ou le formateur. ; Je transmets : ce que j'ai vu, corrigé ou fait remonter.</t>
  </si>
  <si>
    <t>Notion : Réévaluation du niveau. ; Besoin / objectif : Cause possible : Texture inadaptée ; Signes : Tousse, recrache, fatigue. ; Question à se poser : La texture est-elle trop dure ou trop fluide ? ; Adaptation possible : Réévaluation du niveau.. ; Action professionnelle : appliquer la prescription et la consigne validée. ; Contrôle observable : Texture inadaptée - Réévaluation du niveau.. ; Risque / limite : Forcer à terminer. ; Validation / preuve : Observation terrain / fiche de suivi / transmission.. ; Responsable : Cuisine / formateur / équipe terrain. ; Source : SRC_DOCUMENT_SOURCE</t>
  </si>
  <si>
    <t>Objectif : Texture inadaptée. ; Action : appliquer la prescription en production, service ou accompagnement. ; Contrôle : Texture inadaptée - Réévaluation du niveau.. ; Transmission : prévenir cuisine, soins ou responsable si écart. ; Trace : noter ou faire remonter l'observation utile.</t>
  </si>
  <si>
    <t>Je vérifie : Texture inadaptée. ; Je respecte : la prescription ou la consigne donnée. ; Je contrôle : La texture est-elle trop dure ou trop fluide ?. ; Si écart : je préviens le responsable, les soins ou le formateur. ; Je transmets : ce que j'ai vu, corrigé ou fait remonter.</t>
  </si>
  <si>
    <t>Notion : Plat non identifiable. ; Besoin / objectif : Cause possible : Plat non identifiable ; Signes : Regarde sans manger, demande ce que c'est. ; Question à se poser : Le plat est-il reconnaissable ? ; Adaptation possible : Séparer couleurs/formes, expliquer.. ; Action professionnelle : appliquer la prescription et la consigne validée. ; Contrôle observable : Plat non identifiable - Séparer couleurs/formes, expliquer.. ; Risque / limite : Tout mélanger. ; Validation / preuve : Observation terrain / fiche de suivi / transmission.. ; Responsable : Cuisine / formateur / équipe terrain. ; Source : SRC_DOCUMENT_SOURCE</t>
  </si>
  <si>
    <t>Objectif : Plat non identifiable. ; Action : appliquer la prescription en production, service ou accompagnement. ; Contrôle : Plat non identifiable - Séparer couleurs/formes, expliquer.. ; Transmission : prévenir cuisine, soins ou responsable si écart. ; Trace : noter ou faire remonter l'observation utile.</t>
  </si>
  <si>
    <t>Je vérifie : Plat non identifiable. ; Je respecte : la prescription ou la consigne donnée. ; Je contrôle : Le plat est-il reconnaissable ?. ; Si écart : je préviens le responsable, les soins ou le formateur. ; Je transmets : ce que j'ai vu, corrigé ou fait remonter.</t>
  </si>
  <si>
    <t>Notion : Goût non accepté. ; Besoin / objectif : Cause possible : Goût non accepté ; Signes : Rejette toujours un aliment précis. ; Question à se poser : Allergie, régime, non-goût ou aversion ? ; Adaptation possible : Équivalence validée.. ; Action professionnelle : appliquer la prescription et la consigne validée. ; Contrôle observable : Goût non accepté - Équivalence validée.. ; Risque / limite : Confondre goût et allergène. ; Validation / preuve : Observation terrain / fiche de suivi / transmission.. ; Responsable : Cuisine / formateur / équipe terrain. ; Source : SRC_DOCUMENT_SOURCE</t>
  </si>
  <si>
    <t>Objectif : Goût non accepté. ; Action : appliquer la prescription en production, service ou accompagnement. ; Contrôle : Goût non accepté - Équivalence validée.. ; Transmission : prévenir cuisine, soins ou responsable si écart. ; Trace : noter ou faire remonter l'observation utile.</t>
  </si>
  <si>
    <t>Je vérifie : Goût non accepté. ; Je respecte : la prescription ou la consigne donnée. ; Je contrôle : Allergie, régime, non-goût ou aversion ?. ; Si écart : je préviens le responsable, les soins ou le formateur. ; Je transmets : ce que j'ai vu, corrigé ou fait remonter.</t>
  </si>
  <si>
    <t>niveau 5 finement hache et lubrifie</t>
  </si>
  <si>
    <t>taille reguliere et sauce adaptee</t>
  </si>
  <si>
    <t>Notion : Fatigue. ; Besoin / objectif : Cause possible : Fatigue ; Signes : Arrête après quelques bouchées. ; Question à se poser : Le repas est-il trop long ou trop volumineux ? ; Adaptation possible : Fractionner, enrichir, aider.. ; Action professionnelle : appliquer la prescription et la consigne validée. ; Contrôle observable : Fatigue - Fractionner, enrichir, aider.. ; Risque / limite : Grossir la portion. ; Validation / preuve : Observation terrain / fiche de suivi / transmission.. ; Responsable : Cuisine / formateur / équipe terrain. ; Source : SRC_DOCUMENT_SOURCE</t>
  </si>
  <si>
    <t>Objectif : Fatigue. ; Action : appliquer la prescription en production, service ou accompagnement. ; Contrôle : Fatigue - Fractionner, enrichir, aider.. ; Transmission : prévenir cuisine, soins ou responsable si écart. ; Trace : noter ou faire remonter l'observation utile.</t>
  </si>
  <si>
    <t>Je vérifie : Fatigue. ; Je respecte : la prescription ou la consigne donnée. ; Je contrôle : Le repas est-il trop long ou trop volumineux ?. ; Si écart : je préviens le responsable, les soins ou le formateur. ; Je transmets : ce que j'ai vu, corrigé ou fait remonter.</t>
  </si>
  <si>
    <t>reduire l effort de mastication</t>
  </si>
  <si>
    <t>Notion : Environnement. ; Besoin / objectif : Cause possible : Environnement ; Signes : Agitation, bruit, distraction. ; Question à se poser : Le contexte favorise-t-il le repas ? ; Adaptation possible : Calme, placement, repères.. ; Action professionnelle : appliquer la prescription et la consigne validée. ; Contrôle observable : Environnement - Calme, placement, repères.. ; Risque / limite : Penser seulement cuisine. ; Validation / preuve : Observation terrain / fiche de suivi / transmission.. ; Responsable : Cuisine / formateur / équipe terrain. ; Source : SRC_DOCUMENT_SOURCE</t>
  </si>
  <si>
    <t>Objectif : Environnement. ; Action : appliquer la prescription en production, service ou accompagnement. ; Contrôle : Environnement - Calme, placement, repères.. ; Transmission : prévenir cuisine, soins ou responsable si écart. ; Trace : noter ou faire remonter l'observation utile.</t>
  </si>
  <si>
    <t>Je vérifie : Environnement. ; Je respecte : la prescription ou la consigne donnée. ; Je contrôle : Le contexte favorise-t-il le repas ?. ; Si écart : je préviens le responsable, les soins ou le formateur. ; Je transmets : ce que j'ai vu, corrigé ou fait remonter.</t>
  </si>
  <si>
    <t>Notion : Posture. ; Besoin / objectif : Cause possible : Posture ; Signes : Glisse, tête en arrière, gêne. ; Question à se poser : L'installation est-elle correcte ? ; Adaptation possible : Repositionner avec soignant.. ; Action professionnelle : appliquer la prescription et la consigne validée. ; Contrôle observable : Posture - Repositionner avec soignant.. ; Risque / limite : Servir sans installer. ; Validation / preuve : Observation terrain / fiche de suivi / transmission.. ; Responsable : Cuisine / formateur / équipe terrain. ; Source : SRC_DOCUMENT_SOURCE</t>
  </si>
  <si>
    <t>Objectif : Posture. ; Action : appliquer la prescription en production, service ou accompagnement. ; Contrôle : Posture - Repositionner avec soignant.. ; Transmission : prévenir cuisine, soins ou responsable si écart. ; Trace : noter ou faire remonter l'observation utile.</t>
  </si>
  <si>
    <t>Je vérifie : Posture. ; Je respecte : la prescription ou la consigne donnée. ; Je contrôle : L'installation est-elle correcte ?. ; Si écart : je préviens le responsable, les soins ou le formateur. ; Je transmets : ce que j'ai vu, corrigé ou fait remonter.</t>
  </si>
  <si>
    <t>hachage sec ou morceaux irreguliers</t>
  </si>
  <si>
    <t>Notion : Culture/religion/habitude. ; Besoin / objectif : Cause possible : Culture/religion/habitude ; Signes : Refuse certains aliments ou horaires. ; Question à se poser : Est-ce lié aux habitudes de vie ? ; Adaptation possible : Adapter menus/choix dans cadre validé.. ; Action professionnelle : appliquer la prescription et la consigne validée. ; Contrôle observable : Culture/religion/habitude - Adapter menus/choix dans cadre validé.. ; Risque / limite : Juger ou imposer. ; Validation / preuve : Observation terrain / fiche de suivi / transmission.. ; Responsable : Cuisine / formateur / équipe terrain. ; Source : SRC_DOCUMENT_SOURCE</t>
  </si>
  <si>
    <t>Objectif : Culture/religion/habitude. ; Action : appliquer la prescription en production, service ou accompagnement. ; Contrôle : Culture/religion/habitude - Adapter menus/choix dans cadre validé.. ; Transmission : prévenir cuisine, soins ou responsable si écart. ; Trace : noter ou faire remonter l'observation utile.</t>
  </si>
  <si>
    <t>Je vérifie : Culture/religion/habitude. ; Je respecte : la prescription ou la consigne donnée. ; Je contrôle : Est-ce lié aux habitudes de vie ?. ; Si écart : je préviens le responsable, les soins ou le formateur. ; Je transmets : ce que j'ai vu, corrigé ou fait remonter.</t>
  </si>
  <si>
    <t>adaptation aux capacites de mastication</t>
  </si>
  <si>
    <t>Notion : Trouble cognitif. ; Besoin / objectif : A-t-il besoin de repères ou guidance ?. ; Action professionnelle : appliquer la prescription et la consigne validée. ; Contrôle observable : Trouble cognitif - Guidance verbale/visuelle.. ; Risque / limite : Accuser de mauvaise volonté. ; Validation / preuve : Observation terrain / fiche de suivi / transmission.. ; Responsable : Cuisine / formateur / équipe terrain. ; Source : SRC_DOCUMENT_SOURCE</t>
  </si>
  <si>
    <t>Objectif : Trouble cognitif. ; Action : appliquer la prescription en production, service ou accompagnement. ; Contrôle : Trouble cognitif - Guidance verbale/visuelle.. ; Transmission : prévenir cuisine, soins ou responsable si écart. ; Trace : noter ou faire remonter l'observation utile.</t>
  </si>
  <si>
    <t>Je vérifie : Trouble cognitif. ; Je respecte : la prescription ou la consigne donnée. ; Je contrôle : A-t-il besoin de repères ou guidance ?. ; Si écart : je préviens le responsable, les soins ou le formateur. ; Je transmets : ce que j'ai vu, corrigé ou fait remonter.</t>
  </si>
  <si>
    <t>Notion : Médicaments. ; Besoin / objectif : Cause possible : Médicaments ; Signes : Somnolence, bouche sèche, nausée. ; Question à se poser : Un traitement gêne-t-il le repas ? ; Adaptation possible : Signaler aux soignants.. ; Action professionnelle : appliquer la prescription et la consigne validée. ; Contrôle observable : Médicaments - Signaler aux soignants.. ; Risque / limite : Cuisine seule responsable. ; Validation / preuve : Cuisine seule responsable. ; Responsable : Cuisine / formateur / équipe terrain. ; Source : SRC_DOCUMENT_SOURCE</t>
  </si>
  <si>
    <t>Objectif : Médicaments. ; Action : appliquer la prescription en production, service ou accompagnement. ; Contrôle : Médicaments - Signaler aux soignants.. ; Transmission : prévenir cuisine, soins ou responsable si écart. ; Trace : noter ou faire remonter l'observation utile.</t>
  </si>
  <si>
    <t>Je vérifie : Médicaments. ; Je respecte : la prescription ou la consigne donnée. ; Je contrôle : Un traitement gêne-t-il le repas ?. ; Si écart : je préviens le responsable, les soins ou le formateur. ; Je transmets : ce que j'ai vu, corrigé ou fait remonter.</t>
  </si>
  <si>
    <t>Notion : Dépression/isolement. ; Besoin / objectif : Cause possible : Dépression/isolement ; Signes : Désintérêt, tristesse, retrait. ; Question à se poser : Le refus est-il psychologique/social ? ; Adaptation possible : Présence, encouragement, alerte équipe.. ; Action professionnelle : appliquer la prescription et la consigne validée. ; Contrôle observable : Dépression/isolement - Présence, encouragement, alerte équipe.. ; Risque / limite : Réduire à caprice. ; Validation / preuve : Observation terrain / fiche de suivi / transmission.. ; Responsable : Cuisine / formateur / équipe terrain. ; Source : SRC_DOCUMENT_SOURCE</t>
  </si>
  <si>
    <t>Objectif : Dépression/isolement. ; Action : appliquer la prescription en production, service ou accompagnement. ; Contrôle : Dépression/isolement - Présence, encouragement, alerte équipe.. ; Transmission : prévenir cuisine, soins ou responsable si écart. ; Trace : noter ou faire remonter l'observation utile.</t>
  </si>
  <si>
    <t>Je vérifie : Dépression/isolement. ; Je respecte : la prescription ou la consigne donnée. ; Je contrôle : Le refus est-il psychologique/social ?. ; Si écart : je préviens le responsable, les soins ou le formateur. ; Je transmets : ce que j'ai vu, corrigé ou fait remonter.</t>
  </si>
  <si>
    <t>Notion : Satiété ou mauvais horaire. ; Besoin / objectif : Cause possible : Satiété ou mauvais horaire ; Signes : A mangé collation proche, pas faim. ; Question à se poser : Le rythme alimentaire est-il cohérent ? ; Adaptation possible : Réorganiser collation/repas.. ; Action professionnelle : appliquer la prescription et la consigne validée. ; Contrôle observable : Satiété ou mauvais horaire - Réorganiser collation/repas.. ; Risque / limite : Forcer sans cause. ; Validation / preuve : Observation terrain / fiche de suivi / transmission.. ; Responsable : Cuisine / formateur / équipe terrain. ; Source : SRC_DOCUMENT_SOURCE</t>
  </si>
  <si>
    <t>Objectif : Satiété ou mauvais horaire. ; Action : appliquer la prescription en production, service ou accompagnement. ; Contrôle : Satiété ou mauvais horaire - Réorganiser collation/repas.. ; Transmission : prévenir cuisine, soins ou responsable si écart. ; Trace : noter ou faire remonter l'observation utile.</t>
  </si>
  <si>
    <t>Je vérifie : Satiété ou mauvais horaire. ; Je respecte : la prescription ou la consigne donnée. ; Je contrôle : Le rythme alimentaire est-il cohérent ?. ; Si écart : je préviens le responsable, les soins ou le formateur. ; Je transmets : ce que j'ai vu, corrigé ou fait remonter.</t>
  </si>
  <si>
    <t>Notion : Bienveillance. ; Besoin / objectif : Notion : Bienveillance ; Définition opérationnelle : Intention favorable envers la personne. ; Exemple repas : Parler calmement, encourager. ; Risque : Insuffisant si l'organisation produit du dommage.. ; Action professionnelle : appliquer la prescription et la consigne validée. ; Contrôle observable : Bienveillance - Insuffisant si l'organisation produit du dommage.. ; Risque / limite : Insuffisant si l'organisation produit du dommage. ; Validation / preuve : retour convive. ; Responsable : Toute équipe / référent bientraitance. ; Source : SRC_DOCUMENT_SOURCE</t>
  </si>
  <si>
    <t>Objectif : Insuffisant si l'organisation produit du dommage. ; Action : appliquer la prescription en production, service ou accompagnement. ; Contrôle : Bienveillance - Insuffisant si l'organisation produit du dommage.. ; Transmission : prévenir cuisine, soins ou responsable si écart. ; Trace : noter ou faire remonter l'observation utile.</t>
  </si>
  <si>
    <t>Je vérifie : Bienveillance. ; Je respecte : la prescription ou la consigne donnée. ; Je contrôle : Bienveillance. ; Si écart : je préviens le responsable, les soins ou le formateur. ; Je transmets : ce que j'ai vu, corrigé ou fait remonter.</t>
  </si>
  <si>
    <t>Notion : Bientraitance. ; Besoin / objectif : Notion : Bientraitance ; Définition opérationnelle : Démarche collective, organisée, évaluée, respectueuse des droits. ; Exemple repas : Projet repas personnalisé. ; Risque : Réduire à gentillesse individuelle.. ; Action professionnelle : appliquer la prescription et la consigne validée. ; Contrôle observable : Bientraitance - Réduire à gentillesse individuelle.. ; Risque / limite : Réduire à gentillesse individuelle. ; Validation / preuve : plan action. ; Responsable : Toute équipe / référent bientraitance. ; Source : SRC_DOCUMENT_SOURCE</t>
  </si>
  <si>
    <t>Objectif : Réduire à gentillesse individuelle. ; Action : appliquer la prescription en production, service ou accompagnement. ; Contrôle : Bientraitance - Réduire à gentillesse individuelle.. ; Transmission : prévenir cuisine, soins ou responsable si écart. ; Trace : noter ou faire remonter l'observation utile.</t>
  </si>
  <si>
    <t>Je vérifie : Bientraitance. ; Je respecte : la prescription ou la consigne donnée. ; Je contrôle : Bientraitance. ; Si écart : je préviens le responsable, les soins ou le formateur. ; Je transmets : ce que j'ai vu, corrigé ou fait remonter.</t>
  </si>
  <si>
    <t>Notion : Maltraitance. ; Besoin / objectif : Geste, parole, action ou défaut d'action qui porte atteinte aux droits, besoins ou santé d'une personne vulnérable. ; Action professionnelle : appliquer la prescription et la consigne validée. ; Contrôle observable : Maltraitance - Atteinte à santé/dignité.. ; Risque / limite : Atteinte à santé/dignité. ; Validation / preuve : fiche événement. ; Responsable : Toute équipe / référent bientraitance. ; Source : SRC_DOCUMENT_SOURCE</t>
  </si>
  <si>
    <t>Objectif : Atteinte à santé/dignité. ; Action : appliquer la prescription en production, service ou accompagnement. ; Contrôle : Maltraitance - Atteinte à santé/dignité.. ; Transmission : prévenir cuisine, soins ou responsable si écart. ; Trace : noter ou faire remonter l'observation utile.</t>
  </si>
  <si>
    <t>Je vérifie : Maltraitance. ; Je respecte : la prescription ou la consigne donnée. ; Je contrôle : Maltraitance. ; Si écart : je préviens le responsable, les soins ou le formateur. ; Je transmets : ce que j'ai vu, corrigé ou fait remonter.</t>
  </si>
  <si>
    <t>Notion : Maltraitance involontaire. ; Besoin / objectif : Notion : Maltraitance involontaire ; Définition opérationnelle : Dommage sans intention de nuire. ; Exemple repas : Servir texture non conforme par routine. ; Risque : Danger banalisé.. ; Action professionnelle : appliquer la prescription et la consigne validée. ; Contrôle observable : Maltraitance involontaire - Danger banalisé.. ; Risque / limite : Danger banalisé. ; Validation / preuve : REX. ; Responsable : Toute équipe / référent bientraitance. ; Source : SRC_DOCUMENT_SOURCE</t>
  </si>
  <si>
    <t>Objectif : Danger banalisé. ; Action : appliquer la prescription en production, service ou accompagnement. ; Contrôle : Maltraitance involontaire - Danger banalisé.. ; Transmission : prévenir cuisine, soins ou responsable si écart. ; Trace : noter ou faire remonter l'observation utile.</t>
  </si>
  <si>
    <t>Je vérifie : Maltraitance involontaire. ; Je respecte : la prescription ou la consigne donnée. ; Je contrôle : Maltraitance involontaire. ; Si écart : je préviens le responsable, les soins ou le formateur. ; Je transmets : ce que j'ai vu, corrigé ou fait remonter.</t>
  </si>
  <si>
    <t>Notion : Maltraitance organisationnelle. ; Besoin / objectif : Notion : Maltraitance organisationnelle ; Définition opérationnelle : Organisation qui rend le bon accompagnement impossible. ; Exemple repas : Pas assez de temps pour aider à manger. ; Risque : Refus, dénutrition, perte de dignité.. ; Action professionnelle : appliquer la prescription et la consigne validée. ; Contrôle observable : Maltraitance organisationnelle - Refus, dénutrition, perte de dignité.. ; Risque / limite : Refus, dénutrition, perte de dignité. ; Validation / preuve : analyse cause. ; Responsable : Toute équipe / référent bientraitance. ; Source : SRC_DOCUMENT_SOURCE</t>
  </si>
  <si>
    <t>Objectif : Refus, dénutrition, perte de dignité. ; Action : appliquer la prescription en production, service ou accompagnement. ; Contrôle : Maltraitance organisationnelle - Refus, dénutrition, perte de dignité.. ; Transmission : prévenir cuisine, soins ou responsable si écart. ; Trace : noter ou faire remonter l'observation utile.</t>
  </si>
  <si>
    <t>Je vérifie : Maltraitance organisationnelle. ; Je respecte : la prescription ou la consigne donnée. ; Je contrôle : Maltraitance organisationnelle. ; Si écart : je préviens le responsable, les soins ou le formateur. ; Je transmets : ce que j'ai vu, corrigé ou fait remonter.</t>
  </si>
  <si>
    <t>Notion : Consentement. ; Besoin / objectif : Notion : Consentement ; Définition opérationnelle : Informer, demander, respecter autant que possible. ; Exemple repas : Expliquer avant d'aider à manger. ; Risque : Forçage ou infantilisation.. ; Action professionnelle : appliquer la prescription et la consigne validée. ; Contrôle observable : Consentement - Forçage ou infantilisation.. ; Risque / limite : Forçage ou infantilisation. ; Validation / preuve : observation. ; Responsable : Toute équipe / référent bientraitance. ; Source : SRC_DOCUMENT_SOURCE</t>
  </si>
  <si>
    <t>Objectif : Forçage ou infantilisation. ; Action : appliquer la prescription en production, service ou accompagnement. ; Contrôle : Consentement - Forçage ou infantilisation.. ; Transmission : prévenir cuisine, soins ou responsable si écart. ; Trace : noter ou faire remonter l'observation utile.</t>
  </si>
  <si>
    <t>Je vérifie : Consentement. ; Je respecte : la prescription ou la consigne donnée. ; Je contrôle : Consentement. ; Si écart : je préviens le responsable, les soins ou le formateur. ; Je transmets : ce que j'ai vu, corrigé ou fait remonter.</t>
  </si>
  <si>
    <t>Notion : Dignité. ; Besoin / objectif : Notion : Dignité ; Définition opérationnelle : La personne n'est pas réduite à sa dépendance. ; Exemple repas : Serviette, aide discrète, présentation correcte. ; Risque : Humiliation.. ; Action professionnelle : appliquer la prescription et la consigne validée. ; Contrôle observable : Dignité - Humiliation.. ; Risque / limite : Humiliation. ; Validation / preuve : audit salle. ; Responsable : Toute équipe / référent bientraitance. ; Source : SRC_DOCUMENT_SOURCE</t>
  </si>
  <si>
    <t>Objectif : Humiliation. ; Action : appliquer la prescription en production, service ou accompagnement. ; Contrôle : Dignité - Humiliation.. ; Transmission : prévenir cuisine, soins ou responsable si écart. ; Trace : noter ou faire remonter l'observation utile.</t>
  </si>
  <si>
    <t>Je vérifie : Dignité. ; Je respecte : la prescription ou la consigne donnée. ; Je contrôle : Dignité. ; Si écart : je préviens le responsable, les soins ou le formateur. ; Je transmets : ce que j'ai vu, corrigé ou fait remonter.</t>
  </si>
  <si>
    <t>niveau 6 petits morceaux tendres</t>
  </si>
  <si>
    <t>Notion : Autonomie. ; Besoin / objectif : Notion : Autonomie ; Définition opérationnelle : Capacité à faire seul tout ou partie. ; Exemple repas : Couvert adapté plutôt qu'aide totale. ; Risque : Dépendance créée.. ; Action professionnelle : appliquer la prescription et la consigne validée. ; Contrôle observable : Autonomie - Dépendance créée.. ; Risque / limite : Dépendance créée. ; Validation / preuve : fiche ergo. ; Responsable : Toute équipe / référent bientraitance. ; Source : SRC_DOCUMENT_SOURCE</t>
  </si>
  <si>
    <t>Objectif : Dépendance créée. ; Action : appliquer la prescription en production, service ou accompagnement. ; Contrôle : Autonomie - Dépendance créée.. ; Transmission : prévenir cuisine, soins ou responsable si écart. ; Trace : noter ou faire remonter l'observation utile.</t>
  </si>
  <si>
    <t>Je vérifie : Autonomie. ; Je respecte : la prescription ou la consigne donnée. ; Je contrôle : Autonomie. ; Si écart : je préviens le responsable, les soins ou le formateur. ; Je transmets : ce que j'ai vu, corrigé ou fait remonter.</t>
  </si>
  <si>
    <t>maintenir forme alimentaire avec securite</t>
  </si>
  <si>
    <t>Notion : Refus respecté mais analysé. ; Besoin / objectif : Notion : Refus respecté mais analysé ; Définition opérationnelle : Ne pas forcer, ne pas abandonner. ; Exemple repas : Chercher cause, proposer alternatives. ; Risque : Dénutrition si abandon.. ; Action professionnelle : appliquer la prescription et la consigne validée. ; Contrôle observable : Refus respecté mais analysé - Dénutrition si abandon.. ; Risque / limite : Dénutrition si abandon. ; Validation / preuve : fiche refus. ; Responsable : Toute équipe / référent bientraitance. ; Source : SRC_DOCUMENT_SOURCE</t>
  </si>
  <si>
    <t>Objectif : Dénutrition si abandon. ; Action : appliquer la prescription en production, service ou accompagnement. ; Contrôle : Refus respecté mais analysé - Dénutrition si abandon.. ; Transmission : prévenir cuisine, soins ou responsable si écart. ; Trace : noter ou faire remonter l'observation utile.</t>
  </si>
  <si>
    <t>Je vérifie : Refus respecté mais analysé. ; Je respecte : la prescription ou la consigne donnée. ; Je contrôle : Refus respecté mais analysé. ; Si écart : je préviens le responsable, les soins ou le formateur. ; Je transmets : ce que j'ai vu, corrigé ou fait remonter.</t>
  </si>
  <si>
    <t>test d ecrasement a la fourchette</t>
  </si>
  <si>
    <t>Notion : Liberté de choix. ; Besoin / objectif : Notion : Liberté de choix ; Définition opérationnelle : Maintenir choix lorsque possible. ; Exemple repas : Choix dessert, sauce, place. ; Risque : Repas subi.. ; Action professionnelle : appliquer la prescription et la consigne validée. ; Contrôle observable : Liberté de choix - Repas subi.. ; Risque / limite : Repas subi. ; Validation / preuve : fiche goûts. ; Responsable : Toute équipe / référent bientraitance. ; Source : SRC_DOCUMENT_SOURCE</t>
  </si>
  <si>
    <t>Objectif : Repas subi. ; Action : appliquer la prescription en production, service ou accompagnement. ; Contrôle : Liberté de choix - Repas subi.. ; Transmission : prévenir cuisine, soins ou responsable si écart. ; Trace : noter ou faire remonter l'observation utile.</t>
  </si>
  <si>
    <t>Je vérifie : Liberté de choix. ; Je respecte : la prescription ou la consigne donnée. ; Je contrôle : Liberté de choix. ; Si écart : je préviens le responsable, les soins ou le formateur. ; Je transmets : ce que j'ai vu, corrigé ou fait remonter.</t>
  </si>
  <si>
    <t>morceaux tendres de taille limitee necessitant mastication reduite</t>
  </si>
  <si>
    <t>Notion : Traçabilité éthique. ; Besoin / objectif : Notion : Traçabilité éthique ; Définition opérationnelle : Écrire les refus, adaptations et arbitrages. ; Exemple repas : Pourquoi texture ou aide donnée. ; Risque : Décisions invisibles.. ; Action professionnelle : appliquer la prescription et la consigne validée. ; Contrôle observable : Traçabilité éthique - Décisions invisibles.. ; Risque / limite : Décisions invisibles. ; Validation / preuve : dossier. ; Responsable : Toute équipe / référent bientraitance. ; Source : SRC_DOCUMENT_SOURCE</t>
  </si>
  <si>
    <t>Objectif : Décisions invisibles. ; Action : appliquer la prescription en production, service ou accompagnement. ; Contrôle : Traçabilité éthique - Décisions invisibles.. ; Transmission : prévenir cuisine, soins ou responsable si écart. ; Trace : noter ou faire remonter l'observation utile.</t>
  </si>
  <si>
    <t>Je vérifie : Traçabilité éthique. ; Je respecte : la prescription ou la consigne donnée. ; Je contrôle : Traçabilité éthique. ; Si écart : je préviens le responsable, les soins ou le formateur. ; Je transmets : ce que j'ai vu, corrigé ou fait remonter.</t>
  </si>
  <si>
    <t>prescription compatible avec mastication</t>
  </si>
  <si>
    <t>Notion : Culture du signalement. ; Besoin / objectif : Notion : Culture du signalement ; Définition opérationnelle : Remonter signaux faibles sans culpabiliser. ; Exemple repas : Toux, assiette non mangée, aide brutale. ; Risque : Répétition silencieuse.. ; Action professionnelle : appliquer la prescription et la consigne validée. ; Contrôle observable : Culture du signalement - Répétition silencieuse.. ; Risque / limite : Répétition silencieuse. ; Validation / preuve : tableau alertes. ; Responsable : Toute équipe / référent bientraitance. ; Source : SRC_DOCUMENT_SOURCE</t>
  </si>
  <si>
    <t>Objectif : Répétition silencieuse. ; Action : appliquer la prescription en production, service ou accompagnement. ; Contrôle : Culture du signalement - Répétition silencieuse.. ; Transmission : prévenir cuisine, soins ou responsable si écart. ; Trace : noter ou faire remonter l'observation utile.</t>
  </si>
  <si>
    <t>Je vérifie : Culture du signalement. ; Je respecte : la prescription ou la consigne donnée. ; Je contrôle : Culture du signalement. ; Si écart : je préviens le responsable, les soins ou le formateur. ; Je transmets : ce que j'ai vu, corrigé ou fait remonter.</t>
  </si>
  <si>
    <t>Notion : Prescription texture. ; Besoin / objectif : Flux d'information : Prescription texture ; Émetteur : Soins/médecin/orthophoniste ; Destinataire : Cuisine/diététique/salle ; Contenu minimal : Niveau texture, boissons, interdits.. ; Action professionnelle : appliquer la prescription et la consigne validée. ; Contrôle observable : Prescription texture - Niveau texture, boissons, interdits.. ; Risque / limite : Assiette non conforme. ; Validation / preuve : Observation terrain / fiche de suivi / transmission.. ; Responsable : Service / salle / soins selon organisation. ; Source : SRC_DOCUMENT_SOURCE</t>
  </si>
  <si>
    <t>Objectif : Assiette non conforme. ; Action : appliquer la prescription en production, service ou accompagnement. ; Contrôle : Prescription texture - Niveau texture, boissons, interdits.. ; Transmission : prévenir cuisine, soins ou responsable si écart. ; Trace : noter ou faire remonter l'observation utile.</t>
  </si>
  <si>
    <t>Je vérifie : Prescription texture. ; Je respecte : la prescription ou la consigne donnée. ; Je contrôle : Prescription texture. ; Si écart : je préviens le responsable, les soins ou le formateur. ; Je transmets : ce que j'ai vu, corrigé ou fait remonter.</t>
  </si>
  <si>
    <t>Notion : Régimes/allergènes. ; Besoin / objectif : Flux d'information : Régimes/allergènes ; Émetteur : Diététique ; Destinataire : Cuisine/salle ; Contenu minimal : Allergies, intolérances, régimes.. ; Action professionnelle : appliquer la prescription et la consigne validée. ; Contrôle observable : Régimes/allergènes - Allergies, intolérances, régimes.. ; Risque / limite : Erreur grave. ; Validation / preuve : Observation terrain / fiche de suivi / transmission.. ; Responsable : Service / salle / soins selon organisation. ; Source : SRC_DOCUMENT_SOURCE</t>
  </si>
  <si>
    <t>Objectif : Erreur grave. ; Action : appliquer la prescription en production, service ou accompagnement. ; Contrôle : Régimes/allergènes - Allergies, intolérances, régimes.. ; Transmission : prévenir cuisine, soins ou responsable si écart. ; Trace : noter ou faire remonter l'observation utile.</t>
  </si>
  <si>
    <t>Je vérifie : Régimes/allergènes. ; Je respecte : la prescription ou la consigne donnée. ; Je contrôle : Régimes/allergènes. ; Si écart : je préviens le responsable, les soins ou le formateur. ; Je transmets : ce que j'ai vu, corrigé ou fait remonter.</t>
  </si>
  <si>
    <t>Notion : Goûts/non-goûts. ; Besoin / objectif : Flux d'information : Goûts/non-goûts ; Émetteur : Salle/soins/famille ; Destinataire : Cuisine/diététique ; Contenu minimal : Préférences, aversions, habitudes.. ; Action professionnelle : appliquer la prescription et la consigne validée. ; Contrôle observable : Goûts/non-goûts - Préférences, aversions, habitudes.. ; Risque / limite : Refus répétés. ; Validation / preuve : Observation terrain / fiche de suivi / transmission.. ; Responsable : Service / salle / soins selon organisation. ; Source : SRC_DOCUMENT_SOURCE</t>
  </si>
  <si>
    <t>Objectif : Refus répétés. ; Action : appliquer la prescription en production, service ou accompagnement. ; Contrôle : Goûts/non-goûts - Préférences, aversions, habitudes.. ; Transmission : prévenir cuisine, soins ou responsable si écart. ; Trace : noter ou faire remonter l'observation utile.</t>
  </si>
  <si>
    <t>Je vérifie : Goûts/non-goûts. ; Je respecte : la prescription ou la consigne donnée. ; Je contrôle : Goûts/non-goûts. ; Si écart : je préviens le responsable, les soins ou le formateur. ; Je transmets : ce que j'ai vu, corrigé ou fait remonter.</t>
  </si>
  <si>
    <t>Notion : Consommation réelle. ; Besoin / objectif : Flux d'information : Consommation réelle ; Émetteur : Salle ; Destinataire : Diététique/cuisine/soins ; Contenu minimal : Reste par composante, refus, appétit.. ; Action professionnelle : appliquer la prescription et la consigne validée. ; Contrôle observable : Consommation réelle - Reste par composante, refus, appétit.. ; Risque / limite : Dénutrition invisible. ; Validation / preuve : Observation terrain / fiche de suivi / transmission.. ; Responsable : Service / salle / soins selon organisation. ; Source : SRC_DOCUMENT_SOURCE</t>
  </si>
  <si>
    <t>Objectif : Dénutrition invisible. ; Action : appliquer la prescription en production, service ou accompagnement. ; Contrôle : Consommation réelle - Reste par composante, refus, appétit.. ; Transmission : prévenir cuisine, soins ou responsable si écart. ; Trace : noter ou faire remonter l'observation utile.</t>
  </si>
  <si>
    <t>Je vérifie : Consommation réelle. ; Je respecte : la prescription ou la consigne donnée. ; Je contrôle : Consommation réelle. ; Si écart : je préviens le responsable, les soins ou le formateur. ; Je transmets : ce que j'ai vu, corrigé ou fait remonter.</t>
  </si>
  <si>
    <t>Notion : Incidents déglutition. ; Besoin / objectif : Flux d'information : Incidents déglutition ; Émetteur : Salle/soins ; Destinataire : Médecin/orthophoniste/cuisine ; Contenu minimal : Toux, fausse route, voix mouillée.. ; Action professionnelle : appliquer la prescription et la consigne validée. ; Contrôle observable : Incidents déglutition - Toux, fausse route, voix mouillée.. ; Risque / limite : Danger répété. ; Validation / preuve : Observation terrain / fiche de suivi / transmission.. ; Responsable : Service / salle / soins selon organisation. ; Source : SRC_DOCUMENT_SOURCE</t>
  </si>
  <si>
    <t>Objectif : Danger répété. ; Action : appliquer la prescription en production, service ou accompagnement. ; Contrôle : Incidents déglutition - Toux, fausse route, voix mouillée.. ; Transmission : prévenir cuisine, soins ou responsable si écart. ; Trace : noter ou faire remonter l'observation utile.</t>
  </si>
  <si>
    <t>Je vérifie : Incidents déglutition. ; Je respecte : la prescription ou la consigne donnée. ; Je contrôle : Incidents déglutition. ; Si écart : je préviens le responsable, les soins ou le formateur. ; Je transmets : ce que j'ai vu, corrigé ou fait remonter.</t>
  </si>
  <si>
    <t>Notion : Qualité organoleptique. ; Besoin / objectif : Flux d'information : Qualité organoleptique ; Émetteur : Cuisine/salle ; Destinataire : Cuisine/diététique ; Contenu minimal : Trop sec, fade, collant, froid.. ; Action professionnelle : appliquer la prescription et la consigne validée. ; Contrôle observable : Qualité organoleptique - Trop sec, fade, collant, froid.. ; Risque / limite : Refus non compris. ; Validation / preuve : Observation terrain / fiche de suivi / transmission.. ; Responsable : Service / salle / soins selon organisation. ; Source : SRC_DOCUMENT_SOURCE</t>
  </si>
  <si>
    <t>Objectif : Refus non compris. ; Action : appliquer la prescription en production, service ou accompagnement. ; Contrôle : Qualité organoleptique - Trop sec, fade, collant, froid.. ; Transmission : prévenir cuisine, soins ou responsable si écart. ; Trace : noter ou faire remonter l'observation utile.</t>
  </si>
  <si>
    <t>Je vérifie : Qualité organoleptique. ; Je respecte : la prescription ou la consigne donnée. ; Je contrôle : Qualité organoleptique. ; Si écart : je préviens le responsable, les soins ou le formateur. ; Je transmets : ce que j'ai vu, corrigé ou fait remonter.</t>
  </si>
  <si>
    <t>Notion : Autonomie/matériel. ; Besoin / objectif : Flux d'information : Autonomie/matériel ; Émetteur : Ergo/salle/soins ; Destinataire : Cuisine/salle ; Contenu minimal : Couverts, verre, assiette, aide.. ; Action professionnelle : appliquer la prescription et la consigne validée. ; Contrôle observable : Autonomie/matériel - Couverts, verre, assiette, aide.. ; Risque / limite : Aide excessive. ; Validation / preuve : Observation terrain / fiche de suivi / transmission.. ; Responsable : Service / salle / soins selon organisation. ; Source : SRC_DOCUMENT_SOURCE</t>
  </si>
  <si>
    <t>Objectif : Aide excessive. ; Action : appliquer la prescription en production, service ou accompagnement. ; Contrôle : Autonomie/matériel - Couverts, verre, assiette, aide.. ; Transmission : prévenir cuisine, soins ou responsable si écart. ; Trace : noter ou faire remonter l'observation utile.</t>
  </si>
  <si>
    <t>Je vérifie : Autonomie/matériel. ; Je respecte : la prescription ou la consigne donnée. ; Je contrôle : Autonomie/matériel. ; Si écart : je préviens le responsable, les soins ou le formateur. ; Je transmets : ce que j'ai vu, corrigé ou fait remonter.</t>
  </si>
  <si>
    <t>Notion : Changement état. ; Besoin / objectif : Flux d'information : Changement état ; Émetteur : Soins ; Destinataire : Cuisine/diététique/salle ; Contenu minimal : Fatigue, infection, retour hospitalisation.. ; Action professionnelle : appliquer la prescription et la consigne validée. ; Contrôle observable : Changement état - Fatigue, infection, retour hospitalisation.. ; Risque / limite : Texture ou portion inadaptée. ; Validation / preuve : Observation terrain / fiche de suivi / transmission.. ; Responsable : Service / salle / soins selon organisation. ; Source : SRC_DOCUMENT_SOURCE</t>
  </si>
  <si>
    <t>Objectif : Texture ou portion inadaptée. ; Action : appliquer la prescription en production, service ou accompagnement. ; Contrôle : Changement état - Fatigue, infection, retour hospitalisation.. ; Transmission : prévenir cuisine, soins ou responsable si écart. ; Trace : noter ou faire remonter l'observation utile.</t>
  </si>
  <si>
    <t>Je vérifie : Changement état. ; Je respecte : la prescription ou la consigne donnée. ; Je contrôle : Changement état. ; Si écart : je préviens le responsable, les soins ou le formateur. ; Je transmets : ce que j'ai vu, corrigé ou fait remonter.</t>
  </si>
  <si>
    <t>Notion : Validation recette. ; Besoin / objectif : Flux d'information : Validation recette ; Émetteur : Cuisine ; Destinataire : Diététique/soins ; Contenu minimal : Texture, apports, allergènes, photo.. ; Action professionnelle : appliquer la prescription et la consigne validée. ; Contrôle observable : Validation recette - Texture, apports, allergènes, photo.. ; Risque / limite : Recette non validée. ; Validation / preuve : Validation recette. ; Responsable : Service / salle / soins selon organisation. ; Source : SRC_DOCUMENT_SOURCE</t>
  </si>
  <si>
    <t>Objectif : Recette non validée. ; Action : appliquer la prescription en production, service ou accompagnement. ; Contrôle : Validation recette - Texture, apports, allergènes, photo.. ; Transmission : prévenir cuisine, soins ou responsable si écart. ; Trace : noter ou faire remonter l'observation utile.</t>
  </si>
  <si>
    <t>Je vérifie : Validation recette. ; Je respecte : la prescription ou la consigne donnée. ; Je contrôle : Validation recette. ; Si écart : je préviens le responsable, les soins ou le formateur. ; Je transmets : ce que j'ai vu, corrigé ou fait remonter.</t>
  </si>
  <si>
    <t>Notion : Réunion repas. ; Besoin / objectif : Flux d'information : Réunion repas ; Émetteur : Encadrement ; Destinataire : Tous acteurs ; Contenu minimal : Difficultés, indicateurs, actions.. ; Action professionnelle : appliquer la prescription et la consigne validée. ; Contrôle observable : Réunion repas - Difficultés, indicateurs, actions.. ; Risque / limite : Silos professionnels. ; Validation / preuve : Observation terrain / fiche de suivi / transmission.. ; Responsable : Service / salle / soins selon organisation. ; Source : SRC_DOCUMENT_SOURCE</t>
  </si>
  <si>
    <t>Objectif : Silos professionnels. ; Action : appliquer la prescription en production, service ou accompagnement. ; Contrôle : Réunion repas - Difficultés, indicateurs, actions.. ; Transmission : prévenir cuisine, soins ou responsable si écart. ; Trace : noter ou faire remonter l'observation utile.</t>
  </si>
  <si>
    <t>Je vérifie : Réunion repas. ; Je respecte : la prescription ou la consigne donnée. ; Je contrôle : Réunion repas. ; Si écart : je préviens le responsable, les soins ou le formateur. ; Je transmets : ce que j'ai vu, corrigé ou fait remonter.</t>
  </si>
  <si>
    <t>niveau 7 facile a mastiquer</t>
  </si>
  <si>
    <t>eviter aliments durs secs filandreux</t>
  </si>
  <si>
    <t>Notion : Formation terrain. ; Besoin / objectif : Flux d'information : Formation terrain ; Émetteur : Formateur/cuisine/diététique ; Destinataire : CFA/professionnels ; Contenu minimal : Cas pratiques, tests texture, éthique.. ; Action professionnelle : appliquer la prescription et la consigne validée. ; Contrôle observable : Formation terrain - Cas pratiques, tests texture, éthique.. ; Risque / limite : Savoirs non transférés. ; Validation / preuve : Observation terrain / fiche de suivi / transmission.. ; Responsable : Service / salle / soins selon organisation. ; Source : SRC_DOCUMENT_SOURCE</t>
  </si>
  <si>
    <t>Objectif : Savoirs non transférés. ; Action : appliquer la prescription en production, service ou accompagnement. ; Contrôle : Formation terrain - Cas pratiques, tests texture, éthique.. ; Transmission : prévenir cuisine, soins ou responsable si écart. ; Trace : noter ou faire remonter l'observation utile.</t>
  </si>
  <si>
    <t>Je vérifie : Formation terrain. ; Je respecte : la prescription ou la consigne donnée. ; Je contrôle : Formation terrain. ; Si écart : je préviens le responsable, les soins ou le formateur. ; Je transmets : ce que j'ai vu, corrigé ou fait remonter.</t>
  </si>
  <si>
    <t>preserver autonomie et plaisir</t>
  </si>
  <si>
    <t>Notion : Retour famille/proches. ; Besoin / objectif : Flux d'information : Retour famille/proches ; Émetteur : Famille/représentant ; Destinataire : Equipe pluri ; Contenu minimal : Habitudes, histoire alimentaire, inquiétudes.. ; Action professionnelle : appliquer la prescription et la consigne validée. ; Contrôle observable : Retour famille/proches - Habitudes, histoire alimentaire, inquiétudes.. ; Risque / limite : Projet non personnalisé. ; Validation / preuve : Observation terrain / fiche de suivi / transmission.. ; Responsable : Service / salle / soins selon organisation. ; Source : SRC_DOCUMENT_SOURCE</t>
  </si>
  <si>
    <t>Objectif : Projet non personnalisé. ; Action : appliquer la prescription en production, service ou accompagnement. ; Contrôle : Retour famille/proches - Habitudes, histoire alimentaire, inquiétudes.. ; Transmission : prévenir cuisine, soins ou responsable si écart. ; Trace : noter ou faire remonter l'observation utile.</t>
  </si>
  <si>
    <t>Je vérifie : Retour famille/proches. ; Je respecte : la prescription ou la consigne donnée. ; Je contrôle : Retour famille/proches. ; Si écart : je préviens le responsable, les soins ou le formateur. ; Je transmets : ce que j'ai vu, corrigé ou fait remonter.</t>
  </si>
  <si>
    <t>Notion : Accompagner. ; Besoin / objectif : Aider la personne selon ses besoins réels. ; Action professionnelle : appliquer la prescription et la consigne validée. ; Contrôle observable : Accompagner - Assistance trop faible ou excessive.. ; Risque / limite : Assistance trop faible ou excessive. ; Validation / preuve : Observation terrain / fiche de suivi / transmission.. ; Responsable : Service / salle / soins selon organisation. ; Source : SRC_DOCUMENT_SOURCE</t>
  </si>
  <si>
    <t>Objectif : Assistance trop faible ou excessive. ; Action : appliquer la prescription en production, service ou accompagnement. ; Contrôle : Accompagner - Assistance trop faible ou excessive.. ; Transmission : prévenir cuisine, soins ou responsable si écart. ; Trace : noter ou faire remonter l'observation utile.</t>
  </si>
  <si>
    <t>Je vérifie : Accompagner. ; Je respecte : la prescription ou la consigne donnée. ; Je contrôle : Accompagner. ; Si écart : je préviens le responsable, les soins ou le formateur. ; Je transmets : ce que j'ai vu, corrigé ou fait remonter.</t>
  </si>
  <si>
    <t>Notion : Protéger. ; Besoin / objectif : Mission : Protéger ; Traduction repas : Prévenir risques de fausse route, allergie, dénutrition. ; Exemple concret : Texture prescrite + allergènes contrôlés. ; Risque : Atteinte santé.. ; Action professionnelle : appliquer la prescription et la consigne validée. ; Contrôle observable : Texture prescrite + allergènes contrôlés. ; Risque / limite : Prévenir risques de fausse route, allergie, dénutrition. ; Validation / preuve : Observation terrain / fiche de suivi / transmission.. ; Responsable : Service / salle / soins selon organisation. ; Source : SRC_DOCUMENT_SOURCE</t>
  </si>
  <si>
    <t>Objectif : Atteinte santé. ; Action : appliquer la prescription en production, service ou accompagnement. ; Contrôle : Protéger - Atteinte santé.. ; Transmission : prévenir cuisine, soins ou responsable si écart. ; Trace : noter ou faire remonter l'observation utile.</t>
  </si>
  <si>
    <t>Je vérifie : Protéger. ; Je respecte : la prescription ou la consigne donnée. ; Je contrôle : Protéger. ; Si écart : je préviens le responsable, les soins ou le formateur. ; Je transmets : ce que j'ai vu, corrigé ou fait remonter.</t>
  </si>
  <si>
    <t>reevaluation reguliere du niveau</t>
  </si>
  <si>
    <t>Notion : Favoriser autonomie. ; Besoin / objectif : Mission : Favoriser autonomie ; Traduction repas : Adapter outils avant de faire à la place. ; Exemple concret : Verre à découpe nasale, manche grossi. ; Risque : Dépendance créée.. ; Action professionnelle : appliquer la prescription et la consigne validée. ; Contrôle observable : Favoriser autonomie - Dépendance créée.. ; Risque / limite : Dépendance créée. ; Validation / preuve : Observation terrain / fiche de suivi / transmission.. ; Responsable : Service / salle / soins selon organisation. ; Source : SRC_DOCUMENT_SOURCE</t>
  </si>
  <si>
    <t>Objectif : Dépendance créée. ; Action : appliquer la prescription en production, service ou accompagnement. ; Contrôle : Favoriser autonomie - Dépendance créée.. ; Transmission : prévenir cuisine, soins ou responsable si écart. ; Trace : noter ou faire remonter l'observation utile.</t>
  </si>
  <si>
    <t>Je vérifie : Favoriser autonomie. ; Je respecte : la prescription ou la consigne donnée. ; Je contrôle : Favoriser autonomie. ; Si écart : je préviens le responsable, les soins ou le formateur. ; Je transmets : ce que j'ai vu, corrigé ou fait remonter.</t>
  </si>
  <si>
    <t>Notion : Respecter droits. ; Besoin / objectif : Mission : Respecter droits ; Traduction repas : Consentement, dignité, choix. ; Exemple concret : Ne pas forcer, proposer alternative. ; Risque : Maltraitance.. ; Action professionnelle : appliquer la prescription et la consigne validée. ; Contrôle observable : Respecter droits - Maltraitance.. ; Risque / limite : Maltraitance. ; Validation / preuve : Observation terrain / fiche de suivi / transmission.. ; Responsable : Service / salle / soins selon organisation. ; Source : SRC_DOCUMENT_SOURCE</t>
  </si>
  <si>
    <t>Objectif : Maltraitance. ; Action : appliquer la prescription en production, service ou accompagnement. ; Contrôle : Respecter droits - Maltraitance.. ; Transmission : prévenir cuisine, soins ou responsable si écart. ; Trace : noter ou faire remonter l'observation utile.</t>
  </si>
  <si>
    <t>Je vérifie : Respecter droits. ; Je respecte : la prescription ou la consigne donnée. ; Je contrôle : Respecter droits. ; Si écart : je préviens le responsable, les soins ou le formateur. ; Je transmets : ce que j'ai vu, corrigé ou fait remonter.</t>
  </si>
  <si>
    <t>Notion : Personnaliser. ; Besoin / objectif : Mission : Personnaliser ; Traduction repas : Adapter texture, goût, rythme, environnement. ; Exemple concret : Fiche identité alimentaire. ; Risque : Repas standard subi.. ; Action professionnelle : appliquer la prescription et la consigne validée. ; Contrôle observable : Personnaliser - Repas standard subi.. ; Risque / limite : Repas standard subi. ; Validation / preuve : Observation terrain / fiche de suivi / transmission.. ; Responsable : Service / salle / soins selon organisation. ; Source : SRC_DOCUMENT_SOURCE</t>
  </si>
  <si>
    <t>Objectif : Repas standard subi. ; Action : appliquer la prescription en production, service ou accompagnement. ; Contrôle : Personnaliser - Repas standard subi.. ; Transmission : prévenir cuisine, soins ou responsable si écart. ; Trace : noter ou faire remonter l'observation utile.</t>
  </si>
  <si>
    <t>Je vérifie : Personnaliser. ; Je respecte : la prescription ou la consigne donnée. ; Je contrôle : Personnaliser. ; Si écart : je préviens le responsable, les soins ou le formateur. ; Je transmets : ce que j'ai vu, corrigé ou fait remonter.</t>
  </si>
  <si>
    <t>Notion : Prévenir maltraitance. ; Besoin / objectif : Mission : Prévenir maltraitance ; Traduction repas : Identifier défauts d'action autour du repas. ; Exemple concret : Non-aide, précipitation, assiette non conforme. ; Risque : Atteinte santé/dignité.. ; Action professionnelle : appliquer la prescription et la consigne validée. ; Contrôle observable : Prévenir maltraitance - Atteinte santé/dignité.. ; Risque / limite : Atteinte santé/dignité. ; Validation / preuve : Observation terrain / fiche de suivi / transmission.. ; Responsable : Service / salle / soins selon organisation. ; Source : SRC_DOCUMENT_SOURCE</t>
  </si>
  <si>
    <t>Objectif : Atteinte santé/dignité. ; Action : appliquer la prescription en production, service ou accompagnement. ; Contrôle : Prévenir maltraitance - Atteinte santé/dignité.. ; Transmission : prévenir cuisine, soins ou responsable si écart. ; Trace : noter ou faire remonter l'observation utile.</t>
  </si>
  <si>
    <t>Je vérifie : Prévenir maltraitance. ; Je respecte : la prescription ou la consigne donnée. ; Je contrôle : Prévenir maltraitance. ; Si écart : je préviens le responsable, les soins ou le formateur. ; Je transmets : ce que j'ai vu, corrigé ou fait remonter.</t>
  </si>
  <si>
    <t>Notion : Coordonner. ; Besoin / objectif : Mission : Coordonner ; Traduction repas : Faire travailler cuisine, soins, diététique, salle. ; Exemple concret : Transmission texture/refus/restes. ; Risque : Silos et erreurs.. ; Action professionnelle : appliquer la prescription et la consigne validée. ; Contrôle observable : Coordonner - Silos et erreurs.. ; Risque / limite : Silos et erreurs. ; Validation / preuve : Observation terrain / fiche de suivi / transmission.. ; Responsable : Service / salle / soins selon organisation. ; Source : SRC_DOCUMENT_SOURCE</t>
  </si>
  <si>
    <t>Objectif : Silos et erreurs. ; Action : appliquer la prescription en production, service ou accompagnement. ; Contrôle : Coordonner - Silos et erreurs.. ; Transmission : prévenir cuisine, soins ou responsable si écart. ; Trace : noter ou faire remonter l'observation utile.</t>
  </si>
  <si>
    <t>Je vérifie : Coordonner. ; Je respecte : la prescription ou la consigne donnée. ; Je contrôle : Coordonner. ; Si écart : je préviens le responsable, les soins ou le formateur. ; Je transmets : ce que j'ai vu, corrigé ou fait remonter.</t>
  </si>
  <si>
    <t>Notion : Évaluer. ; Besoin / objectif : Mission : Évaluer ; Traduction repas : Mesurer efficacité des adaptations. ; Exemple concret : Poids, apports, refus, satisfaction. ; Risque : Actions sans preuve.. ; Action professionnelle : appliquer la prescription et la consigne validée. ; Contrôle observable : Évaluer - Actions sans preuve.. ; Risque / limite : Actions sans preuve. ; Validation / preuve : Actions sans preuve. ; Responsable : Service / salle / soins selon organisation. ; Source : SRC_DOCUMENT_SOURCE</t>
  </si>
  <si>
    <t>Objectif : Actions sans preuve. ; Action : appliquer la prescription en production, service ou accompagnement. ; Contrôle : Évaluer - Actions sans preuve.. ; Transmission : prévenir cuisine, soins ou responsable si écart. ; Trace : noter ou faire remonter l'observation utile.</t>
  </si>
  <si>
    <t>Je vérifie : Évaluer. ; Je respecte : la prescription ou la consigne donnée. ; Je contrôle : Évaluer. ; Si écart : je préviens le responsable, les soins ou le formateur. ; Je transmets : ce que j'ai vu, corrigé ou fait remonter.</t>
  </si>
  <si>
    <t>Notion : Inclure. ; Besoin / objectif : Mission : Inclure ; Traduction repas : Maintenir repas comme moment social. ; Exemple concret : Même salle, même menu adapté. ; Risque : Isolement.. ; Action professionnelle : appliquer la prescription et la consigne validée. ; Contrôle observable : Inclure - Isolement.. ; Risque / limite : Isolement. ; Validation / preuve : Observation terrain / fiche de suivi / transmission.. ; Responsable : Service / salle / soins selon organisation. ; Source : SRC_DOCUMENT_SOURCE</t>
  </si>
  <si>
    <t>Objectif : Isolement. ; Action : appliquer la prescription en production, service ou accompagnement. ; Contrôle : Inclure - Isolement.. ; Transmission : prévenir cuisine, soins ou responsable si écart. ; Trace : noter ou faire remonter l'observation utile.</t>
  </si>
  <si>
    <t>Je vérifie : Inclure. ; Je respecte : la prescription ou la consigne donnée. ; Je contrôle : Inclure. ; Si écart : je préviens le responsable, les soins ou le formateur. ; Je transmets : ce que j'ai vu, corrigé ou fait remonter.</t>
  </si>
  <si>
    <t>Notion : Former. ; Besoin / objectif : Mission : Former ; Traduction repas : Former les professionnels au repas adapté. ; Exemple concret : Tests IDDSI, service, éthique. ; Risque : Pratiques variables.. ; Action professionnelle : appliquer la prescription et la consigne validée. ; Contrôle observable : Former - Pratiques variables.. ; Risque / limite : Pratiques variables. ; Validation / preuve : Observation terrain / fiche de suivi / transmission.. ; Responsable : Service / salle / soins selon organisation. ; Source : SRC_DOCUMENT_SOURCE</t>
  </si>
  <si>
    <t>Objectif : Pratiques variables. ; Action : appliquer la prescription en production, service ou accompagnement. ; Contrôle : Former - Pratiques variables.. ; Transmission : prévenir cuisine, soins ou responsable si écart. ; Trace : noter ou faire remonter l'observation utile.</t>
  </si>
  <si>
    <t>Je vérifie : Former. ; Je respecte : la prescription ou la consigne donnée. ; Je contrôle : Former. ; Si écart : je préviens le responsable, les soins ou le formateur. ; Je transmets : ce que j'ai vu, corrigé ou fait remonter.</t>
  </si>
  <si>
    <t>Notion : Assurer qualité. ; Besoin / objectif : Mission : Assurer qualité ; Traduction repas : Démarche continue : observer, corriger, tracer. ; Exemple concret : REX après incidents/refus. ; Risque : Répétition des erreurs.. ; Action professionnelle : appliquer la prescription et la consigne validée. ; Contrôle observable : Assurer qualité - Répétition des erreurs.. ; Risque / limite : Répétition des erreurs. ; Validation / preuve : Démarche continue : observer, corriger, tracer. ; Responsable : Service / salle / soins selon organisation. ; Source : SRC_DOCUMENT_SOURCE</t>
  </si>
  <si>
    <t>Objectif : Répétition des erreurs. ; Action : appliquer la prescription en production, service ou accompagnement. ; Contrôle : Assurer qualité - Répétition des erreurs.. ; Transmission : prévenir cuisine, soins ou responsable si écart. ; Trace : noter ou faire remonter l'observation utile.</t>
  </si>
  <si>
    <t>Je vérifie : Assurer qualité. ; Je respecte : la prescription ou la consigne donnée. ; Je contrôle : Assurer qualité. ; Si écart : je préviens le responsable, les soins ou le formateur. ; Je transmets : ce que j'ai vu, corrigé ou fait remonter.</t>
  </si>
  <si>
    <t>Notion : Sécuriser organisation. ; Besoin / objectif : Mission : Sécuriser organisation ; Traduction repas : Donner les moyens : temps, matériel, procédures. ; Exemple concret : Chariot adapté, fiches lisibles. ; Risque : Maltraitance organisationnelle.. ; Action professionnelle : appliquer la prescription et la consigne validée. ; Contrôle observable : Sécuriser organisation - Maltraitance organisationnelle.. ; Risque / limite : Maltraitance organisationnelle. ; Validation / preuve : Observation terrain / fiche de suivi / transmission.. ; Responsable : Service / salle / soins selon organisation. ; Source : SRC_DOCUMENT_SOURCE</t>
  </si>
  <si>
    <t>Objectif : Maltraitance organisationnelle. ; Action : appliquer la prescription en production, service ou accompagnement. ; Contrôle : Sécuriser organisation - Maltraitance organisationnelle.. ; Transmission : prévenir cuisine, soins ou responsable si écart. ; Trace : noter ou faire remonter l'observation utile.</t>
  </si>
  <si>
    <t>Je vérifie : Sécuriser organisation. ; Je respecte : la prescription ou la consigne donnée. ; Je contrôle : Sécuriser organisation. ; Si écart : je préviens le responsable, les soins ou le formateur. ; Je transmets : ce que j'ai vu, corrigé ou fait remonter.</t>
  </si>
  <si>
    <t>Notion : Hygiène. ; Besoin / objectif : Domaine : Hygiène ; Référence : Règlement CE 852/2004 / HACCP ; Application repas texture : Mixage, refroidissement, remise en température tracés. ; Risque : TIAC/non-conformité.. ; Action professionnelle : appliquer la prescription et la consigne validée. ; Contrôle observable : Hygiène - TIAC/non-conformité.. ; Risque / limite : TIAC/non-conformité. ; Validation / preuve : Mixage, refroidissement, remise en température tracés. ; Responsable : Encadrement / qualité / direction. ; Source : SRC_DOCUMENT_SOURCE</t>
  </si>
  <si>
    <t>Objectif : TIAC/non-conformité. ; Action : appliquer la prescription en production, service ou accompagnement. ; Contrôle : Hygiène - TIAC/non-conformité.. ; Transmission : prévenir cuisine, soins ou responsable si écart. ; Trace : noter ou faire remonter l'observation utile.</t>
  </si>
  <si>
    <t>Je vérifie : Hygiène. ; Je respecte : la prescription ou la consigne donnée. ; Je contrôle : Hygiène. ; Si écart : je préviens le responsable, les soins ou le formateur. ; Je transmets : ce que j'ai vu, corrigé ou fait remonter.</t>
  </si>
  <si>
    <t>texture normale niveau 7</t>
  </si>
  <si>
    <t>Notion : Qualité nutritionnelle. ; Besoin / objectif : Domaine : Qualité nutritionnelle ; Référence : Code rural D230-24-1 à R230-30-4 ; Application repas texture : Repas adapté reste un repas complet. ; Risque : Déséquilibre menus.. ; Action professionnelle : appliquer la prescription et la consigne validée. ; Contrôle observable : Qualité nutritionnelle - Déséquilibre menus.. ; Risque / limite : Déséquilibre menus. ; Validation / preuve : menus. ; Responsable : Encadrement / qualité / direction. ; Source : SRC_DOCUMENT_SOURCE</t>
  </si>
  <si>
    <t>Objectif : Déséquilibre menus. ; Action : appliquer la prescription en production, service ou accompagnement. ; Contrôle : Qualité nutritionnelle - Déséquilibre menus.. ; Transmission : prévenir cuisine, soins ou responsable si écart. ; Trace : noter ou faire remonter l'observation utile.</t>
  </si>
  <si>
    <t>Je vérifie : Qualité nutritionnelle. ; Je respecte : la prescription ou la consigne donnée. ; Je contrôle : Qualité nutritionnelle. ; Si écart : je préviens le responsable, les soins ou le formateur. ; Je transmets : ce que j'ai vu, corrigé ou fait remonter.</t>
  </si>
  <si>
    <t>maintenir alimentation sociale classique si possible</t>
  </si>
  <si>
    <t>Notion : Nutrition collective. ; Besoin / objectif : Domaine : Nutrition collective ; Référence : GEM-RCN Nutrition ; Application repas texture : Même entrée si recette mixable, même quantité protidique. ; Risque : Texture pauvre.. ; Action professionnelle : appliquer la prescription et la consigne validée. ; Contrôle observable : Nutrition collective - Texture pauvre.. ; Risque / limite : Texture pauvre. ; Validation / preuve : plan menus. ; Responsable : Encadrement / qualité / direction. ; Source : SRC_DOCUMENT_SOURCE</t>
  </si>
  <si>
    <t>Objectif : Texture pauvre. ; Action : appliquer la prescription en production, service ou accompagnement. ; Contrôle : Nutrition collective - Texture pauvre.. ; Transmission : prévenir cuisine, soins ou responsable si écart. ; Trace : noter ou faire remonter l'observation utile.</t>
  </si>
  <si>
    <t>Je vérifie : Nutrition collective. ; Je respecte : la prescription ou la consigne donnée. ; Je contrôle : Nutrition collective. ; Si écart : je préviens le responsable, les soins ou le formateur. ; Je transmets : ce que j'ai vu, corrigé ou fait remonter.</t>
  </si>
  <si>
    <t>absence de restriction texture non justifiee</t>
  </si>
  <si>
    <t>Notion : Dénutrition. ; Besoin / objectif : Domaine : Dénutrition ; Référence : HAS personne âgée ; Application repas texture : Recettes enrichies contrôlées. ; Risque : Dénutrition.. ; Action professionnelle : appliquer la prescription et la consigne validée. ; Contrôle observable : Recettes enrichies contrôlées. ; Risque / limite : Dénutrition. ; Validation / preuve : suivi nutrition. ; Responsable : Diététique / soins / cuisine. ; Source : SRC_DOCUMENT_SOURCE</t>
  </si>
  <si>
    <t>Objectif : Dénutrition. ; Action : appliquer la prescription en production, service ou accompagnement. ; Contrôle : Dénutrition - Dénutrition.. ; Transmission : prévenir cuisine, soins ou responsable si écart. ; Trace : noter ou faire remonter l'observation utile.</t>
  </si>
  <si>
    <t>Je vérifie : Dénutrition. ; Je respecte : la prescription ou la consigne donnée. ; Je contrôle : Dénutrition. ; Si écart : je préviens le responsable, les soins ou le formateur. ; Je transmets : ce que j'ai vu, corrigé ou fait remonter.</t>
  </si>
  <si>
    <t>garder un niveau modifie par habitude</t>
  </si>
  <si>
    <t>Notion : Allergènes. ; Besoin / objectif : Domaine : Allergènes ; Référence : Règlement UE 1169/2011 + Service Public ; Application repas texture : Croiser textures, enrichissements et allergènes. ; Risque : Réaction allergique.. ; Action professionnelle : appliquer la prescription et la consigne validée. ; Contrôle observable : Allergènes - Réaction allergique.. ; Risque / limite : Réaction allergique. ; Validation / preuve : registre allergènes. ; Responsable : Cuisine / qualité / diététique. ; Source : SRC_DOCUMENT_SOURCE</t>
  </si>
  <si>
    <t>Objectif : Réaction allergique. ; Action : appliquer la prescription en production, service ou accompagnement. ; Contrôle : Allergènes - Réaction allergique.. ; Transmission : prévenir cuisine, soins ou responsable si écart. ; Trace : noter ou faire remonter l'observation utile.</t>
  </si>
  <si>
    <t>Je vérifie : Allergènes. ; Je respecte : la prescription ou la consigne donnée. ; Je contrôle : Allergènes. ; Si écart : je préviens le responsable, les soins ou le formateur. ; Je transmets : ce que j'ai vu, corrigé ou fait remonter.</t>
  </si>
  <si>
    <t>verifier evolution clinique</t>
  </si>
  <si>
    <t>Notion : ESMS. ; Besoin / objectif : Domaine : ESMS ; Référence : CASF/ESSMS ; Application repas texture : Repas intégré au projet personnalisé. ; Risque : Repas réduit à logistique.. ; Action professionnelle : appliquer la prescription et la consigne validée. ; Contrôle observable : ESMS - Repas réduit à logistique.. ; Risque / limite : Repas réduit à logistique. ; Validation / preuve : projet établissement. ; Responsable : Encadrement / qualité / direction. ; Source : SRC_DOCUMENT_SOURCE</t>
  </si>
  <si>
    <t>Objectif : Repas réduit à logistique. ; Action : appliquer la prescription en production, service ou accompagnement. ; Contrôle : ESMS - Repas réduit à logistique.. ; Transmission : prévenir cuisine, soins ou responsable si écart. ; Trace : noter ou faire remonter l'observation utile.</t>
  </si>
  <si>
    <t>Je vérifie : ESMS. ; Je respecte : la prescription ou la consigne donnée. ; Je contrôle : ESMS. ; Si écart : je préviens le responsable, les soins ou le formateur. ; Je transmets : ce que j'ai vu, corrigé ou fait remonter.</t>
  </si>
  <si>
    <t>Notion : Allergies en collectivité. ; Besoin / objectif : Domaine : Allergies en collectivité ; Référence : Avis ANSES guide allergies ; Application repas texture : Substitution, traçabilité, prévention contamination croisée. ; Risque : Accident allergique.. ; Action professionnelle : appliquer la prescription et la consigne validée. ; Contrôle observable : Allergies en collectivité - Accident allergique.. ; Risque / limite : Accident allergique. ; Validation / preuve : procédure allergie. ; Responsable : Cuisine / qualité / diététique. ; Source : SRC_DOCUMENT_SOURCE</t>
  </si>
  <si>
    <t>Objectif : Accident allergique. ; Action : appliquer la prescription en production, service ou accompagnement. ; Contrôle : Allergies en collectivité - Accident allergique.. ; Transmission : prévenir cuisine, soins ou responsable si écart. ; Trace : noter ou faire remonter l'observation utile.</t>
  </si>
  <si>
    <t>Je vérifie : Allergies en collectivité. ; Je respecte : la prescription ou la consigne donnée. ; Je contrôle : Allergies en collectivité. ; Si écart : je préviens le responsable, les soins ou le formateur. ; Je transmets : ce que j'ai vu, corrigé ou fait remonter.</t>
  </si>
  <si>
    <t>Notion : Éthique qualité. ; Besoin / objectif : Domaine : Éthique qualité ; Référence : Référentiel HAS ESSMS ; Application repas texture : Questionner forçage, isolement, sur-texturation. ; Risque : Maltraitance institutionnelle.. ; Action professionnelle : appliquer la prescription et la consigne validée. ; Contrôle observable : Éthique qualité - Maltraitance institutionnelle.. ; Risque / limite : Maltraitance institutionnelle. ; Validation / preuve : audit interne. ; Responsable : Encadrement / qualité / direction. ; Source : SRC_DOCUMENT_SOURCE</t>
  </si>
  <si>
    <t>Objectif : Maltraitance institutionnelle. ; Action : appliquer la prescription en production, service ou accompagnement. ; Contrôle : Éthique qualité - Maltraitance institutionnelle.. ; Transmission : prévenir cuisine, soins ou responsable si écart. ; Trace : noter ou faire remonter l'observation utile.</t>
  </si>
  <si>
    <t>Je vérifie : Éthique qualité. ; Je respecte : la prescription ou la consigne donnée. ; Je contrôle : Éthique qualité. ; Si écart : je préviens le responsable, les soins ou le formateur. ; Je transmets : ce que j'ai vu, corrigé ou fait remonter.</t>
  </si>
  <si>
    <t>Notion : Validation externe. ; Besoin / objectif : Domaine : Validation externe ; Référence : ARS/DDPP/interne ; Application repas texture : Moteur à faire relire par diététiciennes et formateur cuisine. ; Risque : Usage non validé.. ; Action professionnelle : appliquer la prescription et la consigne validée. ; Contrôle observable : Validation externe - Usage non validé.. ; Risque / limite : Usage non validé. ; Validation / preuve : Validation externe. ; Responsable : Encadrement / qualité / direction. ; Source : SRC_DOCUMENT_SOURCE</t>
  </si>
  <si>
    <t>Objectif : Usage non validé. ; Action : appliquer la prescription en production, service ou accompagnement. ; Contrôle : Validation externe - Usage non validé.. ; Transmission : prévenir cuisine, soins ou responsable si écart. ; Trace : noter ou faire remonter l'observation utile.</t>
  </si>
  <si>
    <t>Je vérifie : Validation externe. ; Je respecte : la prescription ou la consigne donnée. ; Je contrôle : Validation externe. ; Si écart : je préviens le responsable, les soins ou le formateur. ; Je transmets : ce que j'ai vu, corrigé ou fait remonter.</t>
  </si>
  <si>
    <t>Notion : Mise à jour. ; Besoin / objectif : Domaine : Mise à jour ; Référence : Veille réglementaire ; Application repas texture : Relecture annuelle. ; Risque : Document obsolète.. ; Action professionnelle : appliquer la prescription et la consigne validée. ; Contrôle observable : Mise à jour - Document obsolète.. ; Risque / limite : Document obsolète. ; Validation / preuve : historique versions. ; Responsable : Encadrement / qualité / direction. ; Source : SRC_DOCUMENT_SOURCE</t>
  </si>
  <si>
    <t>Objectif : Document obsolète. ; Action : appliquer la prescription en production, service ou accompagnement. ; Contrôle : Mise à jour - Document obsolète.. ; Transmission : prévenir cuisine, soins ou responsable si écart. ; Trace : noter ou faire remonter l'observation utile.</t>
  </si>
  <si>
    <t>Je vérifie : Mise à jour. ; Je respecte : la prescription ou la consigne donnée. ; Je contrôle : Mise à jour. ; Si écart : je préviens le responsable, les soins ou le formateur. ; Je transmets : ce que j'ai vu, corrigé ou fait remonter.</t>
  </si>
  <si>
    <t>Notion : Substance à déclaration obligatoire si incorporée volontairement. ; Besoin / objectif : Catégorie : Allergène obligatoire ; Définition terrain : Substance à déclaration obligatoire si incorporée volontairement. ; Exemple : Lait, œuf, gluten, arachide, soja, etc. ; Risque : Réaction grave.. ; Action professionnelle : appliquer la prescription et la consigne validée. ; Contrôle observable : Allergène obligatoire - Réaction grave.. ; Risque / limite : Réaction grave. ; Validation / preuve : Observation terrain / fiche de suivi / transmission.. ; Responsable : Cuisine / qualité / diététique. ; Source : SRC_DOCUMENT_SOURCE</t>
  </si>
  <si>
    <t>Objectif : Réaction grave. ; Action : appliquer la prescription en production, service ou accompagnement. ; Contrôle : Allergène obligatoire - Réaction grave.. ; Transmission : prévenir cuisine, soins ou responsable si écart. ; Trace : noter ou faire remonter l'observation utile.</t>
  </si>
  <si>
    <t>Je vérifie : Allergène obligatoire. ; Je respecte : la prescription ou la consigne donnée. ; Je contrôle : Traçabilité recette/allergènes. ; Si écart : je préviens le responsable, les soins ou le formateur. ; Je transmets : ce que j'ai vu, corrigé ou fait remonter.</t>
  </si>
  <si>
    <t>Notion : Réaction immunitaire possible, parfois grave. ; Besoin / objectif : Catégorie : Allergie ; Définition terrain : Réaction immunitaire possible, parfois grave. ; Exemple : Arachide, fruits à coque. ; Risque : Anaphylaxie.. ; Action professionnelle : appliquer la prescription et la consigne validée. ; Contrôle observable : Allergie - Anaphylaxie.. ; Risque / limite : Anaphylaxie. ; Validation / preuve : Observation terrain / fiche de suivi / transmission.. ; Responsable : Cuisine / qualité / diététique. ; Source : SRC_DOCUMENT_SOURCE</t>
  </si>
  <si>
    <t>Objectif : Anaphylaxie. ; Action : appliquer la prescription en production, service ou accompagnement. ; Contrôle : Allergie - Anaphylaxie.. ; Transmission : prévenir cuisine, soins ou responsable si écart. ; Trace : noter ou faire remonter l'observation utile.</t>
  </si>
  <si>
    <t>Je vérifie : Allergie. ; Je respecte : la prescription ou la consigne donnée. ; Je contrôle : Éviter ingrédient et contamination croisée. ; Si écart : je préviens le responsable, les soins ou le formateur. ; Je transmets : ce que j'ai vu, corrigé ou fait remonter.</t>
  </si>
  <si>
    <t>Notion : Réaction non immunitaire ou tolérance limitée selon cas. ; Besoin / objectif : Catégorie : Intolérance ; Définition terrain : Réaction non immunitaire ou tolérance limitée selon cas. ; Exemple : Lactose selon tolérance. ; Risque : Troubles digestifs.. ; Action professionnelle : appliquer la prescription et la consigne validée. ; Contrôle observable : Intolérance - Troubles digestifs.. ; Risque / limite : Réaction non immunitaire ou tolérance limitée selon cas. ; Validation / preuve : Observation terrain / fiche de suivi / transmission.. ; Responsable : Cuisine / qualité / diététique. ; Source : SRC_DOCUMENT_SOURCE</t>
  </si>
  <si>
    <t>Objectif : Troubles digestifs. ; Action : appliquer la prescription en production, service ou accompagnement. ; Contrôle : Intolérance - Troubles digestifs.. ; Transmission : prévenir cuisine, soins ou responsable si écart. ; Trace : noter ou faire remonter l'observation utile.</t>
  </si>
  <si>
    <t>Je vérifie : Intolérance. ; Je respecte : la prescription ou la consigne donnée. ; Je contrôle : Appliquer consigne diététique. ; Si écart : je préviens le responsable, les soins ou le formateur. ; Je transmets : ce que j'ai vu, corrigé ou fait remonter.</t>
  </si>
  <si>
    <t>Notion : Préférence ou aversion non médicale. ; Besoin / objectif : Catégorie : Non-goût ; Définition terrain : Préférence ou aversion non médicale. ; Exemple : N'aime pas le poisson. ; Risque : Refus durable si ignoré.. ; Action professionnelle : appliquer la prescription et la consigne validée. ; Contrôle observable : Non-goût - Refus durable si ignoré.. ; Risque / limite : Refus durable si ignoré. ; Validation / preuve : Observation terrain / fiche de suivi / transmission.. ; Responsable : Cuisine / qualité / diététique. ; Source : SRC_DOCUMENT_SOURCE</t>
  </si>
  <si>
    <t>Objectif : Refus durable si ignoré. ; Action : appliquer la prescription en production, service ou accompagnement. ; Contrôle : Non-goût - Refus durable si ignoré.. ; Transmission : prévenir cuisine, soins ou responsable si écart. ; Trace : noter ou faire remonter l'observation utile.</t>
  </si>
  <si>
    <t>Je vérifie : Non-goût. ; Je respecte : la prescription ou la consigne donnée. ; Je contrôle : Proposer équivalence si possible. ; Si écart : je préviens le responsable, les soins ou le formateur. ; Je transmets : ce que j'ai vu, corrigé ou fait remonter.</t>
  </si>
  <si>
    <t>Notion : Rejet lié à sensation en bouche. ; Besoin / objectif : Catégorie : Dégoût texture ; Définition terrain : Rejet lié à sensation en bouche. ; Exemple : Collant, granuleux, odeur forte. ; Risque : Refus alimentaire.. ; Action professionnelle : appliquer la prescription et la consigne validée. ; Contrôle observable : Dégoût texture - Refus alimentaire.. ; Risque / limite : Refus alimentaire. ; Validation / preuve : Observation terrain / fiche de suivi / transmission.. ; Responsable : Cuisine / qualité / diététique. ; Source : SRC_DOCUMENT_SOURCE</t>
  </si>
  <si>
    <t>Objectif : Refus alimentaire. ; Action : appliquer la prescription en production, service ou accompagnement. ; Contrôle : Dégoût texture - Refus alimentaire.. ; Transmission : prévenir cuisine, soins ou responsable si écart. ; Trace : noter ou faire remonter l'observation utile.</t>
  </si>
  <si>
    <t>Je vérifie : Dégoût texture. ; Je respecte : la prescription ou la consigne donnée. ; Je contrôle : Reformuler recette. ; Si écart : je préviens le responsable, les soins ou le formateur. ; Je transmets : ce que j'ai vu, corrigé ou fait remonter.</t>
  </si>
  <si>
    <t>Notion : Enrichir avec produit allergène potentiel. ; Besoin / objectif : Catégorie : Enrichissement allergène ; Définition terrain : Enrichir avec produit allergène potentiel. ; Exemple : Poudre de lait, œuf, fromage. ; Risque : Allergène ajouté invisible.. ; Action professionnelle : appliquer la prescription et la consigne validée. ; Contrôle observable : Enrichissement allergène - Allergène ajouté invisible.. ; Risque / limite : Allergène ajouté invisible. ; Validation / preuve : Observation terrain / fiche de suivi / transmission.. ; Responsable : Cuisine / qualité / diététique. ; Source : SRC_DOCUMENT_SOURCE</t>
  </si>
  <si>
    <t>Objectif : Allergène ajouté invisible. ; Action : appliquer la prescription en production, service ou accompagnement. ; Contrôle : Enrichissement allergène - Allergène ajouté invisible.. ; Transmission : prévenir cuisine, soins ou responsable si écart. ; Trace : noter ou faire remonter l'observation utile.</t>
  </si>
  <si>
    <t>Je vérifie : Enrichissement allergène. ; Je respecte : la prescription ou la consigne donnée. ; Je contrôle : Mettre à jour fiche recette/allergènes. ; Si écart : je préviens le responsable, les soins ou le formateur. ; Je transmets : ce que j'ai vu, corrigé ou fait remonter.</t>
  </si>
  <si>
    <t>Notion : Présence accidentelle par matériel/surface. ; Besoin / objectif : Catégorie : Contamination croisée ; Définition terrain : Présence accidentelle par matériel/surface. ; Exemple : Mixeur utilisé pour fruit à coque. ; Risque : Réaction chez allergique.. ; Action professionnelle : appliquer la prescription et la consigne validée. ; Contrôle observable : Contamination croisée - Réaction chez allergique.. ; Risque / limite : Réaction chez allergique. ; Validation / preuve : Observation terrain / fiche de suivi / transmission.. ; Responsable : Cuisine / qualité / diététique. ; Source : SRC_DOCUMENT_SOURCE</t>
  </si>
  <si>
    <t>Objectif : Réaction chez allergique. ; Action : appliquer la prescription en production, service ou accompagnement. ; Contrôle : Contamination croisée - Réaction chez allergique.. ; Transmission : prévenir cuisine, soins ou responsable si écart. ; Trace : noter ou faire remonter l'observation utile.</t>
  </si>
  <si>
    <t>Je vérifie : Contamination croisée. ; Je respecte : la prescription ou la consigne donnée. ; Je contrôle : Ordre de production/nettoyage. ; Si écart : je préviens le responsable, les soins ou le formateur. ; Je transmets : ce que j'ai vu, corrigé ou fait remonter.</t>
  </si>
  <si>
    <t>Notion : Remplacer sans créer autre risque. ; Besoin / objectif : Catégorie : Substitution ; Définition terrain : Remplacer sans créer autre risque. ; Exemple : Crème soja pour lait : soja allergène. ; Risque : Nouvel allergène.. ; Action professionnelle : appliquer la prescription et la consigne validée. ; Contrôle observable : Substitution - Nouvel allergène.. ; Risque / limite : Remplacer sans créer autre risque. ; Validation / preuve : Observation terrain / fiche de suivi / transmission.. ; Responsable : Cuisine / qualité / diététique. ; Source : SRC_DOCUMENT_SOURCE</t>
  </si>
  <si>
    <t>Objectif : Nouvel allergène. ; Action : appliquer la prescription en production, service ou accompagnement. ; Contrôle : Substitution - Nouvel allergène.. ; Transmission : prévenir cuisine, soins ou responsable si écart. ; Trace : noter ou faire remonter l'observation utile.</t>
  </si>
  <si>
    <t>Je vérifie : Substitution. ; Je respecte : la prescription ou la consigne donnée. ; Je contrôle : Valider substitution. ; Si écart : je préviens le responsable, les soins ou le formateur. ; Je transmets : ce que j'ai vu, corrigé ou fait remonter.</t>
  </si>
  <si>
    <t>prescription observation equipe pluridisciplinaire</t>
  </si>
  <si>
    <t>Notion : Information disponible avant consommation selon contexte. ; Besoin / objectif : Catégorie : Affichage/registre ; Définition terrain : Information disponible avant consommation selon contexte. ; Exemple : Registre allergènes à jour. ; Risque : Défaut information.. ; Action professionnelle : appliquer la prescription et la consigne validée. ; Contrôle observable : Affichage/registre - Défaut information.. ; Risque / limite : Défaut information. ; Validation / preuve : Observation terrain / fiche de suivi / transmission.. ; Responsable : Cuisine / qualité / diététique. ; Source : SRC_DOCUMENT_SOURCE</t>
  </si>
  <si>
    <t>Objectif : Défaut information. ; Action : appliquer la prescription en production, service ou accompagnement. ; Contrôle : Affichage/registre - Défaut information.. ; Transmission : prévenir cuisine, soins ou responsable si écart. ; Trace : noter ou faire remonter l'observation utile.</t>
  </si>
  <si>
    <t>Je vérifie : Affichage/registre. ; Je respecte : la prescription ou la consigne donnée. ; Je contrôle : Tenir registre. ; Si écart : je préviens le responsable, les soins ou le formateur. ; Je transmets : ce que j'ai vu, corrigé ou fait remonter.</t>
  </si>
  <si>
    <t>changer la texture sans transmission</t>
  </si>
  <si>
    <t>Notion : Chaque niveau texture doit garder traçabilité allergènes. ; Besoin / objectif : Catégorie : Texture + allergène ; Définition terrain : Chaque niveau texture doit garder traçabilité allergènes. ; Exemple : Mixé enrichi au lait. ; Risque : Assiette modifiée moins tracée.. ; Action professionnelle : appliquer la prescription et la consigne validée. ; Contrôle observable : Contrôle plateau. ; Risque / limite : Assiette modifiée moins tracée. ; Validation / preuve : Assiette modifiée moins tracée. ; Responsable : Cuisine / qualité / diététique. ; Source : SRC_DOCUMENT_SOURCE</t>
  </si>
  <si>
    <t>Objectif : Assiette modifiée moins tracée. ; Action : appliquer la prescription en production, service ou accompagnement. ; Contrôle : Texture + allergène - Assiette modifiée moins tracée.. ; Transmission : prévenir cuisine, soins ou responsable si écart. ; Trace : noter ou faire remonter l'observation utile.</t>
  </si>
  <si>
    <t>Je vérifie : Texture + allergène. ; Je respecte : la prescription ou la consigne donnée. ; Je contrôle : Fiche texture allergènes. ; Si écart : je préviens le responsable, les soins ou le formateur. ; Je transmets : ce que j'ai vu, corrigé ou fait remonter.</t>
  </si>
  <si>
    <t>tracabilite dans dossier prescription</t>
  </si>
  <si>
    <t>Notion : Support de référence pour restrictions réelles. ; Besoin / objectif : Catégorie : Dossier individuel ; Définition terrain : Support de référence pour restrictions réelles. ; Exemple : Fiche convive. ; Risque : Erreur de service.. ; Action professionnelle : appliquer la prescription et la consigne validée. ; Contrôle observable : Dossier individuel - Erreur de service.. ; Risque / limite : Erreur de service. ; Validation / preuve : Observation terrain / fiche de suivi / transmission.. ; Responsable : Cuisine / qualité / diététique. ; Source : SRC_DOCUMENT_SOURCE</t>
  </si>
  <si>
    <t>Objectif : Erreur de service. ; Action : appliquer la prescription en production, service ou accompagnement. ; Contrôle : Dossier individuel - Erreur de service.. ; Transmission : prévenir cuisine, soins ou responsable si écart. ; Trace : noter ou faire remonter l'observation utile.</t>
  </si>
  <si>
    <t>Je vérifie : Dossier individuel. ; Je respecte : la prescription ou la consigne donnée. ; Je contrôle : Mise à jour centralisée. ; Si écart : je préviens le responsable, les soins ou le formateur. ; Je transmets : ce que j'ai vu, corrigé ou fait remonter.</t>
  </si>
  <si>
    <t>securiser et individualiser</t>
  </si>
  <si>
    <t>Notion : Boire sans extension tête. ; Besoin / objectif : Boire sans extension tête. ; Action professionnelle : appliquer la prescription et la consigne validée. ; Contrôle observable : Boire sans extension tête - Risque déglutition/posture.. ; Risque / limite : Risque déglutition/posture. ; Validation / preuve : Observation terrain / fiche de suivi / transmission.. ; Responsable : Salle / ergothérapie / cuisine. ; Source : SRC_DOCUMENT_SOURCE</t>
  </si>
  <si>
    <t>Objectif : Risque déglutition/posture. ; Action : appliquer la prescription en production, service ou accompagnement. ; Contrôle : Boire sans extension tête - Risque déglutition/posture.. ; Transmission : prévenir cuisine, soins ou responsable si écart. ; Trace : noter ou faire remonter l'observation utile.</t>
  </si>
  <si>
    <t>Je vérifie : Boire sans extension tête. ; Je respecte : la prescription ou la consigne donnée. ; Je contrôle : Boire sans extension tête. ; Si écart : je préviens le responsable, les soins ou le formateur. ; Je transmets : ce que j'ai vu, corrigé ou fait remonter.</t>
  </si>
  <si>
    <t>Notion : Préhension faible. ; Besoin / objectif : Préhension faible. ; Action professionnelle : appliquer la prescription et la consigne validée. ; Contrôle observable : Préhension faible - Dépendance inutile.. ; Risque / limite : Dépendance inutile. ; Validation / preuve : Observation terrain / fiche de suivi / transmission.. ; Responsable : Salle / ergothérapie / cuisine. ; Source : SRC_DOCUMENT_SOURCE</t>
  </si>
  <si>
    <t>Objectif : Dépendance inutile. ; Action : appliquer la prescription en production, service ou accompagnement. ; Contrôle : Préhension faible - Dépendance inutile.. ; Transmission : prévenir cuisine, soins ou responsable si écart. ; Trace : noter ou faire remonter l'observation utile.</t>
  </si>
  <si>
    <t>Je vérifie : Préhension faible. ; Je respecte : la prescription ou la consigne donnée. ; Je contrôle : Préhension faible. ; Si écart : je préviens le responsable, les soins ou le formateur. ; Je transmets : ce que j'ai vu, corrigé ou fait remonter.</t>
  </si>
  <si>
    <t>texture prescrite prescription observation equipe pluridisciplinaire</t>
  </si>
  <si>
    <t>Notion : Tremblements. ; Besoin / objectif : Tremblements. ; Action professionnelle : appliquer la prescription et la consigne validée. ; Contrôle observable : Tremblements - Fatigue, renversement.. ; Risque / limite : Fatigue, renversement. ; Validation / preuve : Observation terrain / fiche de suivi / transmission.. ; Responsable : Salle / ergothérapie / cuisine. ; Source : SRC_DOCUMENT_SOURCE</t>
  </si>
  <si>
    <t>Objectif : Fatigue, renversement. ; Action : appliquer la prescription en production, service ou accompagnement. ; Contrôle : Tremblements - Fatigue, renversement.. ; Transmission : prévenir cuisine, soins ou responsable si écart. ; Trace : noter ou faire remonter l'observation utile.</t>
  </si>
  <si>
    <t>Je vérifie : Tremblements. ; Je respecte : la prescription ou la consigne donnée. ; Je contrôle : Tremblements. ; Si écart : je préviens le responsable, les soins ou le formateur. ; Je transmets : ce que j'ai vu, corrigé ou fait remonter.</t>
  </si>
  <si>
    <t>Notion : Une main disponible. ; Besoin / objectif : Une main disponible. ; Action professionnelle : appliquer la prescription et la consigne validée. ; Contrôle observable : Une main disponible - Aide humaine excessive.. ; Risque / limite : Aide humaine excessive. ; Validation / preuve : Observation terrain / fiche de suivi / transmission.. ; Responsable : Salle / ergothérapie / cuisine. ; Source : SRC_DOCUMENT_SOURCE</t>
  </si>
  <si>
    <t>Objectif : Aide humaine excessive. ; Action : appliquer la prescription en production, service ou accompagnement. ; Contrôle : Une main disponible - Aide humaine excessive.. ; Transmission : prévenir cuisine, soins ou responsable si écart. ; Trace : noter ou faire remonter l'observation utile.</t>
  </si>
  <si>
    <t>Je vérifie : Une main disponible. ; Je respecte : la prescription ou la consigne donnée. ; Je contrôle : Une main disponible. ; Si écart : je préviens le responsable, les soins ou le formateur. ; Je transmets : ce que j'ai vu, corrigé ou fait remonter.</t>
  </si>
  <si>
    <t>Notion : Troubles visuels. ; Besoin / objectif : Troubles visuels. ; Action professionnelle : appliquer la prescription et la consigne validée. ; Contrôle observable : Troubles visuels - Non reconnaissance aliment.. ; Risque / limite : Non reconnaissance aliment. ; Validation / preuve : Observation terrain / fiche de suivi / transmission.. ; Responsable : Salle / ergothérapie / cuisine. ; Source : SRC_DOCUMENT_SOURCE</t>
  </si>
  <si>
    <t>Objectif : Non reconnaissance aliment. ; Action : appliquer la prescription en production, service ou accompagnement. ; Contrôle : Troubles visuels - Non reconnaissance aliment.. ; Transmission : prévenir cuisine, soins ou responsable si écart. ; Trace : noter ou faire remonter l'observation utile.</t>
  </si>
  <si>
    <t>Je vérifie : Troubles visuels. ; Je respecte : la prescription ou la consigne donnée. ; Je contrôle : Troubles visuels. ; Si écart : je préviens le responsable, les soins ou le formateur. ; Je transmets : ce que j'ai vu, corrigé ou fait remonter.</t>
  </si>
  <si>
    <t>Notion : Lenteur repas. ; Besoin / objectif : Lenteur repas. ; Action professionnelle : appliquer la prescription et la consigne validée. ; Contrôle observable : Lenteur repas - Plat froid refusé.. ; Risque / limite : Plat froid refusé. ; Validation / preuve : Observation terrain / fiche de suivi / transmission.. ; Responsable : Salle / ergothérapie / cuisine. ; Source : SRC_DOCUMENT_SOURCE</t>
  </si>
  <si>
    <t>Objectif : Plat froid refusé. ; Action : appliquer la prescription en production, service ou accompagnement. ; Contrôle : Lenteur repas - Plat froid refusé.. ; Transmission : prévenir cuisine, soins ou responsable si écart. ; Trace : noter ou faire remonter l'observation utile.</t>
  </si>
  <si>
    <t>Je vérifie : Lenteur repas. ; Je respecte : la prescription ou la consigne donnée. ; Je contrôle : Lenteur repas. ; Si écart : je préviens le responsable, les soins ou le formateur. ; Je transmets : ce que j'ai vu, corrigé ou fait remonter.</t>
  </si>
  <si>
    <t>Notion : Fatigabilité. ; Besoin / objectif : Fatigabilité. ; Action professionnelle : appliquer la prescription et la consigne validée. ; Contrôle observable : Fatigabilité - Refus par volume.. ; Risque / limite : Refus par volume. ; Validation / preuve : Observation terrain / fiche de suivi / transmission.. ; Responsable : Salle / ergothérapie / cuisine. ; Source : SRC_DOCUMENT_SOURCE</t>
  </si>
  <si>
    <t>Objectif : Refus par volume. ; Action : appliquer la prescription en production, service ou accompagnement. ; Contrôle : Fatigabilité - Refus par volume.. ; Transmission : prévenir cuisine, soins ou responsable si écart. ; Trace : noter ou faire remonter l'observation utile.</t>
  </si>
  <si>
    <t>Je vérifie : Fatigabilité. ; Je respecte : la prescription ou la consigne donnée. ; Je contrôle : Fatigabilité. ; Si écart : je préviens le responsable, les soins ou le formateur. ; Je transmets : ce que j'ai vu, corrigé ou fait remonter.</t>
  </si>
  <si>
    <t>Notion : Dysphagie. ; Besoin / objectif : Dysphagie. ; Action professionnelle : appliquer la prescription et la consigne validée. ; Contrôle observable : Contrôle volume en bouche. ; Risque / limite : Fausse route. ; Validation / preuve : Observation terrain / fiche de suivi / transmission.. ; Responsable : Salle / ergothérapie / cuisine. ; Source : SRC_DOCUMENT_SOURCE</t>
  </si>
  <si>
    <t>Objectif : Fausse route. ; Action : appliquer la prescription en production, service ou accompagnement. ; Contrôle : Dysphagie - Fausse route.. ; Transmission : prévenir cuisine, soins ou responsable si écart. ; Trace : noter ou faire remonter l'observation utile.</t>
  </si>
  <si>
    <t>Je vérifie : Dysphagie. ; Je respecte : la prescription ou la consigne donnée. ; Je contrôle : Dysphagie. ; Si écart : je préviens le responsable, les soins ou le formateur. ; Je transmets : ce que j'ai vu, corrigé ou fait remonter.</t>
  </si>
  <si>
    <t>Notion : Repérage texture. ; Besoin / objectif : Repérage texture. ; Action professionnelle : appliquer la prescription et la consigne validée. ; Contrôle observable : Repérage texture - Mauvaise assiette.. ; Risque / limite : Évite erreur sans stigmatiser. ; Validation / preuve : Observation terrain / fiche de suivi / transmission.. ; Responsable : Salle / ergothérapie / cuisine. ; Source : SRC_DOCUMENT_SOURCE</t>
  </si>
  <si>
    <t>Objectif : Mauvaise assiette. ; Action : appliquer la prescription en production, service ou accompagnement. ; Contrôle : Repérage texture - Mauvaise assiette.. ; Transmission : prévenir cuisine, soins ou responsable si écart. ; Trace : noter ou faire remonter l'observation utile.</t>
  </si>
  <si>
    <t>Je vérifie : Repérage texture. ; Je respecte : la prescription ou la consigne donnée. ; Je contrôle : Repérage texture. ; Si écart : je préviens le responsable, les soins ou le formateur. ; Je transmets : ce que j'ai vu, corrigé ou fait remonter.</t>
  </si>
  <si>
    <t>Notion : Communication. ; Besoin / objectif : Communication. ; Action professionnelle : appliquer la prescription et la consigne validée. ; Contrôle observable : Contrôle usage. ; Risque / limite : Info dispersée. ; Validation / preuve : Observation terrain / fiche de suivi / transmission.. ; Responsable : Cuisine / diététique / soins / salle. ; Source : SRC_DOCUMENT_SOURCE</t>
  </si>
  <si>
    <t>Objectif : Info dispersée. ; Action : appliquer la prescription en production, service ou accompagnement. ; Contrôle : Communication - Info dispersée.. ; Transmission : prévenir cuisine, soins ou responsable si écart. ; Trace : noter ou faire remonter l'observation utile.</t>
  </si>
  <si>
    <t>Je vérifie : Communication. ; Je respecte : la prescription ou la consigne donnée. ; Je contrôle : Communication. ; Si écart : je préviens le responsable, les soins ou le formateur. ; Je transmets : ce que j'ai vu, corrigé ou fait remonter.</t>
  </si>
  <si>
    <t>sur texturation</t>
  </si>
  <si>
    <t>Notion : Qualité cuisine. ; Besoin / objectif : Qualité cuisine. ; Action professionnelle : appliquer la prescription et la consigne validée. ; Contrôle observable : Qualité cuisine - Variabilité.. ; Risque / limite : Variabilité. ; Validation / preuve : Observation terrain / fiche de suivi / transmission.. ; Responsable : Cuisine / responsable de production. ; Source : SRC_DOCUMENT_SOURCE</t>
  </si>
  <si>
    <t>Objectif : Variabilité. ; Action : appliquer la prescription en production, service ou accompagnement. ; Contrôle : Qualité cuisine - Variabilité.. ; Transmission : prévenir cuisine, soins ou responsable si écart. ; Trace : noter ou faire remonter l'observation utile.</t>
  </si>
  <si>
    <t>Je vérifie : Qualité cuisine. ; Je respecte : la prescription ou la consigne donnée. ; Je contrôle : Qualité cuisine. ; Si écart : je préviens le responsable, les soins ou le formateur. ; Je transmets : ce que j'ai vu, corrigé ou fait remonter.</t>
  </si>
  <si>
    <t>eviter perte de plaisir autonomie dignite</t>
  </si>
  <si>
    <t>Notion : Amélioration. ; Besoin / objectif : Amélioration. ; Action professionnelle : appliquer la prescription et la consigne validée. ; Contrôle observable : Amélioration - Refus répétés non traités.. ; Risque / limite : Refus répétés non traités. ; Validation / preuve : Observation terrain / fiche de suivi / transmission.. ; Responsable : Salle / ergothérapie / cuisine. ; Source : SRC_DOCUMENT_SOURCE</t>
  </si>
  <si>
    <t>Objectif : Refus répétés non traités. ; Action : appliquer la prescription en production, service ou accompagnement. ; Contrôle : Amélioration - Refus répétés non traités.. ; Transmission : prévenir cuisine, soins ou responsable si écart. ; Trace : noter ou faire remonter l'observation utile.</t>
  </si>
  <si>
    <t>Je vérifie : Amélioration. ; Je respecte : la prescription ou la consigne donnée. ; Je contrôle : Amélioration. ; Si écart : je préviens le responsable, les soins ou le formateur. ; Je transmets : ce que j'ai vu, corrigé ou fait remonter.</t>
  </si>
  <si>
    <t>comparer capacite reelle et texture servie</t>
  </si>
  <si>
    <t>Notion : TEXTURE / CFA/PRO. ; Besoin / objectif : La texture est une réponse individualisée à un besoin évalué. Elle doit être prescrite, transmise, contrôlée et réévaluée. ; Action professionnelle : appliquer la prescription et la consigne validée. ; Contrôle observable : La texture est une réponse individualisée à un besoin évalué. Elle doit être prescrite, transmise, contrôlée et réévaluée. ; Risque / limite : Ne pas décider seul hors prescription, régime, allergène ou situation de sécurité.. ; Validation / preuve : Réponse argumentée + transmission ou contrôle cité.. ; Responsable : Cuisine / formateur / équipe terrain. ; Source : SRC_BANQUE_QUESTIONS_INITIALE</t>
  </si>
  <si>
    <t>Objectif : Je dois respecter le besoin du convive et la texture validée. Je ne décide pas seul de tout mixer. Ajouter un contrôle concret et une transmission utile. ; Action : appliquer la prescription en production, service ou accompagnement. ; Contrôle : TEXTURE - question/réponse. ; Transmission : prévenir cuisine, soins ou responsable si écart. ; Trace : noter ou faire remonter l'observation utile.</t>
  </si>
  <si>
    <t>Je vérifie : TEXTURE / CFA/PRO. ; Je respecte : la prescription ou la consigne donnée. ; Je contrôle : Je dois respecter le besoin du convive et la texture validée. Je ne décide pas seul de tout mixer. ; Si écart : je préviens le responsable, les soins ou le formateur. ; Je transmets : ce que j'ai vu, corrigé ou fait remonter.</t>
  </si>
  <si>
    <t>passer tout le monde en mixe pour simplifier</t>
  </si>
  <si>
    <t>Notion : Elle doit être homogène, cohésive, sans grumeaux, sans eau libre, non collante, avec un niveau IDDSI vérifié. ; Besoin / objectif : Décris une texture mixée lisse correcte pour une personne avec trouble de déglutition.. ; Action professionnelle : appliquer la prescription et la consigne validée. ; Contrôle observable : TEXTURE - question/réponse. ; Risque / limite : Ne pas décider seul hors prescription, régime, allergène ou situation de sécurité.. ; Validation / preuve : Réponse argumentée + transmission ou contrôle cité.. ; Responsable : Cuisine / formateur / équipe terrain. ; Source : SRC_BANQUE_QUESTIONS_INITIALE</t>
  </si>
  <si>
    <t>Objectif : Elle doit être lisse, sans morceaux, pas trop liquide et facile à avaler. Ajouter un contrôle concret et une transmission utile. ; Action : appliquer la prescription en production, service ou accompagnement. ; Contrôle : TEXTURE - question/réponse. ; Transmission : prévenir cuisine, soins ou responsable si écart. ; Trace : noter ou faire remonter l'observation utile.</t>
  </si>
  <si>
    <t>Je vérifie : TEXTURE / CFA/PRO. ; Je respecte : la prescription ou la consigne donnée. ; Je contrôle : Elle doit être lisse, sans morceaux, pas trop liquide et facile à avaler. ; Si écart : je préviens le responsable, les soins ou le formateur. ; Je transmets : ce que j'ai vu, corrigé ou fait remonter.</t>
  </si>
  <si>
    <t>revision periodique avec equipe</t>
  </si>
  <si>
    <t>Notion : SANTE / CFA/PRO. ; Besoin / objectif : Pourquoi une texture modifiée peut augmenter le risque de dénutrition si elle est mal faite ?. ; Action professionnelle : appliquer la prescription et la consigne validée. ; Contrôle observable : SANTE - question/réponse. ; Risque / limite : Ne pas décider seul hors prescription, régime, allergène ou situation de sécurité.. ; Validation / preuve : Réponse argumentée + transmission ou contrôle cité.. ; Responsable : Diététique / soins / cuisine. ; Source : SRC_BANQUE_QUESTIONS_INITIALE</t>
  </si>
  <si>
    <t>Objectif : Si on dilue trop ou si ce n'est pas bon, la personne mange moins et reçoit moins de protéines. Ajouter un contrôle concret et une transmission utile. ; Action : appliquer la prescription en production, service ou accompagnement. ; Contrôle : SANTE - question/réponse. ; Transmission : prévenir cuisine, soins ou responsable si écart. ; Trace : noter ou faire remonter l'observation utile.</t>
  </si>
  <si>
    <t>Je vérifie : SANTE / CFA/PRO. ; Je respecte : la prescription ou la consigne donnée. ; Je contrôle : Si on dilue trop ou si ce n'est pas bon, la personne mange moins et reçoit moins de protéines. ; Si écart : je préviens le responsable, les soins ou le formateur. ; Je transmets : ce que j'ai vu, corrigé ou fait remonter.</t>
  </si>
  <si>
    <t>Notion : REPAS / CFA/PRO. ; Besoin / objectif : Construis une assiette texture modifiée appétissante à partir d'un menu classique.. ; Action professionnelle : appliquer la prescription et la consigne validée. ; Contrôle observable : REPAS - question/réponse. ; Risque / limite : Ne pas décider seul hors prescription, régime, allergène ou situation de sécurité.. ; Validation / preuve : Réponse argumentée + transmission ou contrôle cité.. ; Responsable : Cuisine / formateur / équipe terrain. ; Source : SRC_BANQUE_QUESTIONS_INITIALE</t>
  </si>
  <si>
    <t>Objectif : Je sépare la viande, le légume et la sauce, je garde les couleurs et je dresse proprement. Ajouter un contrôle concret et une transmission utile. ; Action : appliquer la prescription en production, service ou accompagnement. ; Contrôle : REPAS - question/réponse. ; Transmission : prévenir cuisine, soins ou responsable si écart. ; Trace : noter ou faire remonter l'observation utile.</t>
  </si>
  <si>
    <t>Je vérifie : REPAS / CFA/PRO. ; Je respecte : la prescription ou la consigne donnée. ; Je contrôle : Je sépare la viande, le légume et la sauce, je garde les couleurs et je dresse proprement. ; Si écart : je préviens le responsable, les soins ou le formateur. ; Je transmets : ce que j'ai vu, corrigé ou fait remonter.</t>
  </si>
  <si>
    <t>Notion : SERVICE / CFA/PRO. ; Besoin / objectif : Que doit vérifier l'équipe de salle avant de servir un repas texture modifiée ?. ; Action professionnelle : appliquer la prescription et la consigne validée. ; Contrôle observable : SERVICE - question/réponse. ; Risque / limite : Ne pas décider seul hors prescription, régime, allergène ou situation de sécurité.. ; Validation / preuve : Réponse argumentée + transmission ou contrôle cité.. ; Responsable : Service / salle / soins selon organisation. ; Source : SRC_BANQUE_QUESTIONS_INITIALE</t>
  </si>
  <si>
    <t>Objectif : Elle vérifie la bonne personne, la texture, le régime, les allergènes et l'installation. Ajouter un contrôle concret et une transmission utile. ; Action : appliquer la prescription en production, service ou accompagnement. ; Contrôle : SERVICE - question/réponse. ; Transmission : prévenir cuisine, soins ou responsable si écart. ; Trace : noter ou faire remonter l'observation utile.</t>
  </si>
  <si>
    <t>Je vérifie : SERVICE / CFA/PRO. ; Je respecte : la prescription ou la consigne donnée. ; Je contrôle : Elle vérifie la bonne personne, la texture, le régime, les allergènes et l'installation. ; Si écart : je préviens le responsable, les soins ou le formateur. ; Je transmets : ce que j'ai vu, corrigé ou fait remonter.</t>
  </si>
  <si>
    <t>sur texturation comparer capacite reelle et texture servie</t>
  </si>
  <si>
    <t>Notion : REFUS / CFA/PRO. ; Besoin / objectif : Un convive refuse son repas mixé. Quelles causes recherches-tu avant de conclure ?. ; Action professionnelle : appliquer la prescription et la consigne validée. ; Contrôle observable : REFUS - question/réponse. ; Risque / limite : Ne pas décider seul hors prescription, régime, allergène ou situation de sécurité.. ; Validation / preuve : Réponse argumentée + transmission ou contrôle cité.. ; Responsable : Cuisine / formateur / équipe terrain. ; Source : SRC_BANQUE_QUESTIONS_INITIALE</t>
  </si>
  <si>
    <t>Objectif : Je regarde s'il a mal, si le goût ne va pas, si la texture est mauvaise, s'il est fatigué ou mal installé. Ajouter un contrôle concret et une transmission utile. ; Action : appliquer la prescription en production, service ou accompagnement. ; Contrôle : REFUS - question/réponse. ; Transmission : prévenir cuisine, soins ou responsable si écart. ; Trace : noter ou faire remonter l'observation utile.</t>
  </si>
  <si>
    <t>Je vérifie : REFUS / CFA/PRO. ; Je respecte : la prescription ou la consigne donnée. ; Je contrôle : Je regarde s'il a mal, si le goût ne va pas, si la texture est mauvaise, s'il est fatigué ou mal installé. ; Si écart : je préviens le responsable, les soins ou le formateur. ; Je transmets : ce que j'ai vu, corrigé ou fait remonter.</t>
  </si>
  <si>
    <t>Notion : ETHIQUE / CFA/PRO. ; Besoin / objectif : Donne un exemple de maltraitance involontaire autour du repas.. ; Action professionnelle : appliquer la prescription et la consigne validée. ; Contrôle observable : ETHIQUE - question/réponse. ; Risque / limite : Ne pas décider seul hors prescription, régime, allergène ou situation de sécurité.. ; Validation / preuve : Réponse argumentée + transmission ou contrôle cité.. ; Responsable : Toute équipe / référent bientraitance. ; Source : SRC_BANQUE_QUESTIONS_INITIALE</t>
  </si>
  <si>
    <t>Objectif : Forcer quelqu'un à manger vite ou lui donner une texture non adaptée même sans vouloir faire mal. Ajouter un contrôle concret et une transmission utile. ; Action : appliquer la prescription en production, service ou accompagnement. ; Contrôle : ETHIQUE - question/réponse. ; Transmission : prévenir cuisine, soins ou responsable si écart. ; Trace : noter ou faire remonter l'observation utile.</t>
  </si>
  <si>
    <t>Je vérifie : ETHIQUE / CFA/PRO. ; Je respecte : la prescription ou la consigne donnée. ; Je contrôle : Forcer quelqu'un à manger vite ou lui donner une texture non adaptée même sans vouloir faire mal. ; Si écart : je préviens le responsable, les soins ou le formateur. ; Je transmets : ce que j'ai vu, corrigé ou fait remonter.</t>
  </si>
  <si>
    <t>Notion : PLURI / CFA/PRO. ; Besoin / objectif : Pourquoi la communication entre cuisiniers et soignants est-elle indispensable ?. ; Action professionnelle : appliquer la prescription et la consigne validée. ; Contrôle observable : PLURI - question/réponse. ; Risque / limite : Ne pas décider seul hors prescription, régime, allergène ou situation de sécurité.. ; Validation / preuve : Réponse argumentée + transmission ou contrôle cité.. ; Responsable : Cuisine / diététique / soins / salle. ; Source : SRC_BANQUE_QUESTIONS_INITIALE</t>
  </si>
  <si>
    <t>Objectif : La cuisine doit savoir la texture, les régimes et les retours du repas. Ajouter un contrôle concret et une transmission utile. ; Action : appliquer la prescription en production, service ou accompagnement. ; Contrôle : PLURI - question/réponse. ; Transmission : prévenir cuisine, soins ou responsable si écart. ; Trace : noter ou faire remonter l'observation utile.</t>
  </si>
  <si>
    <t>Je vérifie : PLURI / CFA/PRO. ; Je respecte : la prescription ou la consigne donnée. ; Je contrôle : La cuisine doit savoir la texture, les régimes et les retours du repas. ; Si écart : je préviens le responsable, les soins ou le formateur. ; Je transmets : ce que j'ai vu, corrigé ou fait remonter.</t>
  </si>
  <si>
    <t>Notion : ALLERGENES / CFA/PRO. ; Besoin / objectif : Quelle différence fais-tu entre allergie, intolérance et non-goût ?. ; Action professionnelle : appliquer la prescription et la consigne validée. ; Contrôle observable : ALLERGENES - question/réponse. ; Risque / limite : Ne pas décider seul hors prescription, régime, allergène ou situation de sécurité.. ; Validation / preuve : Réponse argumentée + transmission ou contrôle cité.. ; Responsable : Cuisine / qualité / diététique. ; Source : SRC_BANQUE_QUESTIONS_INITIALE</t>
  </si>
  <si>
    <t>Objectif : Une allergie est dangereuse et doit être respectée. Un non-goût est une préférence. Une intolérance suit une consigne. Ajouter un contrôle concret et une tra.... ; Action : appliquer la prescription en production, service ou accompagnement. ; Contrôle : ALLERGENES - question/réponse. ; Transmission : prévenir cuisine, soins ou responsable si écart. ; Trace : noter ou faire remonter l'observation utile.</t>
  </si>
  <si>
    <t>Je vérifie : ALLERGENES / CFA/PRO. ; Je respecte : la prescription ou la consigne donnée. ; Je contrôle : Une allergie est dangereuse et doit être respectée. Un non-goût est une préférence. Une intolérance suit une consigne. ; Si écart : je préviens le responsable, les soins ou le formateur. ; Je transmets : ce que j'ai vu, corrigé ou fait remonter.</t>
  </si>
  <si>
    <t>Notion : OUTILS / CFA/PRO. ; Besoin / objectif : Comment favoriser l'autonomie au repas avant d'aider totalement ?. ; Action professionnelle : appliquer la prescription et la consigne validée. ; Contrôle observable : OUTILS - question/réponse. ; Risque / limite : Ne pas décider seul hors prescription, régime, allergène ou situation de sécurité.. ; Validation / preuve : Réponse argumentée + transmission ou contrôle cité.. ; Responsable : Salle / ergothérapie / cuisine. ; Source : SRC_BANQUE_QUESTIONS_INITIALE</t>
  </si>
  <si>
    <t>Objectif : Je propose un couvert, un verre ou une assiette adaptés et j'aide seulement si besoin. Ajouter un contrôle concret et une transmission utile. ; Action : appliquer la prescription en production, service ou accompagnement. ; Contrôle : OUTILS - question/réponse. ; Transmission : prévenir cuisine, soins ou responsable si écart. ; Trace : noter ou faire remonter l'observation utile.</t>
  </si>
  <si>
    <t>Je vérifie : OUTILS / CFA/PRO. ; Je respecte : la prescription ou la consigne donnée. ; Je contrôle : Je propose un couvert, un verre ou une assiette adaptés et j'aide seulement si besoin. ; Si écart : je préviens le responsable, les soins ou le formateur. ; Je transmets : ce que j'ai vu, corrigé ou fait remonter.</t>
  </si>
  <si>
    <t>Notion : REGLEMENTATION / CFA/PRO. ; Besoin / objectif : Cite les grands points de vigilance réglementaire pour un repas texture modifiée.. ; Action professionnelle : appliquer la prescription et la consigne validée. ; Contrôle observable : REGLEMENTATION - question/réponse. ; Risque / limite : Ne pas décider seul hors prescription, régime, allergène ou situation de sécurité.. ; Validation / preuve : Réponse argumentée + transmission ou contrôle cité.. ; Responsable : Encadrement / qualité / direction. ; Source : SRC_BANQUE_QUESTIONS_INITIALE</t>
  </si>
  <si>
    <t>Objectif : Hygiène, PMS, allergènes, régimes, traçabilité et respect de la personne. Ajouter un contrôle concret et une transmission utile. ; Action : appliquer la prescription en production, service ou accompagnement. ; Contrôle : REGLEMENTATION - question/réponse. ; Transmission : prévenir cuisine, soins ou responsable si écart. ; Trace : noter ou faire remonter l'observation utile.</t>
  </si>
  <si>
    <t>Je vérifie : REGLEMENTATION / CFA/PRO. ; Je respecte : la prescription ou la consigne donnée. ; Je contrôle : Hygiène, PMS, allergènes, régimes, traçabilité et respect de la personne. ; Si écart : je préviens le responsable, les soins ou le formateur. ; Je transmets : ce que j'ai vu, corrigé ou fait remonter.</t>
  </si>
  <si>
    <t>Notion : Je vérifie niveau IDDSI, homogénéité, absence d'eau libre/grumeaux, densité nutritionnelle, allergènes, température, grammage, traçabilité et présentation. ; Besoin / objectif : Quels contrôles cuisine fais-tu avant d'envoyer un plat mixé ?. ; Action professionnelle : appliquer la prescription et la consigne validée. ; Contrôle observable : PRODUCTION - question/réponse. ; Risque / limite : Ne pas décider seul hors prescription, régime, allergène ou situation de sécurité.. ; Validation / preuve : Réponse argumentée + transmission ou contrôle cité.. ; Responsable : Cuisine / responsable de production. ; Source : SRC_BANQUE_QUESTIONS_INITIALE</t>
  </si>
  <si>
    <t>Objectif : Je contrôle goût, texture, absence de morceaux, température, portion et allergènes. Ajouter un contrôle concret et une transmission utile. ; Action : appliquer la prescription en production, service ou accompagnement. ; Contrôle : PRODUCTION - question/réponse. ; Transmission : prévenir cuisine, soins ou responsable si écart. ; Trace : noter ou faire remonter l'observation utile.</t>
  </si>
  <si>
    <t>Je vérifie : PRODUCTION / CFA/PRO. ; Je respecte : la prescription ou la consigne donnée. ; Je contrôle : Je contrôle goût, texture, absence de morceaux, température, portion et allergènes. ; Si écart : je préviens le responsable, les soins ou le formateur. ; Je transmets : ce que j'ai vu, corrigé ou fait remonter.</t>
  </si>
  <si>
    <t>Notion : Niveaux IDDSI / détection. ; Besoin / objectif : Précise le niveau de texture et le test utilisé.. ; Action professionnelle : appliquer la prescription et la consigne validée. ; Contrôle observable : Le candidat doit citer l’action attendue, le risque en cas d’erreur, le contrôle et la preuve associée. ; Risque / limite : Le candidat doit citer l’action attendue, le risque en cas d’erreur, le contrôle et la preuve associée. ; Validation / preuve : Le candidat doit citer l’action attendue, le risque en cas d’erreur, le contrôle et la preuve associée. ; Responsable : Cuisine / formateur / équipe terrain. ; Source : SRC_REGLES_SCORE_ALERTES</t>
  </si>
  <si>
    <t>Objectif : Niveaux IDDSI / détection. ; Action : appliquer la prescription en production, service ou accompagnement. ; Contrôle : Niveaux IDDSI / détection. ; Transmission : prévenir cuisine, soins ou responsable si écart. ; Trace : noter ou faire remonter l'observation utile.</t>
  </si>
  <si>
    <t>Je vérifie : Niveaux IDDSI / détection. ; Je respecte : la prescription ou la consigne donnée. ; Je contrôle : Précise le niveau de texture et le test utilisé. Je donne un exemple terrain. ; Si écart : je préviens le responsable, les soins ou le formateur. ; Je transmets : ce que j'ai vu, corrigé ou fait remonter.</t>
  </si>
  <si>
    <t>evolution du niveau</t>
  </si>
  <si>
    <t>Notion : Mixé lisse / détection. ; Besoin / objectif : Décris la texture obtenue en bouche et à la cuillère.. ; Action professionnelle : appliquer la prescription et la consigne validée. ; Contrôle observable : Le candidat doit citer l’action attendue, le risque en cas d’erreur, le contrôle et la preuve associée. ; Risque / limite : Le candidat doit citer l’action attendue, le risque en cas d’erreur, le contrôle et la preuve associée. ; Validation / preuve : Le candidat doit citer l’action attendue, le risque en cas d’erreur, le contrôle et la preuve associée. ; Responsable : Cuisine / formateur / équipe terrain. ; Source : SRC_REGLES_SCORE_ALERTES</t>
  </si>
  <si>
    <t>Objectif : Mixé lisse / détection. ; Action : appliquer la prescription en production, service ou accompagnement. ; Contrôle : Mixé lisse / détection. ; Transmission : prévenir cuisine, soins ou responsable si écart. ; Trace : noter ou faire remonter l'observation utile.</t>
  </si>
  <si>
    <t>Je vérifie : Mixé lisse / détection. ; Je respecte : la prescription ou la consigne donnée. ; Je contrôle : Décris la texture obtenue en bouche et à la cuillère. Je donne un exemple terrain. ; Si écart : je préviens le responsable, les soins ou le formateur. ; Je transmets : ce que j'ai vu, corrigé ou fait remonter.</t>
  </si>
  <si>
    <t>adapter sans figer le convive</t>
  </si>
  <si>
    <t>Notion : Protéines / détection. ; Besoin / objectif : Où sont les protéines et comment gardes-tu la ration ?. ; Action professionnelle : appliquer la prescription et la consigne validée. ; Contrôle observable : Le candidat doit citer l’action attendue, le risque en cas d’erreur, le contrôle et la preuve associée. ; Risque / limite : Le candidat doit citer l’action attendue, le risque en cas d’erreur, le contrôle et la preuve associée. ; Validation / preuve : Le candidat doit citer l’action attendue, le risque en cas d’erreur, le contrôle et la preuve associée. ; Responsable : Diététique / soins / cuisine. ; Source : SRC_REGLES_SCORE_ALERTES</t>
  </si>
  <si>
    <t>Objectif : Protéines / détection. ; Action : appliquer la prescription en production, service ou accompagnement. ; Contrôle : Protéines / détection. ; Transmission : prévenir cuisine, soins ou responsable si écart. ; Trace : noter ou faire remonter l'observation utile.</t>
  </si>
  <si>
    <t>Je vérifie : Protéines / détection. ; Je respecte : la prescription ou la consigne donnée. ; Je contrôle : Où sont les protéines et comment gardes-tu la ration ? Je donne un exemple terrain. ; Si écart : je préviens le responsable, les soins ou le formateur. ; Je transmets : ce que j'ai vu, corrigé ou fait remonter.</t>
  </si>
  <si>
    <t>Notion : Enrichissement / détection. ; Besoin / objectif : Explique comment enrichir sans augmenter le volume.. ; Action professionnelle : appliquer la prescription et la consigne validée. ; Contrôle observable : Le candidat doit citer l’action attendue, le risque en cas d’erreur, le contrôle et la preuve associée. ; Risque / limite : Le candidat doit citer l’action attendue, le risque en cas d’erreur, le contrôle et la preuve associée. ; Validation / preuve : Le candidat doit citer l’action attendue, le risque en cas d’erreur, le contrôle et la preuve associée. ; Responsable : Diététique / soins / cuisine. ; Source : SRC_REGLES_SCORE_ALERTES</t>
  </si>
  <si>
    <t>Objectif : Enrichissement / détection. ; Action : appliquer la prescription en production, service ou accompagnement. ; Contrôle : Enrichissement / détection. ; Transmission : prévenir cuisine, soins ou responsable si écart. ; Trace : noter ou faire remonter l'observation utile.</t>
  </si>
  <si>
    <t>Je vérifie : Enrichissement / détection. ; Je respecte : la prescription ou la consigne donnée. ; Je contrôle : Explique comment enrichir sans augmenter le volume. Je donne un exemple terrain. ; Si écart : je préviens le responsable, les soins ou le formateur. ; Je transmets : ce que j'ai vu, corrigé ou fait remonter.</t>
  </si>
  <si>
    <t>considerer la texture definitive</t>
  </si>
  <si>
    <t>Notion : Posture / détection. ; Besoin / objectif : Avant de servir, quelle installation vérifies-tu ?. ; Action professionnelle : appliquer la prescription et la consigne validée. ; Contrôle observable : Le candidat doit citer l’action attendue, le risque en cas d’erreur, le contrôle et la preuve associée. ; Risque / limite : Le candidat doit citer l’action attendue, le risque en cas d’erreur, le contrôle et la preuve associée. ; Validation / preuve : Le candidat doit citer l’action attendue, le risque en cas d’erreur, le contrôle et la preuve associée. ; Responsable : Service / salle / soins selon organisation. ; Source : SRC_REGLES_SCORE_ALERTES</t>
  </si>
  <si>
    <t>Objectif : Posture / détection. ; Action : appliquer la prescription en production, service ou accompagnement. ; Contrôle : Posture / détection. ; Transmission : prévenir cuisine, soins ou responsable si écart. ; Trace : noter ou faire remonter l'observation utile.</t>
  </si>
  <si>
    <t>Je vérifie : Posture / détection. ; Je respecte : la prescription ou la consigne donnée. ; Je contrôle : Avant de servir, quelle installation vérifies-tu ? Je donne un exemple terrain. ; Si écart : je préviens le responsable, les soins ou le formateur. ; Je transmets : ce que j'ai vu, corrigé ou fait remonter.</t>
  </si>
  <si>
    <t>plan de suivi et alertes</t>
  </si>
  <si>
    <t>Notion : Rythme / détection. ; Besoin / objectif : Comment adaptes-tu le rythme du repas ?. ; Action professionnelle : appliquer la prescription et la consigne validée. ; Contrôle observable : Le candidat doit citer l’action attendue, le risque en cas d’erreur, le contrôle et la preuve associée. ; Risque / limite : Le candidat doit citer l’action attendue, le risque en cas d’erreur, le contrôle et la preuve associée. ; Validation / preuve : Le candidat doit citer l’action attendue, le risque en cas d’erreur, le contrôle et la preuve associée. ; Responsable : Service / salle / soins selon organisation. ; Source : SRC_REGLES_SCORE_ALERTES</t>
  </si>
  <si>
    <t>Objectif : Rythme / détection. ; Action : appliquer la prescription en production, service ou accompagnement. ; Contrôle : Rythme / détection. ; Transmission : prévenir cuisine, soins ou responsable si écart. ; Trace : noter ou faire remonter l'observation utile.</t>
  </si>
  <si>
    <t>Je vérifie : Rythme / détection. ; Je respecte : la prescription ou la consigne donnée. ; Je contrôle : Comment adaptes-tu le rythme du repas ? Je donne un exemple terrain. ; Si écart : je préviens le responsable, les soins ou le formateur. ; Je transmets : ce que j'ai vu, corrigé ou fait remonter.</t>
  </si>
  <si>
    <t>Notion : Analyse refus / détection. ; Besoin / objectif : Donne au moins trois causes possibles de refus.. ; Action professionnelle : appliquer la prescription et la consigne validée. ; Contrôle observable : Le candidat doit citer l’action attendue, le risque en cas d’erreur, le contrôle et la preuve associée. ; Risque / limite : Le candidat doit citer l’action attendue, le risque en cas d’erreur, le contrôle et la preuve associée. ; Validation / preuve : Le candidat doit citer l’action attendue, le risque en cas d’erreur, le contrôle et la preuve associée. ; Responsable : Cuisine / formateur / équipe terrain. ; Source : SRC_REGLES_SCORE_ALERTES</t>
  </si>
  <si>
    <t>Objectif : Analyse refus / détection. ; Action : appliquer la prescription en production, service ou accompagnement. ; Contrôle : Analyse refus / détection. ; Transmission : prévenir cuisine, soins ou responsable si écart. ; Trace : noter ou faire remonter l'observation utile.</t>
  </si>
  <si>
    <t>Je vérifie : Analyse refus / détection. ; Je respecte : la prescription ou la consigne donnée. ; Je contrôle : Donne au moins trois causes possibles de refus. Je donne un exemple terrain. ; Si écart : je préviens le responsable, les soins ou le formateur. ; Je transmets : ce que j'ai vu, corrigé ou fait remonter.</t>
  </si>
  <si>
    <t>Notion : Maltraitance / détection. ; Besoin / objectif : Relie le repas au risque de maltraitance involontaire.. ; Action professionnelle : appliquer la prescription et la consigne validée. ; Contrôle observable : Le candidat doit citer l’action attendue, le risque en cas d’erreur, le contrôle et la preuve associée. ; Risque / limite : Le candidat doit citer l’action attendue, le risque en cas d’erreur, le contrôle et la preuve associée. ; Validation / preuve : Le candidat doit citer l’action attendue, le risque en cas d’erreur, le contrôle et la preuve associée. ; Responsable : Toute équipe / référent bientraitance. ; Source : SRC_REGLES_SCORE_ALERTES</t>
  </si>
  <si>
    <t>Objectif : Maltraitance / détection. ; Action : appliquer la prescription en production, service ou accompagnement. ; Contrôle : Maltraitance / détection. ; Transmission : prévenir cuisine, soins ou responsable si écart. ; Trace : noter ou faire remonter l'observation utile.</t>
  </si>
  <si>
    <t>Je vérifie : Maltraitance / détection. ; Je respecte : la prescription ou la consigne donnée. ; Je contrôle : Relie le repas au risque de maltraitance involontaire. Je donne un exemple terrain. ; Si écart : je préviens le responsable, les soins ou le formateur. ; Je transmets : ce que j'ai vu, corrigé ou fait remonter.</t>
  </si>
  <si>
    <t>Notion : Différencier non-goût / détection. ; Besoin / objectif : Sépare allergie, régime, intolérance et préférence.. ; Action professionnelle : appliquer la prescription et la consigne validée. ; Contrôle observable : Le candidat doit citer l’action attendue, le risque en cas d’erreur, le contrôle et la preuve associée. ; Risque / limite : Le candidat doit citer l’action attendue, le risque en cas d’erreur, le contrôle et la preuve associée. ; Validation / preuve : Le candidat doit citer l’action attendue, le risque en cas d’erreur, le contrôle et la preuve associée. ; Responsable : Cuisine / qualité / diététique. ; Source : SRC_REGLES_SCORE_ALERTES</t>
  </si>
  <si>
    <t>Objectif : Différencier non-goût / détection. ; Action : appliquer la prescription en production, service ou accompagnement. ; Contrôle : Différencier non-goût / détection. ; Transmission : prévenir cuisine, soins ou responsable si écart. ; Trace : noter ou faire remonter l'observation utile.</t>
  </si>
  <si>
    <t>Je vérifie : Différencier non-goût / détection. ; Je respecte : la prescription ou la consigne donnée. ; Je contrôle : Sépare allergie, régime, intolérance et préférence. Je donne un exemple terrain. ; Si écart : je préviens le responsable, les soins ou le formateur. ; Je transmets : ce que j'ai vu, corrigé ou fait remonter.</t>
  </si>
  <si>
    <t>Notion : Traçabilité / détection. ; Besoin / objectif : Quelle preuve gardes-tu pour la production ?. ; Action professionnelle : appliquer la prescription et la consigne validée. ; Contrôle observable : Le candidat doit citer l’action attendue, le risque en cas d’erreur, le contrôle et la preuve associée. ; Risque / limite : Le candidat doit citer l’action attendue, le risque en cas d’erreur, le contrôle et la preuve associée. ; Validation / preuve : Le candidat doit citer l’action attendue, le risque en cas d’erreur, le contrôle et la preuve associée. ; Responsable : Cuisine / responsable de production. ; Source : SRC_REGLES_SCORE_ALERTES</t>
  </si>
  <si>
    <t>Objectif : Traçabilité / détection. ; Action : appliquer la prescription en production, service ou accompagnement. ; Contrôle : Traçabilité / détection. ; Transmission : prévenir cuisine, soins ou responsable si écart. ; Trace : noter ou faire remonter l'observation utile.</t>
  </si>
  <si>
    <t>Je vérifie : Traçabilité / détection. ; Je respecte : la prescription ou la consigne donnée. ; Je contrôle : Quelle preuve gardes-tu pour la production ? Je donne un exemple terrain. ; Si écart : je préviens le responsable, les soins ou le formateur. ; Je transmets : ce que j'ai vu, corrigé ou fait remonter.</t>
  </si>
  <si>
    <t>Notion : Plaisir / détection. ; Besoin / objectif : Comment rends-tu le plat modifié reconnaissable ?. ; Action professionnelle : appliquer la prescription et la consigne validée. ; Contrôle observable : Le candidat doit citer l’action attendue, le risque en cas d’erreur, le contrôle et la preuve associée. ; Risque / limite : Le candidat doit citer l’action attendue, le risque en cas d’erreur, le contrôle et la preuve associée. ; Validation / preuve : Le candidat doit citer l’action attendue, le risque en cas d’erreur, le contrôle et la preuve associée. ; Responsable : Cuisine / formateur / équipe terrain. ; Source : SRC_REGLES_SCORE_ALERTES</t>
  </si>
  <si>
    <t>Objectif : Plaisir / détection. ; Action : appliquer la prescription en production, service ou accompagnement. ; Contrôle : Plaisir / détection. ; Transmission : prévenir cuisine, soins ou responsable si écart. ; Trace : noter ou faire remonter l'observation utile.</t>
  </si>
  <si>
    <t>Je vérifie : Plaisir / détection. ; Je respecte : la prescription ou la consigne donnée. ; Je contrôle : Comment rends-tu le plat modifié reconnaissable ? Je donne un exemple terrain. ; Si écart : je préviens le responsable, les soins ou le formateur. ; Je transmets : ce que j'ai vu, corrigé ou fait remonter.</t>
  </si>
  <si>
    <t>Notion : Transmission / détection. ; Besoin / objectif : Quelles informations circulent avant et après repas ?. ; Action professionnelle : appliquer la prescription et la consigne validée. ; Contrôle observable : Le candidat doit citer l’action attendue, le risque en cas d’erreur, le contrôle et la preuve associée. ; Risque / limite : Le candidat doit citer l’action attendue, le risque en cas d’erreur, le contrôle et la preuve associée. ; Validation / preuve : Le candidat doit citer l’action attendue, le risque en cas d’erreur, le contrôle et la preuve associée. ; Responsable : Cuisine / diététique / soins / salle. ; Source : SRC_REGLES_SCORE_ALERTES</t>
  </si>
  <si>
    <t>Objectif : Transmission / détection. ; Action : appliquer la prescription en production, service ou accompagnement. ; Contrôle : Transmission / détection. ; Transmission : prévenir cuisine, soins ou responsable si écart. ; Trace : noter ou faire remonter l'observation utile.</t>
  </si>
  <si>
    <t>Je vérifie : Transmission / détection. ; Je respecte : la prescription ou la consigne donnée. ; Je contrôle : Quelles informations circulent avant et après repas ? Je donne un exemple terrain. ; Si écart : je préviens le responsable, les soins ou le formateur. ; Je transmets : ce que j'ai vu, corrigé ou fait remonter.</t>
  </si>
  <si>
    <t>Notion : Niveaux textures. ; Besoin / objectif : Les niveaux proposés correspondent-ils au vocabulaire institutionnel et aux pratiques IDDSI retenues ?. ; Action professionnelle : appliquer la prescription et la consigne validée. ; Contrôle observable : Niveaux textures. ; Risque / limite : Ne pas considérer la matrice comme validée sans relecture métier et preuve terrain.. ; Validation / preuve : Table de correspondance signée. ; Responsable : Diététiciennes + orthophoniste si disponible. ; Source : SRC_PLAN_VALIDATION_TERRAIN</t>
  </si>
  <si>
    <t>Objectif : Diététiciennes + orthophoniste si disponible. ; Action : appliquer la prescription en production, service ou accompagnement. ; Contrôle : Niveaux textures. ; Transmission : prévenir cuisine, soins ou responsable si écart. ; Trace : noter ou faire remonter l'observation utile.</t>
  </si>
  <si>
    <t>Je vérifie : Niveaux textures. ; Je respecte : la prescription ou la consigne donnée. ; Je contrôle : Table de correspondance signée. ; Si écart : je préviens le responsable, les soins ou le formateur. ; Je transmets : ce que j'ai vu, corrigé ou fait remonter.</t>
  </si>
  <si>
    <t>Notion : Régimes particuliers. ; Besoin / objectif : Les enrichissements proposés sont-ils compatibles avec les régimes présents dans l'établissement ?. ; Action professionnelle : appliquer la prescription et la consigne validée. ; Contrôle observable : Régimes particuliers. ; Risque / limite : Ne pas considérer la matrice comme validée sans relecture métier et preuve terrain.. ; Validation / preuve : Fiches recettes annotées. ; Responsable : Diététiciennes hospitalières. ; Source : SRC_PLAN_VALIDATION_TERRAIN</t>
  </si>
  <si>
    <t>Objectif : Diététiciennes hospitalières. ; Action : appliquer la prescription en production, service ou accompagnement. ; Contrôle : Régimes particuliers. ; Transmission : prévenir cuisine, soins ou responsable si écart. ; Trace : noter ou faire remonter l'observation utile.</t>
  </si>
  <si>
    <t>Je vérifie : Régimes particuliers. ; Je respecte : la prescription ou la consigne donnée. ; Je contrôle : Fiches recettes annotées. ; Si écart : je préviens le responsable, les soins ou le formateur. ; Je transmets : ce que j'ai vu, corrigé ou fait remonter.</t>
  </si>
  <si>
    <t>Notion : Allergènes. ; Besoin / objectif : Chaque recette texture modifiée possède-t-elle une traçabilité allergènes complète ?. ; Action professionnelle : appliquer la prescription et la consigne validée. ; Contrôle observable : Allergènes. ; Risque / limite : Ne pas considérer la matrice comme validée sans relecture métier et preuve terrain.. ; Validation / preuve : Registre allergènes. ; Responsable : Qualité + diététique. ; Source : SRC_PLAN_VALIDATION_TERRAIN</t>
  </si>
  <si>
    <t>Objectif : Qualité + diététique. ; Action : appliquer la prescription en production, service ou accompagnement. ; Contrôle : Allergènes. ; Transmission : prévenir cuisine, soins ou responsable si écart. ; Trace : noter ou faire remonter l'observation utile.</t>
  </si>
  <si>
    <t>Je vérifie : Allergènes. ; Je respecte : la prescription ou la consigne donnée. ; Je contrôle : Registre allergènes. ; Si écart : je préviens le responsable, les soins ou le formateur. ; Je transmets : ce que j'ai vu, corrigé ou fait remonter.</t>
  </si>
  <si>
    <t>Notion : Sécurité sanitaire. ; Besoin / objectif : Le process mixage/refroidissement/remise en température est-il compatible PMS ?. ; Action professionnelle : appliquer la prescription et la consigne validée. ; Contrôle observable : Sécurité sanitaire. ; Risque / limite : Ne pas considérer la matrice comme validée sans relecture métier et preuve terrain.. ; Validation / preuve : Responsable qualité / cuisine. ; Responsable : Responsable qualité / cuisine. ; Source : SRC_PLAN_VALIDATION_TERRAIN</t>
  </si>
  <si>
    <t>Objectif : Responsable qualité / cuisine. ; Action : appliquer la prescription en production, service ou accompagnement. ; Contrôle : Sécurité sanitaire. ; Transmission : prévenir cuisine, soins ou responsable si écart. ; Trace : noter ou faire remonter l'observation utile.</t>
  </si>
  <si>
    <t>Je vérifie : Sécurité sanitaire. ; Je respecte : la prescription ou la consigne donnée. ; Je contrôle : Procédures PMS. ; Si écart : je préviens le responsable, les soins ou le formateur. ; Je transmets : ce que j'ai vu, corrigé ou fait remonter.</t>
  </si>
  <si>
    <t>Notion : Fiches techniques. ; Besoin / objectif : Les grammages protidiques et énergétiques sont-ils suffisants ?. ; Action professionnelle : appliquer la prescription et la consigne validée. ; Contrôle observable : Fiches techniques. ; Risque / limite : Ne pas considérer la matrice comme validée sans relecture métier et preuve terrain.. ; Validation / preuve : Fiches techniques chiffrées. ; Responsable : Diététiciennes + chef cuisine. ; Source : SRC_PLAN_VALIDATION_TERRAIN</t>
  </si>
  <si>
    <t>Objectif : Diététiciennes + chef cuisine. ; Action : appliquer la prescription en production, service ou accompagnement. ; Contrôle : Fiches techniques. ; Transmission : prévenir cuisine, soins ou responsable si écart. ; Trace : noter ou faire remonter l'observation utile.</t>
  </si>
  <si>
    <t>Je vérifie : Fiches techniques. ; Je respecte : la prescription ou la consigne donnée. ; Je contrôle : Fiches techniques chiffrées. ; Si écart : je préviens le responsable, les soins ou le formateur. ; Je transmets : ce que j'ai vu, corrigé ou fait remonter.</t>
  </si>
  <si>
    <t>Notion : Service en salle. ; Besoin / objectif : Les consignes texture/régime arrivent-elles lisiblement à la salle ?. ; Action professionnelle : appliquer la prescription et la consigne validée. ; Contrôle observable : Service en salle. ; Risque / limite : Ne pas considérer la matrice comme validée sans relecture métier et preuve terrain.. ; Validation / preuve : Procédure plateau/service. ; Responsable : Cadre hôtelier/soins. ; Source : SRC_PLAN_VALIDATION_TERRAIN</t>
  </si>
  <si>
    <t>Objectif : Cadre hôtelier/soins. ; Action : appliquer la prescription en production, service ou accompagnement. ; Contrôle : Service en salle. ; Transmission : prévenir cuisine, soins ou responsable si écart. ; Trace : noter ou faire remonter l'observation utile.</t>
  </si>
  <si>
    <t>Je vérifie : Service en salle. ; Je respecte : la prescription ou la consigne donnée. ; Je contrôle : Procédure plateau/service. ; Si écart : je préviens le responsable, les soins ou le formateur. ; Je transmets : ce que j'ai vu, corrigé ou fait remonter.</t>
  </si>
  <si>
    <t>dysphagie connue respecter prescription et texture indiquee</t>
  </si>
  <si>
    <t>Notion : Refus alimentaires. ; Besoin / objectif : La grille distingue-t-elle douleur, texture, goût, posture, environnement et état psychologique ?. ; Action professionnelle : appliquer la prescription et la consigne validée. ; Contrôle observable : Refus alimentaires. ; Risque / limite : Ne pas considérer la matrice comme validée sans relecture métier et preuve terrain.. ; Validation / preuve : Grille refus testée. ; Responsable : Equipe pluri. ; Source : SRC_PLAN_VALIDATION_TERRAIN</t>
  </si>
  <si>
    <t>Objectif : Equipe pluri. ; Action : appliquer la prescription en production, service ou accompagnement. ; Contrôle : Refus alimentaires. ; Transmission : prévenir cuisine, soins ou responsable si écart. ; Trace : noter ou faire remonter l'observation utile.</t>
  </si>
  <si>
    <t>Je vérifie : Refus alimentaires. ; Je respecte : la prescription ou la consigne donnée. ; Je contrôle : Grille refus testée. ; Si écart : je préviens le responsable, les soins ou le formateur. ; Je transmets : ce que j'ai vu, corrigé ou fait remonter.</t>
  </si>
  <si>
    <t>inhalation pneumopathie denutrition</t>
  </si>
  <si>
    <t>Notion : Éthique. ; Besoin / objectif : Les formulations évitent-elles le jugement et intègrent-elles consentement/dignité ?. ; Action professionnelle : appliquer la prescription et la consigne validée. ; Contrôle observable : Éthique. ; Risque / limite : Ne pas considérer la matrice comme validée sans relecture métier et preuve terrain.. ; Validation / preuve : Relecture éthique. ; Responsable : Référent bientraitance. ; Source : SRC_PLAN_VALIDATION_TERRAIN</t>
  </si>
  <si>
    <t>Objectif : Référent bientraitance. ; Action : appliquer la prescription en production, service ou accompagnement. ; Contrôle : Éthique. ; Transmission : prévenir cuisine, soins ou responsable si écart. ; Trace : noter ou faire remonter l'observation utile.</t>
  </si>
  <si>
    <t>Je vérifie : Éthique. ; Je respecte : la prescription ou la consigne donnée. ; Je contrôle : Relecture éthique. ; Si écart : je préviens le responsable, les soins ou le formateur. ; Je transmets : ce que j'ai vu, corrigé ou fait remonter.</t>
  </si>
  <si>
    <t>prescription fiche repas</t>
  </si>
  <si>
    <t>Notion : Questions CFA. ; Besoin / objectif : Les réponses attendues CFA sont-elles courtes, terrain et compréhensibles ?. ; Action professionnelle : appliquer la prescription et la consigne validée. ; Contrôle observable : Questions CFA. ; Risque / limite : Ne pas considérer la matrice comme validée sans relecture métier et preuve terrain.. ; Validation / preuve : Test CFA. ; Responsable : Formateur cuisine. ; Source : SRC_PLAN_VALIDATION_TERRAIN</t>
  </si>
  <si>
    <t>Objectif : Formateur cuisine. ; Action : appliquer la prescription en production, service ou accompagnement. ; Contrôle : Questions CFA. ; Transmission : prévenir cuisine, soins ou responsable si écart. ; Trace : noter ou faire remonter l'observation utile.</t>
  </si>
  <si>
    <t>Je vérifie : Questions CFA. ; Je respecte : la prescription ou la consigne donnée. ; Je contrôle : Test CFA. ; Si écart : je préviens le responsable, les soins ou le formateur. ; Je transmets : ce que j'ai vu, corrigé ou fait remonter.</t>
  </si>
  <si>
    <t>Notion : Questions PRO. ; Besoin / objectif : Les réponses PRO intègrent-elles process, traçabilité, équipe pluri et arbitrage ?. ; Action professionnelle : appliquer la prescription et la consigne validée. ; Contrôle observable : Questions PRO. ; Risque / limite : Ne pas considérer la matrice comme validée sans relecture métier et preuve terrain.. ; Validation / preuve : Test professionnels. ; Responsable : Formateur cuisine + diététique. ; Source : SRC_PLAN_VALIDATION_TERRAIN</t>
  </si>
  <si>
    <t>Objectif : Formateur cuisine + diététique. ; Action : appliquer la prescription en production, service ou accompagnement. ; Contrôle : Questions PRO. ; Transmission : prévenir cuisine, soins ou responsable si écart. ; Trace : noter ou faire remonter l'observation utile.</t>
  </si>
  <si>
    <t>Je vérifie : Questions PRO. ; Je respecte : la prescription ou la consigne donnée. ; Je contrôle : Test professionnels. ; Si écart : je préviens le responsable, les soins ou le formateur. ; Je transmets : ce que j'ai vu, corrigé ou fait remonter.</t>
  </si>
  <si>
    <t>Notion : Moteur notation. ; Besoin / objectif : Les alertes critiques bloquent-elles bien la note quand sécurité/allergènes/maltraitance sont en cause ?. ; Action professionnelle : appliquer la prescription et la consigne validée. ; Contrôle observable : Moteur notation. ; Risque / limite : Ne pas considérer la matrice comme validée sans relecture métier et preuve terrain.. ; Validation / preuve : Tests de validation. ; Responsable : Concepteur moteur. ; Source : SRC_PLAN_VALIDATION_TERRAIN</t>
  </si>
  <si>
    <t>Objectif : Concepteur moteur. ; Action : appliquer la prescription en production, service ou accompagnement. ; Contrôle : Moteur notation. ; Transmission : prévenir cuisine, soins ou responsable si écart. ; Trace : noter ou faire remonter l'observation utile.</t>
  </si>
  <si>
    <t>Je vérifie : Moteur notation. ; Je respecte : la prescription ou la consigne donnée. ; Je contrôle : Tests de validation. ; Si écart : je préviens le responsable, les soins ou le formateur. ; Je transmets : ce que j'ai vu, corrigé ou fait remonter.</t>
  </si>
  <si>
    <t>Notion : Mise à jour. ; Besoin / objectif : La date de révision et les sources sont-elles visibles ?. ; Action professionnelle : appliquer la prescription et la consigne validée. ; Contrôle observable : Mise à jour. ; Risque / limite : Ne pas considérer la matrice comme validée sans relecture métier et preuve terrain.. ; Validation / preuve : Historique versions. ; Responsable : Référent qualité. ; Source : SRC_PLAN_VALIDATION_TERRAIN</t>
  </si>
  <si>
    <t>Objectif : Référent qualité. ; Action : appliquer la prescription en production, service ou accompagnement. ; Contrôle : Mise à jour. ; Transmission : prévenir cuisine, soins ou responsable si écart. ; Trace : noter ou faire remonter l'observation utile.</t>
  </si>
  <si>
    <t>Je vérifie : Mise à jour. ; Je respecte : la prescription ou la consigne donnée. ; Je contrôle : Historique versions. ; Si écart : je préviens le responsable, les soins ou le formateur. ; Je transmets : ce que j'ai vu, corrigé ou fait remonter.</t>
  </si>
  <si>
    <t>Notion : Pour prescription niveau IDDSI, le professionnel vérifie le besoin et le niveau attendu (IDDSI 3 à 7), identifie le risque principal, applique une action validée (contrôle de la prescription avant production), réalise un contrôle observable, conserve une preuve/trace et transmet l'écart ou la décision au responsable concerné. ; Besoin / objectif : Pour prescription niveau IDDSI, le professionnel vérifie le besoin et le niveau attendu (IDDSI 3 à 7), identifie le risque principal, applique une action validée (contrôle de la prescription avant production), réalise un contrôle observable, conserve une preuve/trace et transmet l'écart ou la décision au responsable concerné. ; Action professionnelle : appliquer la prescription et la consigne validée. ; Contrôle observable : Pour prescription niveau IDDSI, le professionnel vérifie le besoin et le niveau attendu (IDDSI 3 à 7), identifie le risque principal, applique une action validée (contrôle de la prescription avant production), réalise un contrôle observable, conserve une preuve/trace et transmet l'écart ou la décision au responsable concerné. ; Risque / limite : Pour prescription niveau IDDSI, le professionnel vérifie le besoin et le niveau attendu (IDDSI 3 à 7), identifie le risque principal, applique une action validée (contrôle de la prescription avant production), réalise un contrôle observable, conserve une preuve/trace et transmet l'écart ou la décision au responsable concerné. ; Validation / preuve : Pour prescription niveau IDDSI, le professionnel vérifie le besoin et le niveau attendu (IDDSI 3 à 7), identifie le risque principal, applique une action validée (contrôle de la prescription avant production), réalise un contrôle observable, conserve une preuve/trace et transmet l'écart ou la décision au responsable concerné. ; Responsable : Cuisine + soins + diététique. ; Source : SRC_IDDSI_FRAMEWORK</t>
  </si>
  <si>
    <t>Objectif : identifier la situation « IDDSI 3 à 7 », expliquer le risque à maîtriser, réaliser le geste professionnel autorisé, contrôler la conformité, alerter en cas d.... ; Action : appliquer la prescription en production, service ou accompagnement. ; Contrôle : Atelier : faire décrire puis réaliser le contrôle lié à « prescription niveau IDDSI ».. ; Transmission : prévenir cuisine, soins ou responsable si écart. ; Trace : noter ou faire remonter l'observation utile.</t>
  </si>
  <si>
    <t>Je vérifie : Identifier le besoin, le risque et la texture prescrite avant production ou service.. ; Je respecte : la prescription ou la consigne donnée. ; Je contrôle : Je vérifie la personne, le plateau et la texture. Je fais le geste prévu pour prescription niveau IDDSI, je contrôle avec un test simple .... ; Si écart : je préviens le responsable, les soins ou le formateur. ; Je transmets : ce que j'ai vu, corrigé ou fait remonter.</t>
  </si>
  <si>
    <t>Notion : Pour trouble de déglutition signalé, le professionnel vérifie le besoin et le niveau attendu (selon prescription), identifie le risque principal, applique une action validée (alerte si modification de l'état), réalise un contrôle observable, conserve une preuve/trace et transmet l'écart ou la décision au responsable concerné. ; Besoin / objectif : Pour trouble de déglutition signalé, le professionnel vérifie le besoin et le niveau attendu (selon prescription), identifie le risque principal, applique une action validée (alerte si modification de l'état), réalise un contrôle observable, conserve une preuve/trace et transmet l'écart ou la décision au responsable concerné. ; Action professionnelle : appliquer la prescription et la consigne validée. ; Contrôle observable : Pour trouble de déglutition signalé, le professionnel vérifie le besoin et le niveau attendu (selon prescription), identifie le risque principal, applique une action validée (alerte si modification de l'état), réalise un contrôle observable, conserve une preuve/trace et transmet l'écart ou la décision au responsable concerné. ; Risque / limite : Pour trouble de déglutition signalé, le professionnel vérifie le besoin et le niveau attendu (selon prescription), identifie le risque principal, applique une action validée (alerte si modification de l'état), réalise un contrôle observable, conserve une preuve/trace et transmet l'écart ou la décision au responsable concerné. ; Validation / preuve : Pour trouble de déglutition signalé, le professionnel vérifie le besoin et le niveau attendu (selon prescription), identifie le risque principal, applique une action validée (alerte si modification de l'état), réalise un contrôle observable, conserve une preuve/trace et transmet l'écart ou la décision au responsable concerné. ; Responsable : Cuisine + soins + diététique. ; Source : SRC_IDDSI_FRAMEWORK</t>
  </si>
  <si>
    <t>Objectif : identifier la situation « selon prescription », expliquer le risque à maîtriser, réaliser le geste professionnel autorisé, contrôler la conformité, alerter e.... ; Action : appliquer la prescription en production, service ou accompagnement. ; Contrôle : Atelier : faire décrire puis réaliser le contrôle lié à « trouble de déglutition signalé ».. ; Transmission : prévenir cuisine, soins ou responsable si écart. ; Trace : noter ou faire remonter l'observation utile.</t>
  </si>
  <si>
    <t>Je vérifie : Identifier le besoin, le risque et la texture prescrite avant production ou service.. ; Je respecte : la prescription ou la consigne donnée. ; Je contrôle : Je vérifie la personne, le plateau et la texture. Je fais le geste prévu pour trouble de déglutition signalé, je contrôle avec un test si.... ; Si écart : je préviens le responsable, les soins ou le formateur. ; Je transmets : ce que j'ai vu, corrigé ou fait remonter.</t>
  </si>
  <si>
    <t>Notion : Pour mastication insuffisante, le professionnel vérifie le besoin et le niveau attendu (IDDSI 5 ou 6), identifie le risque principal, applique une action validée (adaptation de la taille et de l'humidité), réalise un contrôle observable, conserve une preuve/trace et transmet l'écart ou la décision au responsable concerné. ; Besoin / objectif : Pour mastication insuffisante, le professionnel vérifie le besoin et le niveau attendu (IDDSI 5 ou 6), identifie le risque principal, applique une action validée (adaptation de la taille et de l'humidité), réalise un contrôle observable, conserve une preuve/trace et transmet l'écart ou la décision au responsable concerné. ; Action professionnelle : appliquer la prescription et la consigne validée. ; Contrôle observable : Pour mastication insuffisante, le professionnel vérifie le besoin et le niveau attendu (IDDSI 5 ou 6), identifie le risque principal, applique une action validée (adaptation de la taille et de l'humidité), réalise un contrôle observable, conserve une preuve/trace et transmet l'écart ou la décision au responsable concerné. ; Risque / limite : Pour mastication insuffisante, le professionnel vérifie le besoin et le niveau attendu (IDDSI 5 ou 6), identifie le risque principal, applique une action validée (adaptation de la taille et de l'humidité), réalise un contrôle observable, conserve une preuve/trace et transmet l'écart ou la décision au responsable concerné. ; Validation / preuve : Pour mastication insuffisante, le professionnel vérifie le besoin et le niveau attendu (IDDSI 5 ou 6), identifie le risque principal, applique une action validée (adaptation de la taille et de l'humidité), réalise un contrôle observable, conserve une preuve/trace et transmet l'écart ou la décision au responsable concerné. ; Responsable : Cuisine + soins + diététique. ; Source : SRC_IDDSI_FRAMEWORK</t>
  </si>
  <si>
    <t>Objectif : identifier la situation « IDDSI 5 ou 6 », expliquer le risque à maîtriser, réaliser le geste professionnel autorisé, contrôler la conformité, alerter en cas .... ; Action : appliquer la prescription en production, service ou accompagnement. ; Contrôle : Atelier : faire décrire puis réaliser le contrôle lié à « mastication insuffisante ».. ; Transmission : prévenir cuisine, soins ou responsable si écart. ; Trace : noter ou faire remonter l'observation utile.</t>
  </si>
  <si>
    <t>Je vérifie : Identifier le besoin, le risque et la texture prescrite avant production ou service.. ; Je respecte : la prescription ou la consigne donnée. ; Je contrôle : Je vérifie la personne, le plateau et la texture. Je fais le geste prévu pour mastication insuffisante, je contrôle avec un test simple o.... ; Si écart : je préviens le responsable, les soins ou le formateur. ; Je transmets : ce que j'ai vu, corrigé ou fait remonter.</t>
  </si>
  <si>
    <t>Notion : Pour fausse route antérieure, le professionnel vérifie le besoin et le niveau attendu (selon avis soignant), identifie le risque principal, applique une action validée (sécurisation du repas et transmission), réalise un contrôle observable, conserve une preuve/trace et transmet l'écart ou la décision au responsable concerné. ; Besoin / objectif : Pour fausse route antérieure, le professionnel vérifie le besoin et le niveau attendu (selon avis soignant), identifie le risque principal, applique une action validée (sécurisation du repas et transmission), réalise un contrôle observable, conserve une preuve/trace et transmet l'écart ou la décision au responsable concerné. ; Action professionnelle : appliquer la prescription et la consigne validée. ; Contrôle observable : Pour fausse route antérieure, le professionnel vérifie le besoin et le niveau attendu (selon avis soignant), identifie le risque principal, applique une action validée (sécurisation du repas et transmission), réalise un contrôle observable, conserve une preuve/trace et transmet l'écart ou la décision au responsable concerné. ; Risque / limite : Pour fausse route antérieure, le professionnel vérifie le besoin et le niveau attendu (selon avis soignant), identifie le risque principal, applique une action validée (sécurisation du repas et transmission), réalise un contrôle observable, conserve une preuve/trace et transmet l'écart ou la décision au responsable concerné. ; Validation / preuve : Pour fausse route antérieure, le professionnel vérifie le besoin et le niveau attendu (selon avis soignant), identifie le risque principal, applique une action validée (sécurisation du repas et transmission), réalise un contrôle observable, conserve une preuve/trace et transmet l'écart ou la décision au responsable concerné. ; Responsable : Cuisine + soins + diététique. ; Source : SRC_IDDSI_FRAMEWORK</t>
  </si>
  <si>
    <t>Objectif : identifier la situation « selon avis soignant », expliquer le risque à maîtriser, réaliser le geste professionnel autorisé, contrôler la conformité, alerter .... ; Action : appliquer la prescription en production, service ou accompagnement. ; Contrôle : Atelier : faire décrire puis réaliser le contrôle lié à « fausse route antérieure ».. ; Transmission : prévenir cuisine, soins ou responsable si écart. ; Trace : noter ou faire remonter l'observation utile.</t>
  </si>
  <si>
    <t>Je vérifie : Identifier le besoin, le risque et la texture prescrite avant production ou service.. ; Je respecte : la prescription ou la consigne donnée. ; Je contrôle : Je vérifie la personne, le plateau et la texture. Je fais le geste prévu pour fausse route antérieure, je contrôle avec un test simple ou.... ; Si écart : je préviens le responsable, les soins ou le formateur. ; Je transmets : ce que j'ai vu, corrigé ou fait remonter.</t>
  </si>
  <si>
    <t>respecter prescription et texture indiquee</t>
  </si>
  <si>
    <t>Notion : Pour changement d'état pendant le repas, le professionnel vérifie le besoin et le niveau attendu (à confirmer), identifie le risque principal, applique une action validée (arrêt, alerte et trace), réalise un contrôle observable, conserve une preuve/trace et transmet l'écart ou la décision au responsable concerné. ; Besoin / objectif : Pour changement d'état pendant le repas, le professionnel vérifie le besoin et le niveau attendu (à confirmer), identifie le risque principal, applique une action validée (arrêt, alerte et trace), réalise un contrôle observable, conserve une preuve/trace et transmet l'écart ou la décision au responsable concerné. ; Action professionnelle : appliquer la prescription et la consigne validée. ; Contrôle observable : Pour changement d'état pendant le repas, le professionnel vérifie le besoin et le niveau attendu (à confirmer), identifie le risque principal, applique une action validée (arrêt, alerte et trace), réalise un contrôle observable, conserve une preuve/trace et transmet l'écart ou la décision au responsable concerné. ; Risque / limite : Pour changement d'état pendant le repas, le professionnel vérifie le besoin et le niveau attendu (à confirmer), identifie le risque principal, applique une action validée (arrêt, alerte et trace), réalise un contrôle observable, conserve une preuve/trace et transmet l'écart ou la décision au responsable concerné. ; Validation / preuve : Pour changement d'état pendant le repas, le professionnel vérifie le besoin et le niveau attendu (à confirmer), identifie le risque principal, applique une action validée (arrêt, alerte et trace), réalise un contrôle observable, conserve une preuve/trace et transmet l'écart ou la décision au responsable concerné. ; Responsable : Cuisine + soins + diététique. ; Source : SRC_IDDSI_FRAMEWORK</t>
  </si>
  <si>
    <t>Objectif : identifier la situation « à confirmer », expliquer le risque à maîtriser, réaliser le geste professionnel autorisé, contrôler la conformité, alerter en cas d.... ; Action : appliquer la prescription en production, service ou accompagnement. ; Contrôle : Atelier : faire décrire puis réaliser le contrôle lié à « changement d'état pendant le repas ».. ; Transmission : prévenir cuisine, soins ou responsable si écart. ; Trace : noter ou faire remonter l'observation utile.</t>
  </si>
  <si>
    <t>Je vérifie : Identifier le besoin, le risque et la texture prescrite avant production ou service.. ; Je respecte : la prescription ou la consigne donnée. ; Je contrôle : Je vérifie la personne, le plateau et la texture. Je fais le geste prévu pour changement d'état pendant le repas, je contrôle avec un tes.... ; Si écart : je préviens le responsable, les soins ou le formateur. ; Je transmets : ce que j'ai vu, corrigé ou fait remonter.</t>
  </si>
  <si>
    <t>Notion : Pour besoin d'aide au repas, le professionnel vérifie le besoin et le niveau attendu (selon plan de soin), identifie le risque principal, applique une action validée (coordination service et soins), réalise un contrôle observable, conserve une preuve/trace et transmet l'écart ou la décision au responsable concerné. ; Besoin / objectif : Pour besoin d'aide au repas, le professionnel vérifie le besoin et le niveau attendu (selon plan de soin), identifie le risque principal, applique une action validée (coordination service et soins), réalise un contrôle observable, conserve une preuve/trace et transmet l'écart ou la décision au responsable concerné. ; Action professionnelle : appliquer la prescription et la consigne validée. ; Contrôle observable : Pour besoin d'aide au repas, le professionnel vérifie le besoin et le niveau attendu (selon plan de soin), identifie le risque principal, applique une action validée (coordination service et soins), réalise un contrôle observable, conserve une preuve/trace et transmet l'écart ou la décision au responsable concerné. ; Risque / limite : Pour besoin d'aide au repas, le professionnel vérifie le besoin et le niveau attendu (selon plan de soin), identifie le risque principal, applique une action validée (coordination service et soins), réalise un contrôle observable, conserve une preuve/trace et transmet l'écart ou la décision au responsable concerné. ; Validation / preuve : Pour besoin d'aide au repas, le professionnel vérifie le besoin et le niveau attendu (selon plan de soin), identifie le risque principal, applique une action validée (coordination service et soins), réalise un contrôle observable, conserve une preuve/trace et transmet l'écart ou la décision au responsable concerné. ; Responsable : Cuisine + soins + diététique. ; Source : SRC_IDDSI_FRAMEWORK</t>
  </si>
  <si>
    <t>Objectif : identifier la situation « selon plan de soin », expliquer le risque à maîtriser, réaliser le geste professionnel autorisé, contrôler la conformité, alerter e.... ; Action : appliquer la prescription en production, service ou accompagnement. ; Contrôle : Atelier : faire décrire puis réaliser le contrôle lié à « besoin d'aide au repas ».. ; Transmission : prévenir cuisine, soins ou responsable si écart. ; Trace : noter ou faire remonter l'observation utile.</t>
  </si>
  <si>
    <t>Je vérifie : Identifier le besoin, le risque et la texture prescrite avant production ou service.. ; Je respecte : la prescription ou la consigne donnée. ; Je contrôle : Je vérifie la personne, le plateau et la texture. Je fais le geste prévu pour besoin d'aide au repas, je contrôle avec un test simple ou .... ; Si écart : je préviens le responsable, les soins ou le formateur. ; Je transmets : ce que j'ai vu, corrigé ou fait remonter.</t>
  </si>
  <si>
    <t>Notion : Pour refus de texture prescrite, le professionnel vérifie le besoin et le niveau attendu (texture prescrite), identifie le risque principal, applique une action validée (analyse appétence et risque nutritionnel), réalise un contrôle observable, conserve une preuve/trace et transmet l'écart ou la décision au responsable concerné. ; Besoin / objectif : Pour refus de texture prescrite, le professionnel vérifie le besoin et le niveau attendu (texture prescrite), identifie le risque principal, applique une action validée (analyse appétence et risque nutritionnel), réalise un contrôle observable, conserve une preuve/trace et transmet l'écart ou la décision au responsable concerné. ; Action professionnelle : appliquer la prescription et la consigne validée. ; Contrôle observable : Pour refus de texture prescrite, le professionnel vérifie le besoin et le niveau attendu (texture prescrite), identifie le risque principal, applique une action validée (analyse appétence et risque nutritionnel), réalise un contrôle observable, conserve une preuve/trace et transmet l'écart ou la décision au responsable concerné. ; Risque / limite : Pour refus de texture prescrite, le professionnel vérifie le besoin et le niveau attendu (texture prescrite), identifie le risque principal, applique une action validée (analyse appétence et risque nutritionnel), réalise un contrôle observable, conserve une preuve/trace et transmet l'écart ou la décision au responsable concerné. ; Validation / preuve : Pour refus de texture prescrite, le professionnel vérifie le besoin et le niveau attendu (texture prescrite), identifie le risque principal, applique une action validée (analyse appétence et risque nutritionnel), réalise un contrôle observable, conserve une preuve/trace et transmet l'écart ou la décision au responsable concerné. ; Responsable : Cuisine + soins + diététique. ; Source : SRC_IDDSI_FRAMEWORK</t>
  </si>
  <si>
    <t>Objectif : identifier la situation « texture prescrite », expliquer le risque à maîtriser, réaliser le geste professionnel autorisé, contrôler la conformité, alerter en.... ; Action : appliquer la prescription en production, service ou accompagnement. ; Contrôle : Atelier : faire décrire puis réaliser le contrôle lié à « refus de texture prescrite ».. ; Transmission : prévenir cuisine, soins ou responsable si écart. ; Trace : noter ou faire remonter l'observation utile.</t>
  </si>
  <si>
    <t>Je vérifie : Identifier le besoin, le risque et la texture prescrite avant production ou service.. ; Je respecte : la prescription ou la consigne donnée. ; Je contrôle : Je vérifie la personne, le plateau et la texture. Je fais le geste prévu pour refus de texture prescrite, je contrôle avec un test simple.... ; Si écart : je préviens le responsable, les soins ou le formateur. ; Je transmets : ce que j'ai vu, corrigé ou fait remonter.</t>
  </si>
  <si>
    <t>adapter niveau sans surclasser en mixe par facilite</t>
  </si>
  <si>
    <t>troubles de mastication</t>
  </si>
  <si>
    <t>Notion : Pour demande famille non conforme, le professionnel vérifie le besoin et le niveau attendu (selon prescription), identifie le risque principal, applique une action validée (expliquer la limite et tracer la demande), réalise un contrôle observable, conserve une preuve/trace et transmet l'écart ou la décision au responsable concerné. ; Besoin / objectif : Pour demande famille non conforme, le professionnel vérifie le besoin et le niveau attendu (selon prescription), identifie le risque principal, applique une action validée (expliquer la limite et tracer la demande), réalise un contrôle observable, conserve une preuve/trace et transmet l'écart ou la décision au responsable concerné. ; Action professionnelle : appliquer la prescription et la consigne validée. ; Contrôle observable : Pour demande famille non conforme, le professionnel vérifie le besoin et le niveau attendu (selon prescription), identifie le risque principal, applique une action validée (expliquer la limite et tracer la demande), réalise un contrôle observable, conserve une preuve/trace et transmet l'écart ou la décision au responsable concerné. ; Risque / limite : Pour demande famille non conforme, le professionnel vérifie le besoin et le niveau attendu (selon prescription), identifie le risque principal, applique une action validée (expliquer la limite et tracer la demande), réalise un contrôle observable, conserve une preuve/trace et transmet l'écart ou la décision au responsable concerné. ; Validation / preuve : Pour demande famille non conforme, le professionnel vérifie le besoin et le niveau attendu (selon prescription), identifie le risque principal, applique une action validée (expliquer la limite et tracer la demande), réalise un contrôle observable, conserve une preuve/trace et transmet l'écart ou la décision au responsable concerné. ; Responsable : Cuisine + soins + diététique. ; Source : SRC_IDDSI_FRAMEWORK</t>
  </si>
  <si>
    <t>Objectif : identifier la situation « selon prescription », expliquer le risque à maîtriser, réaliser le geste professionnel autorisé, contrôler la conformité, alerter e.... ; Action : appliquer la prescription en production, service ou accompagnement. ; Contrôle : Atelier : faire décrire puis réaliser le contrôle lié à « demande famille non conforme ».. ; Transmission : prévenir cuisine, soins ou responsable si écart. ; Trace : noter ou faire remonter l'observation utile.</t>
  </si>
  <si>
    <t>Je vérifie : Identifier le besoin, le risque et la texture prescrite avant production ou service.. ; Je respecte : la prescription ou la consigne donnée. ; Je contrôle : Je vérifie la personne, le plateau et la texture. Je fais le geste prévu pour demande famille non conforme, je contrôle avec un test simp.... ; Si écart : je préviens le responsable, les soins ou le formateur. ; Je transmets : ce que j'ai vu, corrigé ou fait remonter.</t>
  </si>
  <si>
    <t>Notion : Pour test cuillère inclinée, le professionnel vérifie le besoin et le niveau attendu (IDDSI 4), identifie le risque principal, applique une action validée (vérifier tenue et glissement), réalise un contrôle observable, conserve une preuve/trace et transmet l'écart ou la décision au responsable concerné. ; Besoin / objectif : Pour test cuillère inclinée, le professionnel vérifie le besoin et le niveau attendu (IDDSI 4), identifie le risque principal, applique une action validée (vérifier tenue et glissement), réalise un contrôle observable, conserve une preuve/trace et transmet l'écart ou la décision au responsable concerné. ; Action professionnelle : appliquer la prescription et la consigne validée. ; Contrôle observable : Pour test cuillère inclinée, le professionnel vérifie le besoin et le niveau attendu (IDDSI 4), identifie le risque principal, applique une action validée (vérifier tenue et glissement), réalise un contrôle observable, conserve une preuve/trace et transmet l'écart ou la décision au responsable concerné. ; Risque / limite : Pour test cuillère inclinée, le professionnel vérifie le besoin et le niveau attendu (IDDSI 4), identifie le risque principal, applique une action validée (vérifier tenue et glissement), réalise un contrôle observable, conserve une preuve/trace et transmet l'écart ou la décision au responsable concerné. ; Validation / preuve : Pour test cuillère inclinée, le professionnel vérifie le besoin et le niveau attendu (IDDSI 4), identifie le risque principal, applique une action validée (vérifier tenue et glissement), réalise un contrôle observable, conserve une preuve/trace et transmet l'écart ou la décision au responsable concerné. ; Responsable : Cuisine sous validation encadrement/soins. ; Source : SRC_IDDSI_TESTS</t>
  </si>
  <si>
    <t>Objectif : identifier la situation « IDDSI 4 », expliquer le risque à maîtriser, réaliser le geste professionnel autorisé, contrôler la conformité, alerter en cas d’éca.... ; Action : appliquer la prescription en production, service ou accompagnement. ; Contrôle : Atelier : faire décrire puis réaliser le contrôle lié à « test cuillère inclinée ».. ; Transmission : prévenir cuisine, soins ou responsable si écart. ; Trace : noter ou faire remonter l'observation utile.</t>
  </si>
  <si>
    <t>Je vérifie : Réaliser des tests simples, reproductibles et traçables avant envoi.. ; Je respecte : la prescription ou la consigne donnée. ; Je contrôle : Je vérifie la personne, le plateau et la texture. Je fais le geste prévu pour test cuillère inclinée, je contrôle avec un test simple ou .... ; Si écart : je préviens le responsable, les soins ou le formateur. ; Je transmets : ce que j'ai vu, corrigé ou fait remonter.</t>
  </si>
  <si>
    <t>troubles de mastication adapter tendrete decoupe sauce</t>
  </si>
  <si>
    <t>Notion : Pour test pression fourchette, le professionnel vérifie le besoin et le niveau attendu (IDDSI 5 à 6), identifie le risque principal, applique une action validée (vérifier écrasement et cohésion), réalise un contrôle observable, conserve une preuve/trace et transmet l'écart ou la décision au responsable concerné. ; Besoin / objectif : Pour test pression fourchette, le professionnel vérifie le besoin et le niveau attendu (IDDSI 5 à 6), identifie le risque principal, applique une action validée (vérifier écrasement et cohésion), réalise un contrôle observable, conserve une preuve/trace et transmet l'écart ou la décision au responsable concerné. ; Action professionnelle : appliquer la prescription et la consigne validée. ; Contrôle observable : Pour test pression fourchette, le professionnel vérifie le besoin et le niveau attendu (IDDSI 5 à 6), identifie le risque principal, applique une action validée (vérifier écrasement et cohésion), réalise un contrôle observable, conserve une preuve/trace et transmet l'écart ou la décision au responsable concerné. ; Risque / limite : Pour test pression fourchette, le professionnel vérifie le besoin et le niveau attendu (IDDSI 5 à 6), identifie le risque principal, applique une action validée (vérifier écrasement et cohésion), réalise un contrôle observable, conserve une preuve/trace et transmet l'écart ou la décision au responsable concerné. ; Validation / preuve : Pour test pression fourchette, le professionnel vérifie le besoin et le niveau attendu (IDDSI 5 à 6), identifie le risque principal, applique une action validée (vérifier écrasement et cohésion), réalise un contrôle observable, conserve une preuve/trace et transmet l'écart ou la décision au responsable concerné. ; Responsable : Cuisine sous validation encadrement/soins. ; Source : SRC_IDDSI_TESTS</t>
  </si>
  <si>
    <t>Objectif : identifier la situation « IDDSI 5 à 6 », expliquer le risque à maîtriser, réaliser le geste professionnel autorisé, contrôler la conformité, alerter en cas d.... ; Action : appliquer la prescription en production, service ou accompagnement. ; Contrôle : Atelier : faire décrire puis réaliser le contrôle lié à « test pression fourchette ».. ; Transmission : prévenir cuisine, soins ou responsable si écart. ; Trace : noter ou faire remonter l'observation utile.</t>
  </si>
  <si>
    <t>Je vérifie : Réaliser des tests simples, reproductibles et traçables avant envoi.. ; Je respecte : la prescription ou la consigne donnée. ; Je contrôle : Je vérifie la personne, le plateau et la texture. Je fais le geste prévu pour test pression fourchette, je contrôle avec un test simple o.... ; Si écart : je préviens le responsable, les soins ou le formateur. ; Je transmets : ce que j'ai vu, corrigé ou fait remonter.</t>
  </si>
  <si>
    <t>refus baisse d apports douleurs</t>
  </si>
  <si>
    <t>Notion : Pour test égouttement fourchette, le professionnel vérifie le besoin et le niveau attendu (IDDSI 3 à 4), identifie le risque principal, applique une action validée (contrôler écoulement et séparation), réalise un contrôle observable, conserve une preuve/trace et transmet l'écart ou la décision au responsable concerné. ; Besoin / objectif : Pour test égouttement fourchette, le professionnel vérifie le besoin et le niveau attendu (IDDSI 3 à 4), identifie le risque principal, applique une action validée (contrôler écoulement et séparation), réalise un contrôle observable, conserve une preuve/trace et transmet l'écart ou la décision au responsable concerné. ; Action professionnelle : appliquer la prescription et la consigne validée. ; Contrôle observable : Pour test égouttement fourchette, le professionnel vérifie le besoin et le niveau attendu (IDDSI 3 à 4), identifie le risque principal, applique une action validée (contrôler écoulement et séparation), réalise un contrôle observable, conserve une preuve/trace et transmet l'écart ou la décision au responsable concerné. ; Risque / limite : Pour test égouttement fourchette, le professionnel vérifie le besoin et le niveau attendu (IDDSI 3 à 4), identifie le risque principal, applique une action validée (contrôler écoulement et séparation), réalise un contrôle observable, conserve une preuve/trace et transmet l'écart ou la décision au responsable concerné. ; Validation / preuve : Pour test égouttement fourchette, le professionnel vérifie le besoin et le niveau attendu (IDDSI 3 à 4), identifie le risque principal, applique une action validée (contrôler écoulement et séparation), réalise un contrôle observable, conserve une preuve/trace et transmet l'écart ou la décision au responsable concerné. ; Responsable : Cuisine sous validation encadrement/soins. ; Source : SRC_IDDSI_TESTS</t>
  </si>
  <si>
    <t>Objectif : identifier la situation « IDDSI 3 à 4 », expliquer le risque à maîtriser, réaliser le geste professionnel autorisé, contrôler la conformité, alerter en cas d.... ; Action : appliquer la prescription en production, service ou accompagnement. ; Contrôle : Atelier : faire décrire puis réaliser le contrôle lié à « test égouttement fourchette ».. ; Transmission : prévenir cuisine, soins ou responsable si écart. ; Trace : noter ou faire remonter l'observation utile.</t>
  </si>
  <si>
    <t>Je vérifie : Réaliser des tests simples, reproductibles et traçables avant envoi.. ; Je respecte : la prescription ou la consigne donnée. ; Je contrôle : Je vérifie la personne, le plateau et la texture. Je fais le geste prévu pour test égouttement fourchette, je contrôle avec un test simpl.... ; Si écart : je préviens le responsable, les soins ou le formateur. ; Je transmets : ce que j'ai vu, corrigé ou fait remonter.</t>
  </si>
  <si>
    <t>Notion : Pour test écoulement seringue, le professionnel vérifie le besoin et le niveau attendu (IDDSI liquides 0 à 4), identifie le risque principal, applique une action validée (contrôler l'épaisseur d'une boisson), réalise un contrôle observable, conserve une preuve/trace et transmet l'écart ou la décision au responsable concerné. ; Besoin / objectif : Pour test écoulement seringue, le professionnel vérifie le besoin et le niveau attendu (IDDSI liquides 0 à 4), identifie le risque principal, applique une action validée (contrôler l'épaisseur d'une boisson), réalise un contrôle observable, conserve une preuve/trace et transmet l'écart ou la décision au responsable concerné. ; Action professionnelle : appliquer la prescription et la consigne validée. ; Contrôle observable : Pour test écoulement seringue, le professionnel vérifie le besoin et le niveau attendu (IDDSI liquides 0 à 4), identifie le risque principal, applique une action validée (contrôler l'épaisseur d'une boisson), réalise un contrôle observable, conserve une preuve/trace et transmet l'écart ou la décision au responsable concerné. ; Risque / limite : Pour test écoulement seringue, le professionnel vérifie le besoin et le niveau attendu (IDDSI liquides 0 à 4), identifie le risque principal, applique une action validée (contrôler l'épaisseur d'une boisson), réalise un contrôle observable, conserve une preuve/trace et transmet l'écart ou la décision au responsable concerné. ; Validation / preuve : Pour test écoulement seringue, le professionnel vérifie le besoin et le niveau attendu (IDDSI liquides 0 à 4), identifie le risque principal, applique une action validée (contrôler l'épaisseur d'une boisson), réalise un contrôle observable, conserve une preuve/trace et transmet l'écart ou la décision au responsable concerné. ; Responsable : Cuisine sous validation encadrement/soins. ; Source : SRC_IDDSI_TESTS</t>
  </si>
  <si>
    <t>Objectif : identifier la situation « IDDSI liquides 0 à 4 », expliquer le risque à maîtriser, réaliser le geste professionnel autorisé, contrôler la conformité, alerter.... ; Action : appliquer la prescription en production, service ou accompagnement. ; Contrôle : Atelier : faire décrire puis réaliser le contrôle lié à « test écoulement seringue ».. ; Transmission : prévenir cuisine, soins ou responsable si écart. ; Trace : noter ou faire remonter l'observation utile.</t>
  </si>
  <si>
    <t>Je vérifie : Réaliser des tests simples, reproductibles et traçables avant envoi.. ; Je respecte : la prescription ou la consigne donnée. ; Je contrôle : Je vérifie la personne, le plateau et la texture. Je fais le geste prévu pour test écoulement seringue, je contrôle avec un test simple o.... ; Si écart : je préviens le responsable, les soins ou le formateur. ; Je transmets : ce que j'ai vu, corrigé ou fait remonter.</t>
  </si>
  <si>
    <t>Notion : Pour granulométrie hachée, le professionnel vérifie le besoin et le niveau attendu (IDDSI 5), identifie le risque principal, applique une action validée (contrôler taille des morceaux), réalise un contrôle observable, conserve une preuve/trace et transmet l'écart ou la décision au responsable concerné. ; Besoin / objectif : Pour granulométrie hachée, le professionnel vérifie le besoin et le niveau attendu (IDDSI 5), identifie le risque principal, applique une action validée (contrôler taille des morceaux), réalise un contrôle observable, conserve une preuve/trace et transmet l'écart ou la décision au responsable concerné. ; Action professionnelle : appliquer la prescription et la consigne validée. ; Contrôle observable : Pour granulométrie hachée, le professionnel vérifie le besoin et le niveau attendu (IDDSI 5), identifie le risque principal, applique une action validée (contrôler taille des morceaux), réalise un contrôle observable, conserve une preuve/trace et transmet l'écart ou la décision au responsable concerné. ; Risque / limite : Pour granulométrie hachée, le professionnel vérifie le besoin et le niveau attendu (IDDSI 5), identifie le risque principal, applique une action validée (contrôler taille des morceaux), réalise un contrôle observable, conserve une preuve/trace et transmet l'écart ou la décision au responsable concerné. ; Validation / preuve : Pour granulométrie hachée, le professionnel vérifie le besoin et le niveau attendu (IDDSI 5), identifie le risque principal, applique une action validée (contrôler taille des morceaux), réalise un contrôle observable, conserve une preuve/trace et transmet l'écart ou la décision au responsable concerné. ; Responsable : Cuisine sous validation encadrement/soins. ; Source : SRC_IDDSI_TESTS</t>
  </si>
  <si>
    <t>Objectif : identifier la situation « IDDSI 5 », expliquer le risque à maîtriser, réaliser le geste professionnel autorisé, contrôler la conformité, alerter en cas d’éca.... ; Action : appliquer la prescription en production, service ou accompagnement. ; Contrôle : Atelier : faire décrire puis réaliser le contrôle lié à « granulométrie hachée ».. ; Transmission : prévenir cuisine, soins ou responsable si écart. ; Trace : noter ou faire remonter l'observation utile.</t>
  </si>
  <si>
    <t>Je vérifie : Réaliser des tests simples, reproductibles et traçables avant envoi.. ; Je respecte : la prescription ou la consigne donnée. ; Je contrôle : Je vérifie la personne, le plateau et la texture. Je fais le geste prévu pour granulométrie hachée, je contrôle avec un test simple ou l'.... ; Si écart : je préviens le responsable, les soins ou le formateur. ; Je transmets : ce que j'ai vu, corrigé ou fait remonter.</t>
  </si>
  <si>
    <t>Notion : Pour absence de double texture, le professionnel vérifie le besoin et le niveau attendu (tous niveaux), identifie le risque principal, applique une action validée (éviter morceaux + liquide libre), réalise un contrôle observable, conserve une preuve/trace et transmet l'écart ou la décision au responsable concerné. ; Besoin / objectif : Pour absence de double texture, le professionnel vérifie le besoin et le niveau attendu (tous niveaux), identifie le risque principal, applique une action validée (éviter morceaux + liquide libre), réalise un contrôle observable, conserve une preuve/trace et transmet l'écart ou la décision au responsable concerné. ; Action professionnelle : appliquer la prescription et la consigne validée. ; Contrôle observable : Pour absence de double texture, le professionnel vérifie le besoin et le niveau attendu (tous niveaux), identifie le risque principal, applique une action validée (éviter morceaux + liquide libre), réalise un contrôle observable, conserve une preuve/trace et transmet l'écart ou la décision au responsable concerné. ; Risque / limite : Pour absence de double texture, le professionnel vérifie le besoin et le niveau attendu (tous niveaux), identifie le risque principal, applique une action validée (éviter morceaux + liquide libre), réalise un contrôle observable, conserve une preuve/trace et transmet l'écart ou la décision au responsable concerné. ; Validation / preuve : Pour absence de double texture, le professionnel vérifie le besoin et le niveau attendu (tous niveaux), identifie le risque principal, applique une action validée (éviter morceaux + liquide libre), réalise un contrôle observable, conserve une preuve/trace et transmet l'écart ou la décision au responsable concerné. ; Responsable : Cuisine sous validation encadrement/soins. ; Source : SRC_IDDSI_TESTS</t>
  </si>
  <si>
    <t>Objectif : identifier la situation « tous niveaux », expliquer le risque à maîtriser, réaliser le geste professionnel autorisé, contrôler la conformité, alerter en cas .... ; Action : appliquer la prescription en production, service ou accompagnement. ; Contrôle : Atelier : faire décrire puis réaliser le contrôle lié à « absence de double texture ».. ; Transmission : prévenir cuisine, soins ou responsable si écart. ; Trace : noter ou faire remonter l'observation utile.</t>
  </si>
  <si>
    <t>Je vérifie : Réaliser des tests simples, reproductibles et traçables avant envoi.. ; Je respecte : la prescription ou la consigne donnée. ; Je contrôle : Je vérifie la personne, le plateau et la texture. Je fais le geste prévu pour absence de double texture, je contrôle avec un test simple .... ; Si écart : je préviens le responsable, les soins ou le formateur. ; Je transmets : ce que j'ai vu, corrigé ou fait remonter.</t>
  </si>
  <si>
    <t>Notion : Pour effet de la température, le professionnel vérifie le besoin et le niveau attendu (selon produit), identifie le risque principal, applique une action validée (tester après refroidissement/remise en température), réalise un contrôle observable, conserve une preuve/trace et transmet l'écart ou la décision au responsable concerné. ; Besoin / objectif : Pour effet de la température, le professionnel vérifie le besoin et le niveau attendu (selon produit), identifie le risque principal, applique une action validée (tester après refroidissement/remise en température), réalise un contrôle observable, conserve une preuve/trace et transmet l'écart ou la décision au responsable concerné. ; Action professionnelle : appliquer la prescription et la consigne validée. ; Contrôle observable : Pour effet de la température, le professionnel vérifie le besoin et le niveau attendu (selon produit), identifie le risque principal, applique une action validée (tester après refroidissement/remise en température), réalise un contrôle observable, conserve une preuve/trace et transmet l'écart ou la décision au responsable concerné. ; Risque / limite : Pour effet de la température, le professionnel vérifie le besoin et le niveau attendu (selon produit), identifie le risque principal, applique une action validée (tester après refroidissement/remise en température), réalise un contrôle observable, conserve une preuve/trace et transmet l'écart ou la décision au responsable concerné. ; Validation / preuve : Pour effet de la température, le professionnel vérifie le besoin et le niveau attendu (selon produit), identifie le risque principal, applique une action validée (tester après refroidissement/remise en température), réalise un contrôle observable, conserve une preuve/trace et transmet l'écart ou la décision au responsable concerné. ; Responsable : Cuisine sous validation encadrement/soins. ; Source : SRC_IDDSI_TESTS</t>
  </si>
  <si>
    <t>Objectif : identifier la situation « selon produit », expliquer le risque à maîtriser, réaliser le geste professionnel autorisé, contrôler la conformité, alerter en cas.... ; Action : appliquer la prescription en production, service ou accompagnement. ; Contrôle : Atelier : faire décrire puis réaliser le contrôle lié à « effet de la température ».. ; Transmission : prévenir cuisine, soins ou responsable si écart. ; Trace : noter ou faire remonter l'observation utile.</t>
  </si>
  <si>
    <t>Je vérifie : Réaliser des tests simples, reproductibles et traçables avant envoi.. ; Je respecte : la prescription ou la consigne donnée. ; Je contrôle : Je vérifie la personne, le plateau et la texture. Je fais le geste prévu pour effet de la température, je contrôle avec un test simple ou.... ; Si écart : je préviens le responsable, les soins ou le formateur. ; Je transmets : ce que j'ai vu, corrigé ou fait remonter.</t>
  </si>
  <si>
    <t>Notion : Pour conformité lot avant service, le professionnel vérifie le besoin et le niveau attendu (niveau prescrit), identifie le risque principal, applique une action validée (prélever et valider un échantillon), réalise un contrôle observable, conserve une preuve/trace et transmet l'écart ou la décision au responsable concerné. ; Besoin / objectif : Pour conformité lot avant service, le professionnel vérifie le besoin et le niveau attendu (niveau prescrit), identifie le risque principal, applique une action validée (prélever et valider un échantillon), réalise un contrôle observable, conserve une preuve/trace et transmet l'écart ou la décision au responsable concerné. ; Action professionnelle : appliquer la prescription et la consigne validée. ; Contrôle observable : Pour conformité lot avant service, le professionnel vérifie le besoin et le niveau attendu (niveau prescrit), identifie le risque principal, applique une action validée (prélever et valider un échantillon), réalise un contrôle observable, conserve une preuve/trace et transmet l'écart ou la décision au responsable concerné. ; Risque / limite : Pour conformité lot avant service, le professionnel vérifie le besoin et le niveau attendu (niveau prescrit), identifie le risque principal, applique une action validée (prélever et valider un échantillon), réalise un contrôle observable, conserve une preuve/trace et transmet l'écart ou la décision au responsable concerné. ; Validation / preuve : Pour conformité lot avant service, le professionnel vérifie le besoin et le niveau attendu (niveau prescrit), identifie le risque principal, applique une action validée (prélever et valider un échantillon), réalise un contrôle observable, conserve une preuve/trace et transmet l'écart ou la décision au responsable concerné. ; Responsable : Cuisine sous validation encadrement/soins. ; Source : SRC_IDDSI_TESTS</t>
  </si>
  <si>
    <t>Objectif : identifier la situation « niveau prescrit », expliquer le risque à maîtriser, réaliser le geste professionnel autorisé, contrôler la conformité, alerter en c.... ; Action : appliquer la prescription en production, service ou accompagnement. ; Contrôle : Atelier : faire décrire puis réaliser le contrôle lié à « conformité lot avant service ».. ; Transmission : prévenir cuisine, soins ou responsable si écart. ; Trace : noter ou faire remonter l'observation utile.</t>
  </si>
  <si>
    <t>Je vérifie : Réaliser des tests simples, reproductibles et traçables avant envoi.. ; Je respecte : la prescription ou la consigne donnée. ; Je contrôle : Je vérifie la personne, le plateau et la texture. Je fais le geste prévu pour conformité lot avant service, je contrôle avec un test simp.... ; Si écart : je préviens le responsable, les soins ou le formateur. ; Je transmets : ce que j'ai vu, corrigé ou fait remonter.</t>
  </si>
  <si>
    <t>Notion : Pour cuisson adaptée avant mixage, le professionnel vérifie le besoin et le niveau attendu (selon recette), identifie le risque principal, applique une action validée (attendrir sans dessécher), réalise un contrôle observable, conserve une preuve/trace et transmet l'écart ou la décision au responsable concerné. ; Besoin / objectif : Pour cuisson adaptée avant mixage, le professionnel vérifie le besoin et le niveau attendu (selon recette), identifie le risque principal, applique une action validée (attendrir sans dessécher), réalise un contrôle observable, conserve une preuve/trace et transmet l'écart ou la décision au responsable concerné. ; Action professionnelle : appliquer la prescription et la consigne validée. ; Contrôle observable : Pour cuisson adaptée avant mixage, le professionnel vérifie le besoin et le niveau attendu (selon recette), identifie le risque principal, applique une action validée (attendrir sans dessécher), réalise un contrôle observable, conserve une preuve/trace et transmet l'écart ou la décision au responsable concerné. ; Risque / limite : Pour cuisson adaptée avant mixage, le professionnel vérifie le besoin et le niveau attendu (selon recette), identifie le risque principal, applique une action validée (attendrir sans dessécher), réalise un contrôle observable, conserve une preuve/trace et transmet l'écart ou la décision au responsable concerné. ; Validation / preuve : Pour cuisson adaptée avant mixage, le professionnel vérifie le besoin et le niveau attendu (selon recette), identifie le risque principal, applique une action validée (attendrir sans dessécher), réalise un contrôle observable, conserve une preuve/trace et transmet l'écart ou la décision au responsable concerné. ; Responsable : Cuisine. ; Source : SRC_SRAE_TEXTURES</t>
  </si>
  <si>
    <t>Objectif : identifier la situation « selon recette », expliquer le risque à maîtriser, réaliser le geste professionnel autorisé, contrôler la conformité, alerter en cas.... ; Action : appliquer la prescription en production, service ou accompagnement. ; Contrôle : Atelier : faire décrire puis réaliser le contrôle lié à « cuisson adaptée avant mixage ».. ; Transmission : prévenir cuisine, soins ou responsable si écart. ; Trace : noter ou faire remonter l'observation utile.</t>
  </si>
  <si>
    <t>Je vérifie : Produire une texture homogène, nutritive, sûre et répétable.. ; Je respecte : la prescription ou la consigne donnée. ; Je contrôle : Je vérifie la personne, le plateau et la texture. Je fais le geste prévu pour cuisson adaptée avant mixage, je contrôle avec un test simp.... ; Si écart : je préviens le responsable, les soins ou le formateur. ; Je transmets : ce que j'ai vu, corrigé ou fait remonter.</t>
  </si>
  <si>
    <t>Notion : Pour mixage progressif, le professionnel vérifie le besoin et le niveau attendu (IDDSI 3 à 5), identifie le risque principal, applique une action validée (maîtriser eau, liaison et fibres), réalise un contrôle observable, conserve une preuve/trace et transmet l'écart ou la décision au responsable concerné. ; Besoin / objectif : Pour mixage progressif, le professionnel vérifie le besoin et le niveau attendu (IDDSI 3 à 5), identifie le risque principal, applique une action validée (maîtriser eau, liaison et fibres), réalise un contrôle observable, conserve une preuve/trace et transmet l'écart ou la décision au responsable concerné. ; Action professionnelle : appliquer la prescription et la consigne validée. ; Contrôle observable : Pour mixage progressif, le professionnel vérifie le besoin et le niveau attendu (IDDSI 3 à 5), identifie le risque principal, applique une action validée (maîtriser eau, liaison et fibres), réalise un contrôle observable, conserve une preuve/trace et transmet l'écart ou la décision au responsable concerné. ; Risque / limite : Pour mixage progressif, le professionnel vérifie le besoin et le niveau attendu (IDDSI 3 à 5), identifie le risque principal, applique une action validée (maîtriser eau, liaison et fibres), réalise un contrôle observable, conserve une preuve/trace et transmet l'écart ou la décision au responsable concerné. ; Validation / preuve : Pour mixage progressif, le professionnel vérifie le besoin et le niveau attendu (IDDSI 3 à 5), identifie le risque principal, applique une action validée (maîtriser eau, liaison et fibres), réalise un contrôle observable, conserve une preuve/trace et transmet l'écart ou la décision au responsable concerné. ; Responsable : Cuisine. ; Source : SRC_SRAE_TEXTURES</t>
  </si>
  <si>
    <t>Objectif : identifier la situation « IDDSI 3 à 5 », expliquer le risque à maîtriser, réaliser le geste professionnel autorisé, contrôler la conformité, alerter en cas d.... ; Action : appliquer la prescription en production, service ou accompagnement. ; Contrôle : Atelier : faire décrire puis réaliser le contrôle lié à « mixage progressif ».. ; Transmission : prévenir cuisine, soins ou responsable si écart. ; Trace : noter ou faire remonter l'observation utile.</t>
  </si>
  <si>
    <t>Je vérifie : Produire une texture homogène, nutritive, sûre et répétable.. ; Je respecte : la prescription ou la consigne donnée. ; Je contrôle : Je vérifie la personne, le plateau et la texture. Je fais le geste prévu pour mixage progressif, je contrôle avec un test simple ou l'obs.... ; Si écart : je préviens le responsable, les soins ou le formateur. ; Je transmets : ce que j'ai vu, corrigé ou fait remonter.</t>
  </si>
  <si>
    <t>Notion : Pour tamisage après mixage, le professionnel vérifie le besoin et le niveau attendu (IDDSI 4), identifie le risque principal, applique une action validée (supprimer peaux, arêtes et grumeaux), réalise un contrôle observable, conserve une preuve/trace et transmet l'écart ou la décision au responsable concerné. ; Besoin / objectif : Pour tamisage après mixage, le professionnel vérifie le besoin et le niveau attendu (IDDSI 4), identifie le risque principal, applique une action validée (supprimer peaux, arêtes et grumeaux), réalise un contrôle observable, conserve une preuve/trace et transmet l'écart ou la décision au responsable concerné. ; Action professionnelle : appliquer la prescription et la consigne validée. ; Contrôle observable : Pour tamisage après mixage, le professionnel vérifie le besoin et le niveau attendu (IDDSI 4), identifie le risque principal, applique une action validée (supprimer peaux, arêtes et grumeaux), réalise un contrôle observable, conserve une preuve/trace et transmet l'écart ou la décision au responsable concerné. ; Risque / limite : Pour tamisage après mixage, le professionnel vérifie le besoin et le niveau attendu (IDDSI 4), identifie le risque principal, applique une action validée (supprimer peaux, arêtes et grumeaux), réalise un contrôle observable, conserve une preuve/trace et transmet l'écart ou la décision au responsable concerné. ; Validation / preuve : Pour tamisage après mixage, le professionnel vérifie le besoin et le niveau attendu (IDDSI 4), identifie le risque principal, applique une action validée (supprimer peaux, arêtes et grumeaux), réalise un contrôle observable, conserve une preuve/trace et transmet l'écart ou la décision au responsable concerné. ; Responsable : Cuisine. ; Source : SRC_SRAE_TEXTURES</t>
  </si>
  <si>
    <t>Objectif : identifier la situation « IDDSI 4 », expliquer le risque à maîtriser, réaliser le geste professionnel autorisé, contrôler la conformité, alerter en cas d’éca.... ; Action : appliquer la prescription en production, service ou accompagnement. ; Contrôle : Atelier : faire décrire puis réaliser le contrôle lié à « tamisage après mixage ».. ; Transmission : prévenir cuisine, soins ou responsable si écart. ; Trace : noter ou faire remonter l'observation utile.</t>
  </si>
  <si>
    <t>Je vérifie : Produire une texture homogène, nutritive, sûre et répétable.. ; Je respecte : la prescription ou la consigne donnée. ; Je contrôle : Je vérifie la personne, le plateau et la texture. Je fais le geste prévu pour tamisage après mixage, je contrôle avec un test simple ou l.... ; Si écart : je préviens le responsable, les soins ou le formateur. ; Je transmets : ce que j'ai vu, corrigé ou fait remonter.</t>
  </si>
  <si>
    <t>adapter tendrete decoupe sauce</t>
  </si>
  <si>
    <t>Notion : Pour liaison culinaire, le professionnel vérifie le besoin et le niveau attendu (selon texture), identifie le risque principal, applique une action validée (assurer cohésion sans coller), réalise un contrôle observable, conserve une preuve/trace et transmet l'écart ou la décision au responsable concerné. ; Besoin / objectif : Pour liaison culinaire, le professionnel vérifie le besoin et le niveau attendu (selon texture), identifie le risque principal, applique une action validée (assurer cohésion sans coller), réalise un contrôle observable, conserve une preuve/trace et transmet l'écart ou la décision au responsable concerné. ; Action professionnelle : appliquer la prescription et la consigne validée. ; Contrôle observable : Pour liaison culinaire, le professionnel vérifie le besoin et le niveau attendu (selon texture), identifie le risque principal, applique une action validée (assurer cohésion sans coller), réalise un contrôle observable, conserve une preuve/trace et transmet l'écart ou la décision au responsable concerné. ; Risque / limite : Pour liaison culinaire, le professionnel vérifie le besoin et le niveau attendu (selon texture), identifie le risque principal, applique une action validée (assurer cohésion sans coller), réalise un contrôle observable, conserve une preuve/trace et transmet l'écart ou la décision au responsable concerné. ; Validation / preuve : Pour liaison culinaire, le professionnel vérifie le besoin et le niveau attendu (selon texture), identifie le risque principal, applique une action validée (assurer cohésion sans coller), réalise un contrôle observable, conserve une preuve/trace et transmet l'écart ou la décision au responsable concerné. ; Responsable : Cuisine. ; Source : SRC_SRAE_TEXTURES</t>
  </si>
  <si>
    <t>Objectif : identifier la situation « selon texture », expliquer le risque à maîtriser, réaliser le geste professionnel autorisé, contrôler la conformité, alerter en cas.... ; Action : appliquer la prescription en production, service ou accompagnement. ; Contrôle : Atelier : faire décrire puis réaliser le contrôle lié à « liaison culinaire ».. ; Transmission : prévenir cuisine, soins ou responsable si écart. ; Trace : noter ou faire remonter l'observation utile.</t>
  </si>
  <si>
    <t>Je vérifie : Produire une texture homogène, nutritive, sûre et répétable.. ; Je respecte : la prescription ou la consigne donnée. ; Je contrôle : Je vérifie la personne, le plateau et la texture. Je fais le geste prévu pour liaison culinaire, je contrôle avec un test simple ou l'obs.... ; Si écart : je préviens le responsable, les soins ou le formateur. ; Je transmets : ce que j'ai vu, corrigé ou fait remonter.</t>
  </si>
  <si>
    <t>Notion : Pour portionnage homogène, le professionnel vérifie le besoin et le niveau attendu (niveau prescrit), identifie le risque principal, applique une action validée (garantir régularité par convive), réalise un contrôle observable, conserve une preuve/trace et transmet l'écart ou la décision au responsable concerné. ; Besoin / objectif : Pour portionnage homogène, le professionnel vérifie le besoin et le niveau attendu (niveau prescrit), identifie le risque principal, applique une action validée (garantir régularité par convive), réalise un contrôle observable, conserve une preuve/trace et transmet l'écart ou la décision au responsable concerné. ; Action professionnelle : appliquer la prescription et la consigne validée. ; Contrôle observable : Pour portionnage homogène, le professionnel vérifie le besoin et le niveau attendu (niveau prescrit), identifie le risque principal, applique une action validée (garantir régularité par convive), réalise un contrôle observable, conserve une preuve/trace et transmet l'écart ou la décision au responsable concerné. ; Risque / limite : Pour portionnage homogène, le professionnel vérifie le besoin et le niveau attendu (niveau prescrit), identifie le risque principal, applique une action validée (garantir régularité par convive), réalise un contrôle observable, conserve une preuve/trace et transmet l'écart ou la décision au responsable concerné. ; Validation / preuve : Pour portionnage homogène, le professionnel vérifie le besoin et le niveau attendu (niveau prescrit), identifie le risque principal, applique une action validée (garantir régularité par convive), réalise un contrôle observable, conserve une preuve/trace et transmet l'écart ou la décision au responsable concerné. ; Responsable : Cuisine. ; Source : SRC_SRAE_TEXTURES</t>
  </si>
  <si>
    <t>Objectif : identifier la situation « niveau prescrit », expliquer le risque à maîtriser, réaliser le geste professionnel autorisé, contrôler la conformité, alerter en c.... ; Action : appliquer la prescription en production, service ou accompagnement. ; Contrôle : Atelier : faire décrire puis réaliser le contrôle lié à « portionnage homogène ».. ; Transmission : prévenir cuisine, soins ou responsable si écart. ; Trace : noter ou faire remonter l'observation utile.</t>
  </si>
  <si>
    <t>Je vérifie : Produire une texture homogène, nutritive, sûre et répétable.. ; Je respecte : la prescription ou la consigne donnée. ; Je contrôle : Je vérifie la personne, le plateau et la texture. Je fais le geste prévu pour portionnage homogène, je contrôle avec un test simple ou l'.... ; Si écart : je préviens le responsable, les soins ou le formateur. ; Je transmets : ce que j'ai vu, corrigé ou fait remonter.</t>
  </si>
  <si>
    <t>Notion : Pour remise en température, le professionnel vérifie le besoin et le niveau attendu (PMS), identifie le risque principal, applique une action validée (maintenir sécurité et texture), réalise un contrôle observable, conserve une preuve/trace et transmet l'écart ou la décision au responsable concerné. ; Besoin / objectif : Pour remise en température, le professionnel vérifie le besoin et le niveau attendu (PMS), identifie le risque principal, applique une action validée (maintenir sécurité et texture), réalise un contrôle observable, conserve une preuve/trace et transmet l'écart ou la décision au responsable concerné. ; Action professionnelle : appliquer la prescription et la consigne validée. ; Contrôle observable : Pour remise en température, le professionnel vérifie le besoin et le niveau attendu (PMS), identifie le risque principal, applique une action validée (maintenir sécurité et texture), réalise un contrôle observable, conserve une preuve/trace et transmet l'écart ou la décision au responsable concerné. ; Risque / limite : Pour remise en température, le professionnel vérifie le besoin et le niveau attendu (PMS), identifie le risque principal, applique une action validée (maintenir sécurité et texture), réalise un contrôle observable, conserve une preuve/trace et transmet l'écart ou la décision au responsable concerné. ; Validation / preuve : Pour remise en température, le professionnel vérifie le besoin et le niveau attendu (PMS), identifie le risque principal, applique une action validée (maintenir sécurité et texture), réalise un contrôle observable, conserve une preuve/trace et transmet l'écart ou la décision au responsable concerné. ; Responsable : Cuisine. ; Source : SRC_SRAE_TEXTURES</t>
  </si>
  <si>
    <t>Objectif : identifier la situation « PMS », expliquer le risque à maîtriser, réaliser le geste professionnel autorisé, contrôler la conformité, alerter en cas d’écart e.... ; Action : appliquer la prescription en production, service ou accompagnement. ; Contrôle : Atelier : faire décrire puis réaliser le contrôle lié à « remise en température ».. ; Transmission : prévenir cuisine, soins ou responsable si écart. ; Trace : noter ou faire remonter l'observation utile.</t>
  </si>
  <si>
    <t>Je vérifie : Produire une texture homogène, nutritive, sûre et répétable.. ; Je respecte : la prescription ou la consigne donnée. ; Je contrôle : Je vérifie la personne, le plateau et la texture. Je fais le geste prévu pour remise en température, je contrôle avec un test simple ou l.... ; Si écart : je préviens le responsable, les soins ou le formateur. ; Je transmets : ce que j'ai vu, corrigé ou fait remonter.</t>
  </si>
  <si>
    <t>Notion : Pour reformage visuel, le professionnel vérifie le besoin et le niveau attendu (textures moulées), identifie le risque principal, applique une action validée (redonner une forme identifiable), réalise un contrôle observable, conserve une preuve/trace et transmet l'écart ou la décision au responsable concerné. ; Besoin / objectif : Pour reformage visuel, le professionnel vérifie le besoin et le niveau attendu (textures moulées), identifie le risque principal, applique une action validée (redonner une forme identifiable), réalise un contrôle observable, conserve une preuve/trace et transmet l'écart ou la décision au responsable concerné. ; Action professionnelle : appliquer la prescription et la consigne validée. ; Contrôle observable : Pour reformage visuel, le professionnel vérifie le besoin et le niveau attendu (textures moulées), identifie le risque principal, applique une action validée (redonner une forme identifiable), réalise un contrôle observable, conserve une preuve/trace et transmet l'écart ou la décision au responsable concerné. ; Risque / limite : Pour reformage visuel, le professionnel vérifie le besoin et le niveau attendu (textures moulées), identifie le risque principal, applique une action validée (redonner une forme identifiable), réalise un contrôle observable, conserve une preuve/trace et transmet l'écart ou la décision au responsable concerné. ; Validation / preuve : Pour reformage visuel, le professionnel vérifie le besoin et le niveau attendu (textures moulées), identifie le risque principal, applique une action validée (redonner une forme identifiable), réalise un contrôle observable, conserve une preuve/trace et transmet l'écart ou la décision au responsable concerné. ; Responsable : Cuisine. ; Source : SRC_SRAE_TEXTURES</t>
  </si>
  <si>
    <t>Objectif : identifier la situation « textures moulées », expliquer le risque à maîtriser, réaliser le geste professionnel autorisé, contrôler la conformité, alerter en .... ; Action : appliquer la prescription en production, service ou accompagnement. ; Contrôle : Atelier : faire décrire puis réaliser le contrôle lié à « reformage visuel ».. ; Transmission : prévenir cuisine, soins ou responsable si écart. ; Trace : noter ou faire remonter l'observation utile.</t>
  </si>
  <si>
    <t>Je vérifie : Produire une texture homogène, nutritive, sûre et répétable.. ; Je respecte : la prescription ou la consigne donnée. ; Je contrôle : Je vérifie la personne, le plateau et la texture. Je fais le geste prévu pour reformage visuel, je contrôle avec un test simple ou l'obse.... ; Si écart : je préviens le responsable, les soins ou le formateur. ; Je transmets : ce que j'ai vu, corrigé ou fait remonter.</t>
  </si>
  <si>
    <t>Notion : Pour fiche technique texture, le professionnel vérifie le besoin et le niveau attendu (standard interne), identifie le risque principal, applique une action validée (stabiliser grammage, test et trace), réalise un contrôle observable, conserve une preuve/trace et transmet l'écart ou la décision au responsable concerné. ; Besoin / objectif : Pour fiche technique texture, le professionnel vérifie le besoin et le niveau attendu (standard interne), identifie le risque principal, applique une action validée (stabiliser grammage, test et trace), réalise un contrôle observable, conserve une preuve/trace et transmet l'écart ou la décision au responsable concerné. ; Action professionnelle : appliquer la prescription et la consigne validée. ; Contrôle observable : Pour fiche technique texture, le professionnel vérifie le besoin et le niveau attendu (standard interne), identifie le risque principal, applique une action validée (stabiliser grammage, test et trace), réalise un contrôle observable, conserve une preuve/trace et transmet l'écart ou la décision au responsable concerné. ; Risque / limite : Pour fiche technique texture, le professionnel vérifie le besoin et le niveau attendu (standard interne), identifie le risque principal, applique une action validée (stabiliser grammage, test et trace), réalise un contrôle observable, conserve une preuve/trace et transmet l'écart ou la décision au responsable concerné. ; Validation / preuve : Pour fiche technique texture, le professionnel vérifie le besoin et le niveau attendu (standard interne), identifie le risque principal, applique une action validée (stabiliser grammage, test et trace), réalise un contrôle observable, conserve une preuve/trace et transmet l'écart ou la décision au responsable concerné. ; Responsable : Cuisine. ; Source : SRC_SRAE_TEXTURES</t>
  </si>
  <si>
    <t>Objectif : identifier la situation « standard interne », expliquer le risque à maîtriser, réaliser le geste professionnel autorisé, contrôler la conformité, alerter en .... ; Action : appliquer la prescription en production, service ou accompagnement. ; Contrôle : Atelier : faire décrire puis réaliser le contrôle lié à « fiche technique texture ».. ; Transmission : prévenir cuisine, soins ou responsable si écart. ; Trace : noter ou faire remonter l'observation utile.</t>
  </si>
  <si>
    <t>Je vérifie : Produire une texture homogène, nutritive, sûre et répétable.. ; Je respecte : la prescription ou la consigne donnée. ; Je contrôle : Je vérifie la personne, le plateau et la texture. Je fais le geste prévu pour fiche technique texture, je contrôle avec un test simple ou.... ; Si écart : je préviens le responsable, les soins ou le formateur. ; Je transmets : ce que j'ai vu, corrigé ou fait remonter.</t>
  </si>
  <si>
    <t>pathologie neurologique rythme posture texture et aide adaptes</t>
  </si>
  <si>
    <t>Notion : Pour enrichissement protéique, le professionnel vérifie le besoin et le niveau attendu (selon prescription), identifie le risque principal, applique une action validée (augmenter protéines sans volume excessif), réalise un contrôle observable, conserve une preuve/trace et transmet l'écart ou la décision au responsable concerné. ; Besoin / objectif : Pour enrichissement protéique, le professionnel vérifie le besoin et le niveau attendu (selon prescription), identifie le risque principal, applique une action validée (augmenter protéines sans volume excessif), réalise un contrôle observable, conserve une preuve/trace et transmet l'écart ou la décision au responsable concerné. ; Action professionnelle : appliquer la prescription et la consigne validée. ; Contrôle observable : Pour enrichissement protéique, le professionnel vérifie le besoin et le niveau attendu (selon prescription), identifie le risque principal, applique une action validée (augmenter protéines sans volume excessif), réalise un contrôle observable, conserve une preuve/trace et transmet l'écart ou la décision au responsable concerné. ; Risque / limite : Pour enrichissement protéique, le professionnel vérifie le besoin et le niveau attendu (selon prescription), identifie le risque principal, applique une action validée (augmenter protéines sans volume excessif), réalise un contrôle observable, conserve une preuve/trace et transmet l'écart ou la décision au responsable concerné. ; Validation / preuve : Pour enrichissement protéique, le professionnel vérifie le besoin et le niveau attendu (selon prescription), identifie le risque principal, applique une action validée (augmenter protéines sans volume excessif), réalise un contrôle observable, conserve une preuve/trace et transmet l'écart ou la décision au responsable concerné. ; Responsable : Cuisine + diététique + soins. ; Source : SRC_HAS_DENUT_2007</t>
  </si>
  <si>
    <t>Objectif : identifier la situation « selon prescription », expliquer le risque à maîtriser, réaliser le geste professionnel autorisé, contrôler la conformité, alerter e.... ; Action : appliquer la prescription en production, service ou accompagnement. ; Contrôle : Atelier : faire décrire puis réaliser le contrôle lié à « enrichissement protéique ».. ; Transmission : prévenir cuisine, soins ou responsable si écart. ; Trace : noter ou faire remonter l'observation utile.</t>
  </si>
  <si>
    <t>Je vérifie : Maintenir les apports énergétiques et protéiques malgré la texture modifiée.. ; Je respecte : la prescription ou la consigne donnée. ; Je contrôle : Je vérifie la personne, le plateau et la texture. Je fais le geste prévu pour enrichissement protéique, je contrôle avec un test simple o.... ; Si écart : je préviens le responsable, les soins ou le formateur. ; Je transmets : ce que j'ai vu, corrigé ou fait remonter.</t>
  </si>
  <si>
    <t>fausse route fatigabilite</t>
  </si>
  <si>
    <t>Notion : Pour enrichissement énergétique, le professionnel vérifie le besoin et le niveau attendu (selon prescription), identifie le risque principal, applique une action validée (ajouter matière grasse ou lait concentré), réalise un contrôle observable, conserve une preuve/trace et transmet l'écart ou la décision au responsable concerné. ; Besoin / objectif : Pour enrichissement énergétique, le professionnel vérifie le besoin et le niveau attendu (selon prescription), identifie le risque principal, applique une action validée (ajouter matière grasse ou lait concentré), réalise un contrôle observable, conserve une preuve/trace et transmet l'écart ou la décision au responsable concerné. ; Action professionnelle : appliquer la prescription et la consigne validée. ; Contrôle observable : Pour enrichissement énergétique, le professionnel vérifie le besoin et le niveau attendu (selon prescription), identifie le risque principal, applique une action validée (ajouter matière grasse ou lait concentré), réalise un contrôle observable, conserve une preuve/trace et transmet l'écart ou la décision au responsable concerné. ; Risque / limite : Pour enrichissement énergétique, le professionnel vérifie le besoin et le niveau attendu (selon prescription), identifie le risque principal, applique une action validée (ajouter matière grasse ou lait concentré), réalise un contrôle observable, conserve une preuve/trace et transmet l'écart ou la décision au responsable concerné. ; Validation / preuve : Pour enrichissement énergétique, le professionnel vérifie le besoin et le niveau attendu (selon prescription), identifie le risque principal, applique une action validée (ajouter matière grasse ou lait concentré), réalise un contrôle observable, conserve une preuve/trace et transmet l'écart ou la décision au responsable concerné. ; Responsable : Cuisine + diététique + soins. ; Source : SRC_HAS_DENUT_2007</t>
  </si>
  <si>
    <t>Objectif : identifier la situation « selon prescription », expliquer le risque à maîtriser, réaliser le geste professionnel autorisé, contrôler la conformité, alerter e.... ; Action : appliquer la prescription en production, service ou accompagnement. ; Contrôle : Atelier : faire décrire puis réaliser le contrôle lié à « enrichissement énergétique ».. ; Transmission : prévenir cuisine, soins ou responsable si écart. ; Trace : noter ou faire remonter l'observation utile.</t>
  </si>
  <si>
    <t>Je vérifie : Maintenir les apports énergétiques et protéiques malgré la texture modifiée.. ; Je respecte : la prescription ou la consigne donnée. ; Je contrôle : Je vérifie la personne, le plateau et la texture. Je fais le geste prévu pour enrichissement énergétique, je contrôle avec un test simple.... ; Si écart : je préviens le responsable, les soins ou le formateur. ; Je transmets : ce que j'ai vu, corrigé ou fait remonter.</t>
  </si>
  <si>
    <t>plan d accompagnement</t>
  </si>
  <si>
    <t>Notion : Pour petit volume dense, le professionnel vérifie le besoin et le niveau attendu (résident petit mangeur), identifie le risque principal, applique une action validée (concentrer les apports), réalise un contrôle observable, conserve une preuve/trace et transmet l'écart ou la décision au responsable concerné. ; Besoin / objectif : Pour petit volume dense, le professionnel vérifie le besoin et le niveau attendu (résident petit mangeur), identifie le risque principal, applique une action validée (concentrer les apports), réalise un contrôle observable, conserve une preuve/trace et transmet l'écart ou la décision au responsable concerné. ; Action professionnelle : appliquer la prescription et la consigne validée. ; Contrôle observable : Pour petit volume dense, le professionnel vérifie le besoin et le niveau attendu (résident petit mangeur), identifie le risque principal, applique une action validée (concentrer les apports), réalise un contrôle observable, conserve une preuve/trace et transmet l'écart ou la décision au responsable concerné. ; Risque / limite : Pour petit volume dense, le professionnel vérifie le besoin et le niveau attendu (résident petit mangeur), identifie le risque principal, applique une action validée (concentrer les apports), réalise un contrôle observable, conserve une preuve/trace et transmet l'écart ou la décision au responsable concerné. ; Validation / preuve : Pour petit volume dense, le professionnel vérifie le besoin et le niveau attendu (résident petit mangeur), identifie le risque principal, applique une action validée (concentrer les apports), réalise un contrôle observable, conserve une preuve/trace et transmet l'écart ou la décision au responsable concerné. ; Responsable : Cuisine + diététique + soins. ; Source : SRC_HAS_DENUT_2007</t>
  </si>
  <si>
    <t>Objectif : identifier la situation « résident petit mangeur », expliquer le risque à maîtriser, réaliser le geste professionnel autorisé, contrôler la conformité, alert.... ; Action : appliquer la prescription en production, service ou accompagnement. ; Contrôle : Atelier : faire décrire puis réaliser le contrôle lié à « petit volume dense ».. ; Transmission : prévenir cuisine, soins ou responsable si écart. ; Trace : noter ou faire remonter l'observation utile.</t>
  </si>
  <si>
    <t>Je vérifie : Maintenir les apports énergétiques et protéiques malgré la texture modifiée.. ; Je respecte : la prescription ou la consigne donnée. ; Je contrôle : Je vérifie la personne, le plateau et la texture. Je fais le geste prévu pour petit volume dense, je contrôle avec un test simple ou l'ob.... ; Si écart : je préviens le responsable, les soins ou le formateur. ; Je transmets : ce que j'ai vu, corrigé ou fait remonter.</t>
  </si>
  <si>
    <t>Notion : Pour collation enrichie, le professionnel vérifie le besoin et le niveau attendu (plan alimentaire), identifie le risque principal, applique une action validée (fractionner la journée alimentaire), réalise un contrôle observable, conserve une preuve/trace et transmet l'écart ou la décision au responsable concerné. ; Besoin / objectif : Pour collation enrichie, le professionnel vérifie le besoin et le niveau attendu (plan alimentaire), identifie le risque principal, applique une action validée (fractionner la journée alimentaire), réalise un contrôle observable, conserve une preuve/trace et transmet l'écart ou la décision au responsable concerné. ; Action professionnelle : appliquer la prescription et la consigne validée. ; Contrôle observable : Pour collation enrichie, le professionnel vérifie le besoin et le niveau attendu (plan alimentaire), identifie le risque principal, applique une action validée (fractionner la journée alimentaire), réalise un contrôle observable, conserve une preuve/trace et transmet l'écart ou la décision au responsable concerné. ; Risque / limite : Pour collation enrichie, le professionnel vérifie le besoin et le niveau attendu (plan alimentaire), identifie le risque principal, applique une action validée (fractionner la journée alimentaire), réalise un contrôle observable, conserve une preuve/trace et transmet l'écart ou la décision au responsable concerné. ; Validation / preuve : Pour collation enrichie, le professionnel vérifie le besoin et le niveau attendu (plan alimentaire), identifie le risque principal, applique une action validée (fractionner la journée alimentaire), réalise un contrôle observable, conserve une preuve/trace et transmet l'écart ou la décision au responsable concerné. ; Responsable : Cuisine + diététique + soins. ; Source : SRC_HAS_DENUT_2007</t>
  </si>
  <si>
    <t>Objectif : identifier la situation « plan alimentaire », expliquer le risque à maîtriser, réaliser le geste professionnel autorisé, contrôler la conformité, alerter en .... ; Action : appliquer la prescription en production, service ou accompagnement. ; Contrôle : Atelier : faire décrire puis réaliser le contrôle lié à « collation enrichie ».. ; Transmission : prévenir cuisine, soins ou responsable si écart. ; Trace : noter ou faire remonter l'observation utile.</t>
  </si>
  <si>
    <t>Je vérifie : Maintenir les apports énergétiques et protéiques malgré la texture modifiée.. ; Je respecte : la prescription ou la consigne donnée. ; Je contrôle : Je vérifie la personne, le plateau et la texture. Je fais le geste prévu pour collation enrichie, je contrôle avec un test simple ou l'ob.... ; Si écart : je préviens le responsable, les soins ou le formateur. ; Je transmets : ce que j'ai vu, corrigé ou fait remonter.</t>
  </si>
  <si>
    <t>Notion : Pour hydratation épaissie, le professionnel vérifie le besoin et le niveau attendu (liquides IDDSI), identifie le risque principal, applique une action validée (adapter boisson et surveillance), réalise un contrôle observable, conserve une preuve/trace et transmet l'écart ou la décision au responsable concerné. ; Besoin / objectif : Pour hydratation épaissie, le professionnel vérifie le besoin et le niveau attendu (liquides IDDSI), identifie le risque principal, applique une action validée (adapter boisson et surveillance), réalise un contrôle observable, conserve une preuve/trace et transmet l'écart ou la décision au responsable concerné. ; Action professionnelle : appliquer la prescription et la consigne validée. ; Contrôle observable : Pour hydratation épaissie, le professionnel vérifie le besoin et le niveau attendu (liquides IDDSI), identifie le risque principal, applique une action validée (adapter boisson et surveillance), réalise un contrôle observable, conserve une preuve/trace et transmet l'écart ou la décision au responsable concerné. ; Risque / limite : Pour hydratation épaissie, le professionnel vérifie le besoin et le niveau attendu (liquides IDDSI), identifie le risque principal, applique une action validée (adapter boisson et surveillance), réalise un contrôle observable, conserve une preuve/trace et transmet l'écart ou la décision au responsable concerné. ; Validation / preuve : Pour hydratation épaissie, le professionnel vérifie le besoin et le niveau attendu (liquides IDDSI), identifie le risque principal, applique une action validée (adapter boisson et surveillance), réalise un contrôle observable, conserve une preuve/trace et transmet l'écart ou la décision au responsable concerné. ; Responsable : Cuisine + diététique + soins. ; Source : SRC_HAS_DENUT_2007</t>
  </si>
  <si>
    <t>Objectif : identifier la situation « liquides IDDSI », expliquer le risque à maîtriser, réaliser le geste professionnel autorisé, contrôler la conformité, alerter en ca.... ; Action : appliquer la prescription en production, service ou accompagnement. ; Contrôle : Atelier : faire décrire puis réaliser le contrôle lié à « hydratation épaissie ».. ; Transmission : prévenir cuisine, soins ou responsable si écart. ; Trace : noter ou faire remonter l'observation utile.</t>
  </si>
  <si>
    <t>Je vérifie : Maintenir les apports énergétiques et protéiques malgré la texture modifiée.. ; Je respecte : la prescription ou la consigne donnée. ; Je contrôle : Je vérifie la personne, le plateau et la texture. Je fais le geste prévu pour hydratation épaissie, je contrôle avec un test simple ou l'.... ; Si écart : je préviens le responsable, les soins ou le formateur. ; Je transmets : ce que j'ai vu, corrigé ou fait remonter.</t>
  </si>
  <si>
    <t>Notion : Pour suivi des ingesta, le professionnel vérifie le besoin et le niveau attendu (fiche suivi), identifie le risque principal, applique une action validée (repérer baisse de consommation), réalise un contrôle observable, conserve une preuve/trace et transmet l'écart ou la décision au responsable concerné. ; Besoin / objectif : Pour suivi des ingesta, le professionnel vérifie le besoin et le niveau attendu (fiche suivi), identifie le risque principal, applique une action validée (repérer baisse de consommation), réalise un contrôle observable, conserve une preuve/trace et transmet l'écart ou la décision au responsable concerné. ; Action professionnelle : appliquer la prescription et la consigne validée. ; Contrôle observable : Pour suivi des ingesta, le professionnel vérifie le besoin et le niveau attendu (fiche suivi), identifie le risque principal, applique une action validée (repérer baisse de consommation), réalise un contrôle observable, conserve une preuve/trace et transmet l'écart ou la décision au responsable concerné. ; Risque / limite : Pour suivi des ingesta, le professionnel vérifie le besoin et le niveau attendu (fiche suivi), identifie le risque principal, applique une action validée (repérer baisse de consommation), réalise un contrôle observable, conserve une preuve/trace et transmet l'écart ou la décision au responsable concerné. ; Validation / preuve : Pour suivi des ingesta, le professionnel vérifie le besoin et le niveau attendu (fiche suivi), identifie le risque principal, applique une action validée (repérer baisse de consommation), réalise un contrôle observable, conserve une preuve/trace et transmet l'écart ou la décision au responsable concerné. ; Responsable : Cuisine + diététique + soins. ; Source : SRC_HAS_DENUT_2007</t>
  </si>
  <si>
    <t>Objectif : identifier la situation « fiche suivi », expliquer le risque à maîtriser, réaliser le geste professionnel autorisé, contrôler la conformité, alerter en cas d.... ; Action : appliquer la prescription en production, service ou accompagnement. ; Contrôle : Atelier : faire décrire puis réaliser le contrôle lié à « suivi des ingesta ».. ; Transmission : prévenir cuisine, soins ou responsable si écart. ; Trace : noter ou faire remonter l'observation utile.</t>
  </si>
  <si>
    <t>Je vérifie : Maintenir les apports énergétiques et protéiques malgré la texture modifiée.. ; Je respecte : la prescription ou la consigne donnée. ; Je contrôle : Je vérifie la personne, le plateau et la texture. Je fais le geste prévu pour suivi des ingesta, je contrôle avec un test simple ou l'obs.... ; Si écart : je préviens le responsable, les soins ou le formateur. ; Je transmets : ce que j'ai vu, corrigé ou fait remonter.</t>
  </si>
  <si>
    <t>Notion : Pour perte de poids, le professionnel vérifie le besoin et le niveau attendu (alerte nutritionnelle), identifie le risque principal, applique une action validée (transmettre aux soins/diététique), réalise un contrôle observable, conserve une preuve/trace et transmet l'écart ou la décision au responsable concerné. ; Besoin / objectif : Pour perte de poids, le professionnel vérifie le besoin et le niveau attendu (alerte nutritionnelle), identifie le risque principal, applique une action validée (transmettre aux soins/diététique), réalise un contrôle observable, conserve une preuve/trace et transmet l'écart ou la décision au responsable concerné. ; Action professionnelle : appliquer la prescription et la consigne validée. ; Contrôle observable : Pour perte de poids, le professionnel vérifie le besoin et le niveau attendu (alerte nutritionnelle), identifie le risque principal, applique une action validée (transmettre aux soins/diététique), réalise un contrôle observable, conserve une preuve/trace et transmet l'écart ou la décision au responsable concerné. ; Risque / limite : Pour perte de poids, le professionnel vérifie le besoin et le niveau attendu (alerte nutritionnelle), identifie le risque principal, applique une action validée (transmettre aux soins/diététique), réalise un contrôle observable, conserve une preuve/trace et transmet l'écart ou la décision au responsable concerné. ; Validation / preuve : Pour perte de poids, le professionnel vérifie le besoin et le niveau attendu (alerte nutritionnelle), identifie le risque principal, applique une action validée (transmettre aux soins/diététique), réalise un contrôle observable, conserve une preuve/trace et transmet l'écart ou la décision au responsable concerné. ; Responsable : Cuisine + diététique + soins. ; Source : SRC_HAS_DENUT_2007</t>
  </si>
  <si>
    <t>Objectif : identifier la situation « alerte nutritionnelle », expliquer le risque à maîtriser, réaliser le geste professionnel autorisé, contrôler la conformité, alerte.... ; Action : appliquer la prescription en production, service ou accompagnement. ; Contrôle : Atelier : faire décrire puis réaliser le contrôle lié à « perte de poids ».. ; Transmission : prévenir cuisine, soins ou responsable si écart. ; Trace : noter ou faire remonter l'observation utile.</t>
  </si>
  <si>
    <t>Je vérifie : Maintenir les apports énergétiques et protéiques malgré la texture modifiée.. ; Je respecte : la prescription ou la consigne donnée. ; Je contrôle : Je vérifie la personne, le plateau et la texture. Je fais le geste prévu pour perte de poids, je contrôle avec un test simple ou l'observ.... ; Si écart : je préviens le responsable, les soins ou le formateur. ; Je transmets : ce que j'ai vu, corrigé ou fait remonter.</t>
  </si>
  <si>
    <t>Notion : Pour refus alimentaire répété, le professionnel vérifie le besoin et le niveau attendu (risque dénutrition), identifie le risque principal, applique une action validée (adapter goût, texture et présentation), réalise un contrôle observable, conserve une preuve/trace et transmet l'écart ou la décision au responsable concerné. ; Besoin / objectif : Pour refus alimentaire répété, le professionnel vérifie le besoin et le niveau attendu (risque dénutrition), identifie le risque principal, applique une action validée (adapter goût, texture et présentation), réalise un contrôle observable, conserve une preuve/trace et transmet l'écart ou la décision au responsable concerné. ; Action professionnelle : appliquer la prescription et la consigne validée. ; Contrôle observable : Pour refus alimentaire répété, le professionnel vérifie le besoin et le niveau attendu (risque dénutrition), identifie le risque principal, applique une action validée (adapter goût, texture et présentation), réalise un contrôle observable, conserve une preuve/trace et transmet l'écart ou la décision au responsable concerné. ; Risque / limite : Pour refus alimentaire répété, le professionnel vérifie le besoin et le niveau attendu (risque dénutrition), identifie le risque principal, applique une action validée (adapter goût, texture et présentation), réalise un contrôle observable, conserve une preuve/trace et transmet l'écart ou la décision au responsable concerné. ; Validation / preuve : Pour refus alimentaire répété, le professionnel vérifie le besoin et le niveau attendu (risque dénutrition), identifie le risque principal, applique une action validée (adapter goût, texture et présentation), réalise un contrôle observable, conserve une preuve/trace et transmet l'écart ou la décision au responsable concerné. ; Responsable : Cuisine + diététique + soins. ; Source : SRC_HAS_DENUT_2007</t>
  </si>
  <si>
    <t>Objectif : identifier la situation « risque dénutrition », expliquer le risque à maîtriser, réaliser le geste professionnel autorisé, contrôler la conformité, alerter e.... ; Action : appliquer la prescription en production, service ou accompagnement. ; Contrôle : Atelier : faire décrire puis réaliser le contrôle lié à « refus alimentaire répété ».. ; Transmission : prévenir cuisine, soins ou responsable si écart. ; Trace : noter ou faire remonter l'observation utile.</t>
  </si>
  <si>
    <t>Je vérifie : Maintenir les apports énergétiques et protéiques malgré la texture modifiée.. ; Je respecte : la prescription ou la consigne donnée. ; Je contrôle : Je vérifie la personne, le plateau et la texture. Je fais le geste prévu pour refus alimentaire répété, je contrôle avec un test simple o.... ; Si écart : je préviens le responsable, les soins ou le formateur. ; Je transmets : ce que j'ai vu, corrigé ou fait remonter.</t>
  </si>
  <si>
    <t>Notion : Pour contrôle plateau, le professionnel vérifie le besoin et le niveau attendu (texture prescrite), identifie le risque principal, applique une action validée (vérifier nom, régime, texture, allergènes), réalise un contrôle observable, conserve une preuve/trace et transmet l'écart ou la décision au responsable concerné. ; Besoin / objectif : Pour contrôle plateau, le professionnel vérifie le besoin et le niveau attendu (texture prescrite), identifie le risque principal, applique une action validée (vérifier nom, régime, texture, allergènes), réalise un contrôle observable, conserve une preuve/trace et transmet l'écart ou la décision au responsable concerné. ; Action professionnelle : appliquer la prescription et la consigne validée. ; Contrôle observable : Pour contrôle plateau, le professionnel vérifie le besoin et le niveau attendu (texture prescrite), identifie le risque principal, applique une action validée (vérifier nom, régime, texture, allergènes), réalise un contrôle observable, conserve une preuve/trace et transmet l'écart ou la décision au responsable concerné. ; Risque / limite : Pour contrôle plateau, le professionnel vérifie le besoin et le niveau attendu (texture prescrite), identifie le risque principal, applique une action validée (vérifier nom, régime, texture, allergènes), réalise un contrôle observable, conserve une preuve/trace et transmet l'écart ou la décision au responsable concerné. ; Validation / preuve : Pour contrôle plateau, le professionnel vérifie le besoin et le niveau attendu (texture prescrite), identifie le risque principal, applique une action validée (vérifier nom, régime, texture, allergènes), réalise un contrôle observable, conserve une preuve/trace et transmet l'écart ou la décision au responsable concerné. ; Responsable : Service + soins. ; Source : SRC_SRAE_TEXTURES</t>
  </si>
  <si>
    <t>Objectif : identifier la situation « texture prescrite », expliquer le risque à maîtriser, réaliser le geste professionnel autorisé, contrôler la conformité, alerter en.... ; Action : appliquer la prescription en production, service ou accompagnement. ; Contrôle : Atelier : faire décrire puis réaliser le contrôle lié à « contrôle plateau ».. ; Transmission : prévenir cuisine, soins ou responsable si écart. ; Trace : noter ou faire remonter l'observation utile.</t>
  </si>
  <si>
    <t>Je vérifie : Servir la bonne texture au bon résident et transmettre les observations utiles.. ; Je respecte : la prescription ou la consigne donnée. ; Je contrôle : Je vérifie la personne, le plateau et la texture. Je fais le geste prévu pour contrôle plateau, je contrôle avec un test simple ou l'obse.... ; Si écart : je préviens le responsable, les soins ou le formateur. ; Je transmets : ce que j'ai vu, corrigé ou fait remonter.</t>
  </si>
  <si>
    <t>Notion : Pour installation du résident, le professionnel vérifie le besoin et le niveau attendu (sécurité repas), identifie le risque principal, applique une action validée (positionner avant première bouchée), réalise un contrôle observable, conserve une preuve/trace et transmet l'écart ou la décision au responsable concerné. ; Besoin / objectif : Pour installation du résident, le professionnel vérifie le besoin et le niveau attendu (sécurité repas), identifie le risque principal, applique une action validée (positionner avant première bouchée), réalise un contrôle observable, conserve une preuve/trace et transmet l'écart ou la décision au responsable concerné. ; Action professionnelle : appliquer la prescription et la consigne validée. ; Contrôle observable : Pour installation du résident, le professionnel vérifie le besoin et le niveau attendu (sécurité repas), identifie le risque principal, applique une action validée (positionner avant première bouchée), réalise un contrôle observable, conserve une preuve/trace et transmet l'écart ou la décision au responsable concerné. ; Risque / limite : Pour installation du résident, le professionnel vérifie le besoin et le niveau attendu (sécurité repas), identifie le risque principal, applique une action validée (positionner avant première bouchée), réalise un contrôle observable, conserve une preuve/trace et transmet l'écart ou la décision au responsable concerné. ; Validation / preuve : Pour installation du résident, le professionnel vérifie le besoin et le niveau attendu (sécurité repas), identifie le risque principal, applique une action validée (positionner avant première bouchée), réalise un contrôle observable, conserve une preuve/trace et transmet l'écart ou la décision au responsable concerné. ; Responsable : Service + soins. ; Source : SRC_SRAE_TEXTURES</t>
  </si>
  <si>
    <t>Objectif : identifier la situation « sécurité repas », expliquer le risque à maîtriser, réaliser le geste professionnel autorisé, contrôler la conformité, alerter en ca.... ; Action : appliquer la prescription en production, service ou accompagnement. ; Contrôle : Atelier : faire décrire puis réaliser le contrôle lié à « installation du résident ».. ; Transmission : prévenir cuisine, soins ou responsable si écart. ; Trace : noter ou faire remonter l'observation utile.</t>
  </si>
  <si>
    <t>Je vérifie : Servir la bonne texture au bon résident et transmettre les observations utiles.. ; Je respecte : la prescription ou la consigne donnée. ; Je contrôle : Je vérifie la personne, le plateau et la texture. Je fais le geste prévu pour installation du résident, je contrôle avec un test simple o.... ; Si écart : je préviens le responsable, les soins ou le formateur. ; Je transmets : ce que j'ai vu, corrigé ou fait remonter.</t>
  </si>
  <si>
    <t>rythme posture texture et aide adaptes</t>
  </si>
  <si>
    <t>Notion : Pour aide à la prise alimentaire, le professionnel vérifie le besoin et le niveau attendu (plan de soin), identifie le risque principal, applique une action validée (respecter rythme et autonomie), réalise un contrôle observable, conserve une preuve/trace et transmet l'écart ou la décision au responsable concerné. ; Besoin / objectif : Pour aide à la prise alimentaire, le professionnel vérifie le besoin et le niveau attendu (plan de soin), identifie le risque principal, applique une action validée (respecter rythme et autonomie), réalise un contrôle observable, conserve une preuve/trace et transmet l'écart ou la décision au responsable concerné. ; Action professionnelle : appliquer la prescription et la consigne validée. ; Contrôle observable : Pour aide à la prise alimentaire, le professionnel vérifie le besoin et le niveau attendu (plan de soin), identifie le risque principal, applique une action validée (respecter rythme et autonomie), réalise un contrôle observable, conserve une preuve/trace et transmet l'écart ou la décision au responsable concerné. ; Risque / limite : Pour aide à la prise alimentaire, le professionnel vérifie le besoin et le niveau attendu (plan de soin), identifie le risque principal, applique une action validée (respecter rythme et autonomie), réalise un contrôle observable, conserve une preuve/trace et transmet l'écart ou la décision au responsable concerné. ; Validation / preuve : Pour aide à la prise alimentaire, le professionnel vérifie le besoin et le niveau attendu (plan de soin), identifie le risque principal, applique une action validée (respecter rythme et autonomie), réalise un contrôle observable, conserve une preuve/trace et transmet l'écart ou la décision au responsable concerné. ; Responsable : Service + soins. ; Source : SRC_SRAE_TEXTURES</t>
  </si>
  <si>
    <t>Objectif : identifier la situation « plan de soin », expliquer le risque à maîtriser, réaliser le geste professionnel autorisé, contrôler la conformité, alerter en cas .... ; Action : appliquer la prescription en production, service ou accompagnement. ; Contrôle : Atelier : faire décrire puis réaliser le contrôle lié à « aide à la prise alimentaire ».. ; Transmission : prévenir cuisine, soins ou responsable si écart. ; Trace : noter ou faire remonter l'observation utile.</t>
  </si>
  <si>
    <t>Je vérifie : Servir la bonne texture au bon résident et transmettre les observations utiles.. ; Je respecte : la prescription ou la consigne donnée. ; Je contrôle : Je vérifie la personne, le plateau et la texture. Je fais le geste prévu pour aide à la prise alimentaire, je contrôle avec un test simpl.... ; Si écart : je préviens le responsable, les soins ou le formateur. ; Je transmets : ce que j'ai vu, corrigé ou fait remonter.</t>
  </si>
  <si>
    <t>Notion : Pour observation toux, le professionnel vérifie le besoin et le niveau attendu (risque fausse route), identifie le risque principal, applique une action validée (arrêter et alerter), réalise un contrôle observable, conserve une preuve/trace et transmet l'écart ou la décision au responsable concerné. ; Besoin / objectif : Pour observation toux, le professionnel vérifie le besoin et le niveau attendu (risque fausse route), identifie le risque principal, applique une action validée (arrêter et alerter), réalise un contrôle observable, conserve une preuve/trace et transmet l'écart ou la décision au responsable concerné. ; Action professionnelle : appliquer la prescription et la consigne validée. ; Contrôle observable : Pour observation toux, le professionnel vérifie le besoin et le niveau attendu (risque fausse route), identifie le risque principal, applique une action validée (arrêter et alerter), réalise un contrôle observable, conserve une preuve/trace et transmet l'écart ou la décision au responsable concerné. ; Risque / limite : Pour observation toux, le professionnel vérifie le besoin et le niveau attendu (risque fausse route), identifie le risque principal, applique une action validée (arrêter et alerter), réalise un contrôle observable, conserve une preuve/trace et transmet l'écart ou la décision au responsable concerné. ; Validation / preuve : Pour observation toux, le professionnel vérifie le besoin et le niveau attendu (risque fausse route), identifie le risque principal, applique une action validée (arrêter et alerter), réalise un contrôle observable, conserve une preuve/trace et transmet l'écart ou la décision au responsable concerné. ; Responsable : Service + soins. ; Source : SRC_SRAE_TEXTURES</t>
  </si>
  <si>
    <t>Objectif : identifier la situation « risque fausse route », expliquer le risque à maîtriser, réaliser le geste professionnel autorisé, contrôler la conformité, alerter .... ; Action : appliquer la prescription en production, service ou accompagnement. ; Contrôle : Atelier : faire décrire puis réaliser le contrôle lié à « observation toux ».. ; Transmission : prévenir cuisine, soins ou responsable si écart. ; Trace : noter ou faire remonter l'observation utile.</t>
  </si>
  <si>
    <t>Je vérifie : Servir la bonne texture au bon résident et transmettre les observations utiles.. ; Je respecte : la prescription ou la consigne donnée. ; Je contrôle : Je vérifie la personne, le plateau et la texture. Je fais le geste prévu pour observation toux, je contrôle avec un test simple ou l'obse.... ; Si écart : je préviens le responsable, les soins ou le formateur. ; Je transmets : ce que j'ai vu, corrigé ou fait remonter.</t>
  </si>
  <si>
    <t>Notion : Pour observation fatigue, le professionnel vérifie le besoin et le niveau attendu (risque baisse ingesta), identifie le risque principal, applique une action validée (fractionner ou transmettre), réalise un contrôle observable, conserve une preuve/trace et transmet l'écart ou la décision au responsable concerné. ; Besoin / objectif : Pour observation fatigue, le professionnel vérifie le besoin et le niveau attendu (risque baisse ingesta), identifie le risque principal, applique une action validée (fractionner ou transmettre), réalise un contrôle observable, conserve une preuve/trace et transmet l'écart ou la décision au responsable concerné. ; Action professionnelle : appliquer la prescription et la consigne validée. ; Contrôle observable : Pour observation fatigue, le professionnel vérifie le besoin et le niveau attendu (risque baisse ingesta), identifie le risque principal, applique une action validée (fractionner ou transmettre), réalise un contrôle observable, conserve une preuve/trace et transmet l'écart ou la décision au responsable concerné. ; Risque / limite : Pour observation fatigue, le professionnel vérifie le besoin et le niveau attendu (risque baisse ingesta), identifie le risque principal, applique une action validée (fractionner ou transmettre), réalise un contrôle observable, conserve une preuve/trace et transmet l'écart ou la décision au responsable concerné. ; Validation / preuve : Pour observation fatigue, le professionnel vérifie le besoin et le niveau attendu (risque baisse ingesta), identifie le risque principal, applique une action validée (fractionner ou transmettre), réalise un contrôle observable, conserve une preuve/trace et transmet l'écart ou la décision au responsable concerné. ; Responsable : Service + soins. ; Source : SRC_SRAE_TEXTURES</t>
  </si>
  <si>
    <t>Objectif : identifier la situation « risque baisse ingesta », expliquer le risque à maîtriser, réaliser le geste professionnel autorisé, contrôler la conformité, alerte.... ; Action : appliquer la prescription en production, service ou accompagnement. ; Contrôle : Atelier : faire décrire puis réaliser le contrôle lié à « observation fatigue ».. ; Transmission : prévenir cuisine, soins ou responsable si écart. ; Trace : noter ou faire remonter l'observation utile.</t>
  </si>
  <si>
    <t>Je vérifie : Servir la bonne texture au bon résident et transmettre les observations utiles.. ; Je respecte : la prescription ou la consigne donnée. ; Je contrôle : Je vérifie la personne, le plateau et la texture. Je fais le geste prévu pour observation fatigue, je contrôle avec un test simple ou l'o.... ; Si écart : je préviens le responsable, les soins ou le formateur. ; Je transmets : ce que j'ai vu, corrigé ou fait remonter.</t>
  </si>
  <si>
    <t>personne agee fragile</t>
  </si>
  <si>
    <t>Notion : Pour transmission fin de repas, le professionnel vérifie le besoin et le niveau attendu (fiche ou logiciel), identifie le risque principal, applique une action validée (noter consommation et incident), réalise un contrôle observable, conserve une preuve/trace et transmet l'écart ou la décision au responsable concerné. ; Besoin / objectif : Pour transmission fin de repas, le professionnel vérifie le besoin et le niveau attendu (fiche ou logiciel), identifie le risque principal, applique une action validée (noter consommation et incident), réalise un contrôle observable, conserve une preuve/trace et transmet l'écart ou la décision au responsable concerné. ; Action professionnelle : appliquer la prescription et la consigne validée. ; Contrôle observable : Pour transmission fin de repas, le professionnel vérifie le besoin et le niveau attendu (fiche ou logiciel), identifie le risque principal, applique une action validée (noter consommation et incident), réalise un contrôle observable, conserve une preuve/trace et transmet l'écart ou la décision au responsable concerné. ; Risque / limite : Pour transmission fin de repas, le professionnel vérifie le besoin et le niveau attendu (fiche ou logiciel), identifie le risque principal, applique une action validée (noter consommation et incident), réalise un contrôle observable, conserve une preuve/trace et transmet l'écart ou la décision au responsable concerné. ; Validation / preuve : Pour transmission fin de repas, le professionnel vérifie le besoin et le niveau attendu (fiche ou logiciel), identifie le risque principal, applique une action validée (noter consommation et incident), réalise un contrôle observable, conserve une preuve/trace et transmet l'écart ou la décision au responsable concerné. ; Responsable : Service + soins. ; Source : SRC_SRAE_TEXTURES</t>
  </si>
  <si>
    <t>Objectif : identifier la situation « fiche ou logiciel », expliquer le risque à maîtriser, réaliser le geste professionnel autorisé, contrôler la conformité, alerter en.... ; Action : appliquer la prescription en production, service ou accompagnement. ; Contrôle : Atelier : faire décrire puis réaliser le contrôle lié à « transmission fin de repas ».. ; Transmission : prévenir cuisine, soins ou responsable si écart. ; Trace : noter ou faire remonter l'observation utile.</t>
  </si>
  <si>
    <t>Je vérifie : Servir la bonne texture au bon résident et transmettre les observations utiles.. ; Je respecte : la prescription ou la consigne donnée. ; Je contrôle : Je vérifie la personne, le plateau et la texture. Je fais le geste prévu pour transmission fin de repas, je contrôle avec un test simple .... ; Si écart : je préviens le responsable, les soins ou le formateur. ; Je transmets : ce que j'ai vu, corrigé ou fait remonter.</t>
  </si>
  <si>
    <t>Notion : Pour température au service, le professionnel vérifie le besoin et le niveau attendu (PMS + confort), identifie le risque principal, applique une action validée (servir chaud/froid adapté), réalise un contrôle observable, conserve une preuve/trace et transmet l'écart ou la décision au responsable concerné. ; Besoin / objectif : Pour température au service, le professionnel vérifie le besoin et le niveau attendu (PMS + confort), identifie le risque principal, applique une action validée (servir chaud/froid adapté), réalise un contrôle observable, conserve une preuve/trace et transmet l'écart ou la décision au responsable concerné. ; Action professionnelle : appliquer la prescription et la consigne validée. ; Contrôle observable : Pour température au service, le professionnel vérifie le besoin et le niveau attendu (PMS + confort), identifie le risque principal, applique une action validée (servir chaud/froid adapté), réalise un contrôle observable, conserve une preuve/trace et transmet l'écart ou la décision au responsable concerné. ; Risque / limite : Pour température au service, le professionnel vérifie le besoin et le niveau attendu (PMS + confort), identifie le risque principal, applique une action validée (servir chaud/froid adapté), réalise un contrôle observable, conserve une preuve/trace et transmet l'écart ou la décision au responsable concerné. ; Validation / preuve : Pour température au service, le professionnel vérifie le besoin et le niveau attendu (PMS + confort), identifie le risque principal, applique une action validée (servir chaud/froid adapté), réalise un contrôle observable, conserve une preuve/trace et transmet l'écart ou la décision au responsable concerné. ; Responsable : Service + soins. ; Source : SRC_SRAE_TEXTURES</t>
  </si>
  <si>
    <t>Objectif : identifier la situation « PMS + confort », expliquer le risque à maîtriser, réaliser le geste professionnel autorisé, contrôler la conformité, alerter en cas.... ; Action : appliquer la prescription en production, service ou accompagnement. ; Contrôle : Atelier : faire décrire puis réaliser le contrôle lié à « température au service ».. ; Transmission : prévenir cuisine, soins ou responsable si écart. ; Trace : noter ou faire remonter l'observation utile.</t>
  </si>
  <si>
    <t>Je vérifie : Servir la bonne texture au bon résident et transmettre les observations utiles.. ; Je respecte : la prescription ou la consigne donnée. ; Je contrôle : Je vérifie la personne, le plateau et la texture. Je fais le geste prévu pour température au service, je contrôle avec un test simple ou .... ; Si écart : je préviens le responsable, les soins ou le formateur. ; Je transmets : ce que j'ai vu, corrigé ou fait remonter.</t>
  </si>
  <si>
    <t>Notion : Pour respect des préférences, le professionnel vérifie le besoin et le niveau attendu (projet personnalisé), identifie le risque principal, applique une action validée (adapter sans sortir du cadre prescrit), réalise un contrôle observable, conserve une preuve/trace et transmet l'écart ou la décision au responsable concerné. ; Besoin / objectif : Pour respect des préférences, le professionnel vérifie le besoin et le niveau attendu (projet personnalisé), identifie le risque principal, applique une action validée (adapter sans sortir du cadre prescrit), réalise un contrôle observable, conserve une preuve/trace et transmet l'écart ou la décision au responsable concerné. ; Action professionnelle : appliquer la prescription et la consigne validée. ; Contrôle observable : Pour respect des préférences, le professionnel vérifie le besoin et le niveau attendu (projet personnalisé), identifie le risque principal, applique une action validée (adapter sans sortir du cadre prescrit), réalise un contrôle observable, conserve une preuve/trace et transmet l'écart ou la décision au responsable concerné. ; Risque / limite : Pour respect des préférences, le professionnel vérifie le besoin et le niveau attendu (projet personnalisé), identifie le risque principal, applique une action validée (adapter sans sortir du cadre prescrit), réalise un contrôle observable, conserve une preuve/trace et transmet l'écart ou la décision au responsable concerné. ; Validation / preuve : Pour respect des préférences, le professionnel vérifie le besoin et le niveau attendu (projet personnalisé), identifie le risque principal, applique une action validée (adapter sans sortir du cadre prescrit), réalise un contrôle observable, conserve une preuve/trace et transmet l'écart ou la décision au responsable concerné. ; Responsable : Service + soins. ; Source : SRC_SRAE_TEXTURES</t>
  </si>
  <si>
    <t>Objectif : identifier la situation « projet personnalisé », expliquer le risque à maîtriser, réaliser le geste professionnel autorisé, contrôler la conformité, alerter .... ; Action : appliquer la prescription en production, service ou accompagnement. ; Contrôle : Atelier : faire décrire puis réaliser le contrôle lié à « respect des préférences ».. ; Transmission : prévenir cuisine, soins ou responsable si écart. ; Trace : noter ou faire remonter l'observation utile.</t>
  </si>
  <si>
    <t>Je vérifie : Servir la bonne texture au bon résident et transmettre les observations utiles.. ; Je respecte : la prescription ou la consigne donnée. ; Je contrôle : Je vérifie la personne, le plateau et la texture. Je fais le geste prévu pour respect des préférences, je contrôle avec un test simple ou.... ; Si écart : je préviens le responsable, les soins ou le formateur. ; Je transmets : ce que j'ai vu, corrigé ou fait remonter.</t>
  </si>
  <si>
    <t>Notion : Pour bouchée préhensible, le professionnel vérifie le besoin et le niveau attendu (manger-main), identifie le risque principal, applique une action validée (tenir en main sans s'émietter), réalise un contrôle observable, conserve une preuve/trace et transmet l'écart ou la décision au responsable concerné. ; Besoin / objectif : Pour bouchée préhensible, le professionnel vérifie le besoin et le niveau attendu (manger-main), identifie le risque principal, applique une action validée (tenir en main sans s'émietter), réalise un contrôle observable, conserve une preuve/trace et transmet l'écart ou la décision au responsable concerné. ; Action professionnelle : appliquer la prescription et la consigne validée. ; Contrôle observable : Pour bouchée préhensible, le professionnel vérifie le besoin et le niveau attendu (manger-main), identifie le risque principal, applique une action validée (tenir en main sans s'émietter), réalise un contrôle observable, conserve une preuve/trace et transmet l'écart ou la décision au responsable concerné. ; Risque / limite : Pour bouchée préhensible, le professionnel vérifie le besoin et le niveau attendu (manger-main), identifie le risque principal, applique une action validée (tenir en main sans s'émietter), réalise un contrôle observable, conserve une preuve/trace et transmet l'écart ou la décision au responsable concerné. ; Validation / preuve : Pour bouchée préhensible, le professionnel vérifie le besoin et le niveau attendu (manger-main), identifie le risque principal, applique une action validée (tenir en main sans s'émietter), réalise un contrôle observable, conserve une preuve/trace et transmet l'écart ou la décision au responsable concerné. ; Responsable : Cuisine + service + animation/soins. ; Source : SRC_SRAE_TEXTURES</t>
  </si>
  <si>
    <t>Objectif : identifier la situation « manger-main », expliquer le risque à maîtriser, réaliser le geste professionnel autorisé, contrôler la conformité, alerter en cas d.... ; Action : appliquer la prescription en production, service ou accompagnement. ; Contrôle : Atelier : faire décrire puis réaliser le contrôle lié à « bouchée préhensible ».. ; Transmission : prévenir cuisine, soins ou responsable si écart. ; Trace : noter ou faire remonter l'observation utile.</t>
  </si>
  <si>
    <t>Je vérifie : Concevoir des bouchées sûres, nutritionnelles et manipulables.. ; Je respecte : la prescription ou la consigne donnée. ; Je contrôle : Je vérifie la personne, le plateau et la texture. Je fais le geste prévu pour bouchée préhensible, je contrôle avec un test simple ou l'o.... ; Si écart : je préviens le responsable, les soins ou le formateur. ; Je transmets : ce que j'ai vu, corrigé ou fait remonter.</t>
  </si>
  <si>
    <t>suivi poids apports</t>
  </si>
  <si>
    <t>Notion : Pour taille bouchée, le professionnel vérifie le besoin et le niveau attendu (sécurité), identifie le risque principal, applique une action validée (adapter au risque de mastication), réalise un contrôle observable, conserve une preuve/trace et transmet l'écart ou la décision au responsable concerné. ; Besoin / objectif : Pour taille bouchée, le professionnel vérifie le besoin et le niveau attendu (sécurité), identifie le risque principal, applique une action validée (adapter au risque de mastication), réalise un contrôle observable, conserve une preuve/trace et transmet l'écart ou la décision au responsable concerné. ; Action professionnelle : appliquer la prescription et la consigne validée. ; Contrôle observable : Pour taille bouchée, le professionnel vérifie le besoin et le niveau attendu (sécurité), identifie le risque principal, applique une action validée (adapter au risque de mastication), réalise un contrôle observable, conserve une preuve/trace et transmet l'écart ou la décision au responsable concerné. ; Risque / limite : Pour taille bouchée, le professionnel vérifie le besoin et le niveau attendu (sécurité), identifie le risque principal, applique une action validée (adapter au risque de mastication), réalise un contrôle observable, conserve une preuve/trace et transmet l'écart ou la décision au responsable concerné. ; Validation / preuve : Pour taille bouchée, le professionnel vérifie le besoin et le niveau attendu (sécurité), identifie le risque principal, applique une action validée (adapter au risque de mastication), réalise un contrôle observable, conserve une preuve/trace et transmet l'écart ou la décision au responsable concerné. ; Responsable : Cuisine + service + animation/soins. ; Source : SRC_SRAE_TEXTURES</t>
  </si>
  <si>
    <t>Objectif : identifier la situation « sécurité », expliquer le risque à maîtriser, réaliser le geste professionnel autorisé, contrôler la conformité, alerter en cas d’éc.... ; Action : appliquer la prescription en production, service ou accompagnement. ; Contrôle : Atelier : faire décrire puis réaliser le contrôle lié à « taille bouchée ».. ; Transmission : prévenir cuisine, soins ou responsable si écart. ; Trace : noter ou faire remonter l'observation utile.</t>
  </si>
  <si>
    <t>Je vérifie : Concevoir des bouchées sûres, nutritionnelles et manipulables.. ; Je respecte : la prescription ou la consigne donnée. ; Je contrôle : Je vérifie la personne, le plateau et la texture. Je fais le geste prévu pour taille bouchée, je contrôle avec un test simple ou l'observ.... ; Si écart : je préviens le responsable, les soins ou le formateur. ; Je transmets : ce que j'ai vu, corrigé ou fait remonter.</t>
  </si>
  <si>
    <t>Notion : Pour cohésion du produit, le professionnel vérifie le besoin et le niveau attendu (texture adaptée), identifie le risque principal, applique une action validée (éviter miettes et liquide libre), réalise un contrôle observable, conserve une preuve/trace et transmet l'écart ou la décision au responsable concerné. ; Besoin / objectif : Pour cohésion du produit, le professionnel vérifie le besoin et le niveau attendu (texture adaptée), identifie le risque principal, applique une action validée (éviter miettes et liquide libre), réalise un contrôle observable, conserve une preuve/trace et transmet l'écart ou la décision au responsable concerné. ; Action professionnelle : appliquer la prescription et la consigne validée. ; Contrôle observable : Pour cohésion du produit, le professionnel vérifie le besoin et le niveau attendu (texture adaptée), identifie le risque principal, applique une action validée (éviter miettes et liquide libre), réalise un contrôle observable, conserve une preuve/trace et transmet l'écart ou la décision au responsable concerné. ; Risque / limite : Pour cohésion du produit, le professionnel vérifie le besoin et le niveau attendu (texture adaptée), identifie le risque principal, applique une action validée (éviter miettes et liquide libre), réalise un contrôle observable, conserve une preuve/trace et transmet l'écart ou la décision au responsable concerné. ; Validation / preuve : Pour cohésion du produit, le professionnel vérifie le besoin et le niveau attendu (texture adaptée), identifie le risque principal, applique une action validée (éviter miettes et liquide libre), réalise un contrôle observable, conserve une preuve/trace et transmet l'écart ou la décision au responsable concerné. ; Responsable : Cuisine + service + animation/soins. ; Source : SRC_SRAE_TEXTURES</t>
  </si>
  <si>
    <t>Objectif : identifier la situation « texture adaptée », expliquer le risque à maîtriser, réaliser le geste professionnel autorisé, contrôler la conformité, alerter en c.... ; Action : appliquer la prescription en production, service ou accompagnement. ; Contrôle : Atelier : faire décrire puis réaliser le contrôle lié à « cohésion du produit ».. ; Transmission : prévenir cuisine, soins ou responsable si écart. ; Trace : noter ou faire remonter l'observation utile.</t>
  </si>
  <si>
    <t>Je vérifie : Concevoir des bouchées sûres, nutritionnelles et manipulables.. ; Je respecte : la prescription ou la consigne donnée. ; Je contrôle : Je vérifie la personne, le plateau et la texture. Je fais le geste prévu pour cohésion du produit, je contrôle avec un test simple ou l'o.... ; Si écart : je préviens le responsable, les soins ou le formateur. ; Je transmets : ce que j'ai vu, corrigé ou fait remonter.</t>
  </si>
  <si>
    <t>Notion : Pour densité nutritionnelle bouchée, le professionnel vérifie le besoin et le niveau attendu (dénutrition), identifie le risque principal, applique une action validée (concentrer protéines et énergie), réalise un contrôle observable, conserve une preuve/trace et transmet l'écart ou la décision au responsable concerné. ; Besoin / objectif : Pour densité nutritionnelle bouchée, le professionnel vérifie le besoin et le niveau attendu (dénutrition), identifie le risque principal, applique une action validée (concentrer protéines et énergie), réalise un contrôle observable, conserve une preuve/trace et transmet l'écart ou la décision au responsable concerné. ; Action professionnelle : appliquer la prescription et la consigne validée. ; Contrôle observable : Pour densité nutritionnelle bouchée, le professionnel vérifie le besoin et le niveau attendu (dénutrition), identifie le risque principal, applique une action validée (concentrer protéines et énergie), réalise un contrôle observable, conserve une preuve/trace et transmet l'écart ou la décision au responsable concerné. ; Risque / limite : Pour densité nutritionnelle bouchée, le professionnel vérifie le besoin et le niveau attendu (dénutrition), identifie le risque principal, applique une action validée (concentrer protéines et énergie), réalise un contrôle observable, conserve une preuve/trace et transmet l'écart ou la décision au responsable concerné. ; Validation / preuve : Pour densité nutritionnelle bouchée, le professionnel vérifie le besoin et le niveau attendu (dénutrition), identifie le risque principal, applique une action validée (concentrer protéines et énergie), réalise un contrôle observable, conserve une preuve/trace et transmet l'écart ou la décision au responsable concerné. ; Responsable : Cuisine + service + animation/soins. ; Source : SRC_SRAE_TEXTURES</t>
  </si>
  <si>
    <t>Objectif : identifier la situation « dénutrition », expliquer le risque à maîtriser, réaliser le geste professionnel autorisé, contrôler la conformité, alerter en cas d.... ; Action : appliquer la prescription en production, service ou accompagnement. ; Contrôle : Atelier : faire décrire puis réaliser le contrôle lié à « densité nutritionnelle bouchée ».. ; Transmission : prévenir cuisine, soins ou responsable si écart. ; Trace : noter ou faire remonter l'observation utile.</t>
  </si>
  <si>
    <t>Je vérifie : Concevoir des bouchées sûres, nutritionnelles et manipulables.. ; Je respecte : la prescription ou la consigne donnée. ; Je contrôle : Je vérifie la personne, le plateau et la texture. Je fais le geste prévu pour densité nutritionnelle bouchée, je contrôle avec un test si.... ; Si écart : je préviens le responsable, les soins ou le formateur. ; Je transmets : ce que j'ai vu, corrigé ou fait remonter.</t>
  </si>
  <si>
    <t>Notion : Pour hygiène des mains, le professionnel vérifie le besoin et le niveau attendu (PMS), identifie le risque principal, applique une action validée (sécuriser la prise directe), réalise un contrôle observable, conserve une preuve/trace et transmet l'écart ou la décision au responsable concerné. ; Besoin / objectif : Pour hygiène des mains, le professionnel vérifie le besoin et le niveau attendu (PMS), identifie le risque principal, applique une action validée (sécuriser la prise directe), réalise un contrôle observable, conserve une preuve/trace et transmet l'écart ou la décision au responsable concerné. ; Action professionnelle : appliquer la prescription et la consigne validée. ; Contrôle observable : Pour hygiène des mains, le professionnel vérifie le besoin et le niveau attendu (PMS), identifie le risque principal, applique une action validée (sécuriser la prise directe), réalise un contrôle observable, conserve une preuve/trace et transmet l'écart ou la décision au responsable concerné. ; Risque / limite : Pour hygiène des mains, le professionnel vérifie le besoin et le niveau attendu (PMS), identifie le risque principal, applique une action validée (sécuriser la prise directe), réalise un contrôle observable, conserve une preuve/trace et transmet l'écart ou la décision au responsable concerné. ; Validation / preuve : Pour hygiène des mains, le professionnel vérifie le besoin et le niveau attendu (PMS), identifie le risque principal, applique une action validée (sécuriser la prise directe), réalise un contrôle observable, conserve une preuve/trace et transmet l'écart ou la décision au responsable concerné. ; Responsable : Cuisine + service + animation/soins. ; Source : SRC_SRAE_TEXTURES</t>
  </si>
  <si>
    <t>Objectif : identifier la situation « PMS », expliquer le risque à maîtriser, réaliser le geste professionnel autorisé, contrôler la conformité, alerter en cas d’écart e.... ; Action : appliquer la prescription en production, service ou accompagnement. ; Contrôle : Atelier : faire décrire puis réaliser le contrôle lié à « hygiène des mains ».. ; Transmission : prévenir cuisine, soins ou responsable si écart. ; Trace : noter ou faire remonter l'observation utile.</t>
  </si>
  <si>
    <t>Je vérifie : Concevoir des bouchées sûres, nutritionnelles et manipulables.. ; Je respecte : la prescription ou la consigne donnée. ; Je contrôle : Je vérifie la personne, le plateau et la texture. Je fais le geste prévu pour hygiène des mains, je contrôle avec un test simple ou l'obs.... ; Si écart : je préviens le responsable, les soins ou le formateur. ; Je transmets : ce que j'ai vu, corrigé ou fait remonter.</t>
  </si>
  <si>
    <t>Notion : Pour plateau manger-main, le professionnel vérifie le besoin et le niveau attendu (autonomie), identifie le risque principal, applique une action validée (organiser couleurs, formes et repères), réalise un contrôle observable, conserve une preuve/trace et transmet l'écart ou la décision au responsable concerné. ; Besoin / objectif : Pour plateau manger-main, le professionnel vérifie le besoin et le niveau attendu (autonomie), identifie le risque principal, applique une action validée (organiser couleurs, formes et repères), réalise un contrôle observable, conserve une preuve/trace et transmet l'écart ou la décision au responsable concerné. ; Action professionnelle : appliquer la prescription et la consigne validée. ; Contrôle observable : Pour plateau manger-main, le professionnel vérifie le besoin et le niveau attendu (autonomie), identifie le risque principal, applique une action validée (organiser couleurs, formes et repères), réalise un contrôle observable, conserve une preuve/trace et transmet l'écart ou la décision au responsable concerné. ; Risque / limite : Pour plateau manger-main, le professionnel vérifie le besoin et le niveau attendu (autonomie), identifie le risque principal, applique une action validée (organiser couleurs, formes et repères), réalise un contrôle observable, conserve une preuve/trace et transmet l'écart ou la décision au responsable concerné. ; Validation / preuve : Pour plateau manger-main, le professionnel vérifie le besoin et le niveau attendu (autonomie), identifie le risque principal, applique une action validée (organiser couleurs, formes et repères), réalise un contrôle observable, conserve une preuve/trace et transmet l'écart ou la décision au responsable concerné. ; Responsable : Cuisine + service + animation/soins. ; Source : SRC_SRAE_TEXTURES</t>
  </si>
  <si>
    <t>Objectif : identifier la situation « autonomie », expliquer le risque à maîtriser, réaliser le geste professionnel autorisé, contrôler la conformité, alerter en cas d’é.... ; Action : appliquer la prescription en production, service ou accompagnement. ; Contrôle : Atelier : faire décrire puis réaliser le contrôle lié à « plateau manger-main ».. ; Transmission : prévenir cuisine, soins ou responsable si écart. ; Trace : noter ou faire remonter l'observation utile.</t>
  </si>
  <si>
    <t>Je vérifie : Concevoir des bouchées sûres, nutritionnelles et manipulables.. ; Je respecte : la prescription ou la consigne donnée. ; Je contrôle : Je vérifie la personne, le plateau et la texture. Je fais le geste prévu pour plateau manger-main, je contrôle avec un test simple ou l'o.... ; Si écart : je préviens le responsable, les soins ou le formateur. ; Je transmets : ce que j'ai vu, corrigé ou fait remonter.</t>
  </si>
  <si>
    <t>Notion : Pour surveillance discrète, le professionnel vérifie le besoin et le niveau attendu (sécurité), identifie le risque principal, applique une action validée (observer sans infantiliser), réalise un contrôle observable, conserve une preuve/trace et transmet l'écart ou la décision au responsable concerné. ; Besoin / objectif : Pour surveillance discrète, le professionnel vérifie le besoin et le niveau attendu (sécurité), identifie le risque principal, applique une action validée (observer sans infantiliser), réalise un contrôle observable, conserve une preuve/trace et transmet l'écart ou la décision au responsable concerné. ; Action professionnelle : appliquer la prescription et la consigne validée. ; Contrôle observable : Pour surveillance discrète, le professionnel vérifie le besoin et le niveau attendu (sécurité), identifie le risque principal, applique une action validée (observer sans infantiliser), réalise un contrôle observable, conserve une preuve/trace et transmet l'écart ou la décision au responsable concerné. ; Risque / limite : Pour surveillance discrète, le professionnel vérifie le besoin et le niveau attendu (sécurité), identifie le risque principal, applique une action validée (observer sans infantiliser), réalise un contrôle observable, conserve une preuve/trace et transmet l'écart ou la décision au responsable concerné. ; Validation / preuve : Pour surveillance discrète, le professionnel vérifie le besoin et le niveau attendu (sécurité), identifie le risque principal, applique une action validée (observer sans infantiliser), réalise un contrôle observable, conserve une preuve/trace et transmet l'écart ou la décision au responsable concerné. ; Responsable : Cuisine + service + animation/soins. ; Source : SRC_SRAE_TEXTURES</t>
  </si>
  <si>
    <t>Objectif : identifier la situation « sécurité », expliquer le risque à maîtriser, réaliser le geste professionnel autorisé, contrôler la conformité, alerter en cas d’éc.... ; Action : appliquer la prescription en production, service ou accompagnement. ; Contrôle : Atelier : faire décrire puis réaliser le contrôle lié à « surveillance discrète ».. ; Transmission : prévenir cuisine, soins ou responsable si écart. ; Trace : noter ou faire remonter l'observation utile.</t>
  </si>
  <si>
    <t>Je vérifie : Concevoir des bouchées sûres, nutritionnelles et manipulables.. ; Je respecte : la prescription ou la consigne donnée. ; Je contrôle : Je vérifie la personne, le plateau et la texture. Je fais le geste prévu pour surveillance discrète, je contrôle avec un test simple ou l.... ; Si écart : je préviens le responsable, les soins ou le formateur. ; Je transmets : ce que j'ai vu, corrigé ou fait remonter.</t>
  </si>
  <si>
    <t>Notion : Pour évaluation autonomie, le professionnel vérifie le besoin et le niveau attendu (projet personnalisé), identifie le risque principal, applique une action validée (mesurer prise réelle et plaisir), réalise un contrôle observable, conserve une preuve/trace et transmet l'écart ou la décision au responsable concerné. ; Besoin / objectif : Pour évaluation autonomie, le professionnel vérifie le besoin et le niveau attendu (projet personnalisé), identifie le risque principal, applique une action validée (mesurer prise réelle et plaisir), réalise un contrôle observable, conserve une preuve/trace et transmet l'écart ou la décision au responsable concerné. ; Action professionnelle : appliquer la prescription et la consigne validée. ; Contrôle observable : Pour évaluation autonomie, le professionnel vérifie le besoin et le niveau attendu (projet personnalisé), identifie le risque principal, applique une action validée (mesurer prise réelle et plaisir), réalise un contrôle observable, conserve une preuve/trace et transmet l'écart ou la décision au responsable concerné. ; Risque / limite : Pour évaluation autonomie, le professionnel vérifie le besoin et le niveau attendu (projet personnalisé), identifie le risque principal, applique une action validée (mesurer prise réelle et plaisir), réalise un contrôle observable, conserve une preuve/trace et transmet l'écart ou la décision au responsable concerné. ; Validation / preuve : Pour évaluation autonomie, le professionnel vérifie le besoin et le niveau attendu (projet personnalisé), identifie le risque principal, applique une action validée (mesurer prise réelle et plaisir), réalise un contrôle observable, conserve une preuve/trace et transmet l'écart ou la décision au responsable concerné. ; Responsable : Cuisine + service + animation/soins. ; Source : SRC_SRAE_TEXTURES</t>
  </si>
  <si>
    <t>Objectif : identifier la situation « projet personnalisé », expliquer le risque à maîtriser, réaliser le geste professionnel autorisé, contrôler la conformité, alerter .... ; Action : appliquer la prescription en production, service ou accompagnement. ; Contrôle : Atelier : faire décrire puis réaliser le contrôle lié à « évaluation autonomie ».. ; Transmission : prévenir cuisine, soins ou responsable si écart. ; Trace : noter ou faire remonter l'observation utile.</t>
  </si>
  <si>
    <t>Je vérifie : Concevoir des bouchées sûres, nutritionnelles et manipulables.. ; Je respecte : la prescription ou la consigne donnée. ; Je contrôle : Je vérifie la personne, le plateau et la texture. Je fais le geste prévu pour évaluation autonomie, je contrôle avec un test simple ou l'.... ; Si écart : je préviens le responsable, les soins ou le formateur. ; Je transmets : ce que j'ai vu, corrigé ou fait remonter.</t>
  </si>
  <si>
    <t>Notion : Pour fiche allergène recette, le professionnel vérifie le besoin et le niveau attendu (information convive), identifie le risque principal, applique une action validée (mettre à jour selon ingrédient), réalise un contrôle observable, conserve une preuve/trace et transmet l'écart ou la décision au responsable concerné. ; Besoin / objectif : Pour fiche allergène recette, le professionnel vérifie le besoin et le niveau attendu (information convive), identifie le risque principal, applique une action validée (mettre à jour selon ingrédient), réalise un contrôle observable, conserve une preuve/trace et transmet l'écart ou la décision au responsable concerné. ; Action professionnelle : appliquer la prescription et la consigne validée. ; Contrôle observable : Pour fiche allergène recette, le professionnel vérifie le besoin et le niveau attendu (information convive), identifie le risque principal, applique une action validée (mettre à jour selon ingrédient), réalise un contrôle observable, conserve une preuve/trace et transmet l'écart ou la décision au responsable concerné. ; Risque / limite : Pour fiche allergène recette, le professionnel vérifie le besoin et le niveau attendu (information convive), identifie le risque principal, applique une action validée (mettre à jour selon ingrédient), réalise un contrôle observable, conserve une preuve/trace et transmet l'écart ou la décision au responsable concerné. ; Validation / preuve : Pour fiche allergène recette, le professionnel vérifie le besoin et le niveau attendu (information convive), identifie le risque principal, applique une action validée (mettre à jour selon ingrédient), réalise un contrôle observable, conserve une preuve/trace et transmet l'écart ou la décision au responsable concerné. ; Responsable : Cuisine + service. ; Source : SRC_SERVICE_PUBLIC_ALLERGENES</t>
  </si>
  <si>
    <t>Objectif : identifier la situation « information convive », expliquer le risque à maîtriser, réaliser le geste professionnel autorisé, contrôler la conformité, alerter .... ; Action : appliquer la prescription en production, service ou accompagnement. ; Contrôle : Atelier : faire décrire puis réaliser le contrôle lié à « fiche allergène recette ».. ; Transmission : prévenir cuisine, soins ou responsable si écart. ; Trace : noter ou faire remonter l'observation utile.</t>
  </si>
  <si>
    <t>Je vérifie : Garantir l'information allergènes et éviter les contaminations croisées.. ; Je respecte : la prescription ou la consigne donnée. ; Je contrôle : Je vérifie la personne, le plateau et la texture. Je fais le geste prévu pour fiche allergène recette, je contrôle avec un test simple ou.... ; Si écart : je préviens le responsable, les soins ou le formateur. ; Je transmets : ce que j'ai vu, corrigé ou fait remonter.</t>
  </si>
  <si>
    <t>enrichir sans augmenter trop le volume</t>
  </si>
  <si>
    <t>Notion : Pour remplacement ingrédient, le professionnel vérifie le besoin et le niveau attendu (allergène possible), identifie le risque principal, applique une action validée (contrôler étiquette fournisseur), réalise un contrôle observable, conserve une preuve/trace et transmet l'écart ou la décision au responsable concerné. ; Besoin / objectif : Pour remplacement ingrédient, le professionnel vérifie le besoin et le niveau attendu (allergène possible), identifie le risque principal, applique une action validée (contrôler étiquette fournisseur), réalise un contrôle observable, conserve une preuve/trace et transmet l'écart ou la décision au responsable concerné. ; Action professionnelle : appliquer la prescription et la consigne validée. ; Contrôle observable : Pour remplacement ingrédient, le professionnel vérifie le besoin et le niveau attendu (allergène possible), identifie le risque principal, applique une action validée (contrôler étiquette fournisseur), réalise un contrôle observable, conserve une preuve/trace et transmet l'écart ou la décision au responsable concerné. ; Risque / limite : Pour remplacement ingrédient, le professionnel vérifie le besoin et le niveau attendu (allergène possible), identifie le risque principal, applique une action validée (contrôler étiquette fournisseur), réalise un contrôle observable, conserve une preuve/trace et transmet l'écart ou la décision au responsable concerné. ; Validation / preuve : Pour remplacement ingrédient, le professionnel vérifie le besoin et le niveau attendu (allergène possible), identifie le risque principal, applique une action validée (contrôler étiquette fournisseur), réalise un contrôle observable, conserve une preuve/trace et transmet l'écart ou la décision au responsable concerné. ; Responsable : Cuisine + service. ; Source : SRC_SERVICE_PUBLIC_ALLERGENES</t>
  </si>
  <si>
    <t>Objectif : identifier la situation « allergène possible », expliquer le risque à maîtriser, réaliser le geste professionnel autorisé, contrôler la conformité, alerter e.... ; Action : appliquer la prescription en production, service ou accompagnement. ; Contrôle : Atelier : faire décrire puis réaliser le contrôle lié à « remplacement ingrédient ».. ; Transmission : prévenir cuisine, soins ou responsable si écart. ; Trace : noter ou faire remonter l'observation utile.</t>
  </si>
  <si>
    <t>Je vérifie : Garantir l'information allergènes et éviter les contaminations croisées.. ; Je respecte : la prescription ou la consigne donnée. ; Je contrôle : Je vérifie la personne, le plateau et la texture. Je fais le geste prévu pour remplacement ingrédient, je contrôle avec un test simple ou.... ; Si écart : je préviens le responsable, les soins ou le formateur. ; Je transmets : ce que j'ai vu, corrigé ou fait remonter.</t>
  </si>
  <si>
    <t>Notion : Pour allergène caché épaississant, le professionnel vérifie le besoin et le niveau attendu (additif/ingrédient), identifie le risque principal, applique une action validée (vérifier composition), réalise un contrôle observable, conserve une preuve/trace et transmet l'écart ou la décision au responsable concerné. ; Besoin / objectif : Pour allergène caché épaississant, le professionnel vérifie le besoin et le niveau attendu (additif/ingrédient), identifie le risque principal, applique une action validée (vérifier composition), réalise un contrôle observable, conserve une preuve/trace et transmet l'écart ou la décision au responsable concerné. ; Action professionnelle : appliquer la prescription et la consigne validée. ; Contrôle observable : Pour allergène caché épaississant, le professionnel vérifie le besoin et le niveau attendu (additif/ingrédient), identifie le risque principal, applique une action validée (vérifier composition), réalise un contrôle observable, conserve une preuve/trace et transmet l'écart ou la décision au responsable concerné. ; Risque / limite : Pour allergène caché épaississant, le professionnel vérifie le besoin et le niveau attendu (additif/ingrédient), identifie le risque principal, applique une action validée (vérifier composition), réalise un contrôle observable, conserve une preuve/trace et transmet l'écart ou la décision au responsable concerné. ; Validation / preuve : Pour allergène caché épaississant, le professionnel vérifie le besoin et le niveau attendu (additif/ingrédient), identifie le risque principal, applique une action validée (vérifier composition), réalise un contrôle observable, conserve une preuve/trace et transmet l'écart ou la décision au responsable concerné. ; Responsable : Cuisine + service. ; Source : SRC_SERVICE_PUBLIC_ALLERGENES</t>
  </si>
  <si>
    <t>Objectif : identifier la situation « additif/ingrédient », expliquer le risque à maîtriser, réaliser le geste professionnel autorisé, contrôler la conformité, alerter e.... ; Action : appliquer la prescription en production, service ou accompagnement. ; Contrôle : Atelier : faire décrire puis réaliser le contrôle lié à « allergène caché épaississant ».. ; Transmission : prévenir cuisine, soins ou responsable si écart. ; Trace : noter ou faire remonter l'observation utile.</t>
  </si>
  <si>
    <t>Je vérifie : Garantir l'information allergènes et éviter les contaminations croisées.. ; Je respecte : la prescription ou la consigne donnée. ; Je contrôle : Je vérifie la personne, le plateau et la texture. Je fais le geste prévu pour allergène caché épaississant, je contrôle avec un test simp.... ; Si écart : je préviens le responsable, les soins ou le formateur. ; Je transmets : ce que j'ai vu, corrigé ou fait remonter.</t>
  </si>
  <si>
    <t>Notion : Pour contamination croisée mixeur, le professionnel vérifie le besoin et le niveau attendu (PMS allergènes), identifie le risque principal, applique une action validée (nettoyer et organiser séquences), réalise un contrôle observable, conserve une preuve/trace et transmet l'écart ou la décision au responsable concerné. ; Besoin / objectif : Pour contamination croisée mixeur, le professionnel vérifie le besoin et le niveau attendu (PMS allergènes), identifie le risque principal, applique une action validée (nettoyer et organiser séquences), réalise un contrôle observable, conserve une preuve/trace et transmet l'écart ou la décision au responsable concerné. ; Action professionnelle : appliquer la prescription et la consigne validée. ; Contrôle observable : Pour contamination croisée mixeur, le professionnel vérifie le besoin et le niveau attendu (PMS allergènes), identifie le risque principal, applique une action validée (nettoyer et organiser séquences), réalise un contrôle observable, conserve une preuve/trace et transmet l'écart ou la décision au responsable concerné. ; Risque / limite : Pour contamination croisée mixeur, le professionnel vérifie le besoin et le niveau attendu (PMS allergènes), identifie le risque principal, applique une action validée (nettoyer et organiser séquences), réalise un contrôle observable, conserve une preuve/trace et transmet l'écart ou la décision au responsable concerné. ; Validation / preuve : Pour contamination croisée mixeur, le professionnel vérifie le besoin et le niveau attendu (PMS allergènes), identifie le risque principal, applique une action validée (nettoyer et organiser séquences), réalise un contrôle observable, conserve une preuve/trace et transmet l'écart ou la décision au responsable concerné. ; Responsable : Cuisine + service. ; Source : SRC_SERVICE_PUBLIC_ALLERGENES</t>
  </si>
  <si>
    <t>Objectif : identifier la situation « PMS allergènes », expliquer le risque à maîtriser, réaliser le geste professionnel autorisé, contrôler la conformité, alerter en ca.... ; Action : appliquer la prescription en production, service ou accompagnement. ; Contrôle : Atelier : faire décrire puis réaliser le contrôle lié à « contamination croisée mixeur ».. ; Transmission : prévenir cuisine, soins ou responsable si écart. ; Trace : noter ou faire remonter l'observation utile.</t>
  </si>
  <si>
    <t>Je vérifie : Garantir l'information allergènes et éviter les contaminations croisées.. ; Je respecte : la prescription ou la consigne donnée. ; Je contrôle : Je vérifie la personne, le plateau et la texture. Je fais le geste prévu pour contamination croisée mixeur, je contrôle avec un test simp.... ; Si écart : je préviens le responsable, les soins ou le formateur. ; Je transmets : ce que j'ai vu, corrigé ou fait remonter.</t>
  </si>
  <si>
    <t>Notion : Pour information au service, le professionnel vérifie le besoin et le niveau attendu (convive allergique), identifie le risque principal, applique une action validée (transmettre sans improviser), réalise un contrôle observable, conserve une preuve/trace et transmet l'écart ou la décision au responsable concerné. ; Besoin / objectif : Pour information au service, le professionnel vérifie le besoin et le niveau attendu (convive allergique), identifie le risque principal, applique une action validée (transmettre sans improviser), réalise un contrôle observable, conserve une preuve/trace et transmet l'écart ou la décision au responsable concerné. ; Action professionnelle : appliquer la prescription et la consigne validée. ; Contrôle observable : Pour information au service, le professionnel vérifie le besoin et le niveau attendu (convive allergique), identifie le risque principal, applique une action validée (transmettre sans improviser), réalise un contrôle observable, conserve une preuve/trace et transmet l'écart ou la décision au responsable concerné. ; Risque / limite : Pour information au service, le professionnel vérifie le besoin et le niveau attendu (convive allergique), identifie le risque principal, applique une action validée (transmettre sans improviser), réalise un contrôle observable, conserve une preuve/trace et transmet l'écart ou la décision au responsable concerné. ; Validation / preuve : Pour information au service, le professionnel vérifie le besoin et le niveau attendu (convive allergique), identifie le risque principal, applique une action validée (transmettre sans improviser), réalise un contrôle observable, conserve une preuve/trace et transmet l'écart ou la décision au responsable concerné. ; Responsable : Cuisine + service. ; Source : SRC_SERVICE_PUBLIC_ALLERGENES</t>
  </si>
  <si>
    <t>Objectif : identifier la situation « convive allergique », expliquer le risque à maîtriser, réaliser le geste professionnel autorisé, contrôler la conformité, alerter e.... ; Action : appliquer la prescription en production, service ou accompagnement. ; Contrôle : Atelier : faire décrire puis réaliser le contrôle lié à « information au service ».. ; Transmission : prévenir cuisine, soins ou responsable si écart. ; Trace : noter ou faire remonter l'observation utile.</t>
  </si>
  <si>
    <t>Je vérifie : Garantir l'information allergènes et éviter les contaminations croisées.. ; Je respecte : la prescription ou la consigne donnée. ; Je contrôle : Je vérifie la personne, le plateau et la texture. Je fais le geste prévu pour information au service, je contrôle avec un test simple ou .... ; Si écart : je préviens le responsable, les soins ou le formateur. ; Je transmets : ce que j'ai vu, corrigé ou fait remonter.</t>
  </si>
  <si>
    <t>Notion : Pour cahier allergènes, le professionnel vérifie le besoin et le niveau attendu (obligation information), identifie le risque principal, applique une action validée (tenir disponible et cohérent), réalise un contrôle observable, conserve une preuve/trace et transmet l'écart ou la décision au responsable concerné. ; Besoin / objectif : Pour cahier allergènes, le professionnel vérifie le besoin et le niveau attendu (obligation information), identifie le risque principal, applique une action validée (tenir disponible et cohérent), réalise un contrôle observable, conserve une preuve/trace et transmet l'écart ou la décision au responsable concerné. ; Action professionnelle : appliquer la prescription et la consigne validée. ; Contrôle observable : Pour cahier allergènes, le professionnel vérifie le besoin et le niveau attendu (obligation information), identifie le risque principal, applique une action validée (tenir disponible et cohérent), réalise un contrôle observable, conserve une preuve/trace et transmet l'écart ou la décision au responsable concerné. ; Risque / limite : Pour cahier allergènes, le professionnel vérifie le besoin et le niveau attendu (obligation information), identifie le risque principal, applique une action validée (tenir disponible et cohérent), réalise un contrôle observable, conserve une preuve/trace et transmet l'écart ou la décision au responsable concerné. ; Validation / preuve : Pour cahier allergènes, le professionnel vérifie le besoin et le niveau attendu (obligation information), identifie le risque principal, applique une action validée (tenir disponible et cohérent), réalise un contrôle observable, conserve une preuve/trace et transmet l'écart ou la décision au responsable concerné. ; Responsable : Cuisine + service. ; Source : SRC_SERVICE_PUBLIC_ALLERGENES</t>
  </si>
  <si>
    <t>Objectif : identifier la situation « obligation information », expliquer le risque à maîtriser, réaliser le geste professionnel autorisé, contrôler la conformité, alert.... ; Action : appliquer la prescription en production, service ou accompagnement. ; Contrôle : Atelier : faire décrire puis réaliser le contrôle lié à « cahier allergènes ».. ; Transmission : prévenir cuisine, soins ou responsable si écart. ; Trace : noter ou faire remonter l'observation utile.</t>
  </si>
  <si>
    <t>Je vérifie : Garantir l'information allergènes et éviter les contaminations croisées.. ; Je respecte : la prescription ou la consigne donnée. ; Je contrôle : Je vérifie la personne, le plateau et la texture. Je fais le geste prévu pour cahier allergènes, je contrôle avec un test simple ou l'obs.... ; Si écart : je préviens le responsable, les soins ou le formateur. ; Je transmets : ce que j'ai vu, corrigé ou fait remonter.</t>
  </si>
  <si>
    <t>troubles cognitifs reperes visuels service calme aides adaptees</t>
  </si>
  <si>
    <t>Notion : Pour plateau nominatif allergène, le professionnel vérifie le besoin et le niveau attendu (risque grave), identifie le risque principal, applique une action validée (contrôler identité avant service), réalise un contrôle observable, conserve une preuve/trace et transmet l'écart ou la décision au responsable concerné. ; Besoin / objectif : Pour plateau nominatif allergène, le professionnel vérifie le besoin et le niveau attendu (risque grave), identifie le risque principal, applique une action validée (contrôler identité avant service), réalise un contrôle observable, conserve une preuve/trace et transmet l'écart ou la décision au responsable concerné. ; Action professionnelle : appliquer la prescription et la consigne validée. ; Contrôle observable : Pour plateau nominatif allergène, le professionnel vérifie le besoin et le niveau attendu (risque grave), identifie le risque principal, applique une action validée (contrôler identité avant service), réalise un contrôle observable, conserve une preuve/trace et transmet l'écart ou la décision au responsable concerné. ; Risque / limite : Pour plateau nominatif allergène, le professionnel vérifie le besoin et le niveau attendu (risque grave), identifie le risque principal, applique une action validée (contrôler identité avant service), réalise un contrôle observable, conserve une preuve/trace et transmet l'écart ou la décision au responsable concerné. ; Validation / preuve : Pour plateau nominatif allergène, le professionnel vérifie le besoin et le niveau attendu (risque grave), identifie le risque principal, applique une action validée (contrôler identité avant service), réalise un contrôle observable, conserve une preuve/trace et transmet l'écart ou la décision au responsable concerné. ; Responsable : Cuisine + service. ; Source : SRC_SERVICE_PUBLIC_ALLERGENES</t>
  </si>
  <si>
    <t>Objectif : identifier la situation « risque grave », expliquer le risque à maîtriser, réaliser le geste professionnel autorisé, contrôler la conformité, alerter en cas .... ; Action : appliquer la prescription en production, service ou accompagnement. ; Contrôle : Atelier : faire décrire puis réaliser le contrôle lié à « plateau nominatif allergène ».. ; Transmission : prévenir cuisine, soins ou responsable si écart. ; Trace : noter ou faire remonter l'observation utile.</t>
  </si>
  <si>
    <t>Je vérifie : Garantir l'information allergènes et éviter les contaminations croisées.. ; Je respecte : la prescription ou la consigne donnée. ; Je contrôle : Je vérifie la personne, le plateau et la texture. Je fais le geste prévu pour plateau nominatif allergène, je contrôle avec un test simpl.... ; Si écart : je préviens le responsable, les soins ou le formateur. ; Je transmets : ce que j'ai vu, corrigé ou fait remonter.</t>
  </si>
  <si>
    <t>refus alimentaire perte d autonomie</t>
  </si>
  <si>
    <t>Notion : Pour écart allergène détecté, le professionnel vérifie le besoin et le niveau attendu (non-conformité), identifie le risque principal, applique une action validée (bloquer, alerter, tracer), réalise un contrôle observable, conserve une preuve/trace et transmet l'écart ou la décision au responsable concerné. ; Besoin / objectif : Pour écart allergène détecté, le professionnel vérifie le besoin et le niveau attendu (non-conformité), identifie le risque principal, applique une action validée (bloquer, alerter, tracer), réalise un contrôle observable, conserve une preuve/trace et transmet l'écart ou la décision au responsable concerné. ; Action professionnelle : appliquer la prescription et la consigne validée. ; Contrôle observable : Pour écart allergène détecté, le professionnel vérifie le besoin et le niveau attendu (non-conformité), identifie le risque principal, applique une action validée (bloquer, alerter, tracer), réalise un contrôle observable, conserve une preuve/trace et transmet l'écart ou la décision au responsable concerné. ; Risque / limite : Pour écart allergène détecté, le professionnel vérifie le besoin et le niveau attendu (non-conformité), identifie le risque principal, applique une action validée (bloquer, alerter, tracer), réalise un contrôle observable, conserve une preuve/trace et transmet l'écart ou la décision au responsable concerné. ; Validation / preuve : Pour écart allergène détecté, le professionnel vérifie le besoin et le niveau attendu (non-conformité), identifie le risque principal, applique une action validée (bloquer, alerter, tracer), réalise un contrôle observable, conserve une preuve/trace et transmet l'écart ou la décision au responsable concerné. ; Responsable : Cuisine + service. ; Source : SRC_SERVICE_PUBLIC_ALLERGENES</t>
  </si>
  <si>
    <t>Objectif : identifier la situation « non-conformité », expliquer le risque à maîtriser, réaliser le geste professionnel autorisé, contrôler la conformité, alerter en ca.... ; Action : appliquer la prescription en production, service ou accompagnement. ; Contrôle : Atelier : faire décrire puis réaliser le contrôle lié à « écart allergène détecté ».. ; Transmission : prévenir cuisine, soins ou responsable si écart. ; Trace : noter ou faire remonter l'observation utile.</t>
  </si>
  <si>
    <t>Je vérifie : Garantir l'information allergènes et éviter les contaminations croisées.. ; Je respecte : la prescription ou la consigne donnée. ; Je contrôle : Je vérifie la personne, le plateau et la texture. Je fais le geste prévu pour écart allergène détecté, je contrôle avec un test simple ou.... ; Si écart : je préviens le responsable, les soins ou le formateur. ; Je transmets : ce que j'ai vu, corrigé ou fait remonter.</t>
  </si>
  <si>
    <t>Notion : Pour nettoyage matériel mixage, le professionnel vérifie le besoin et le niveau attendu (PMS), identifie le risque principal, applique une action validée (éviter biofilm et résidus), réalise un contrôle observable, conserve une preuve/trace et transmet l'écart ou la décision au responsable concerné. ; Besoin / objectif : Pour nettoyage matériel mixage, le professionnel vérifie le besoin et le niveau attendu (PMS), identifie le risque principal, applique une action validée (éviter biofilm et résidus), réalise un contrôle observable, conserve une preuve/trace et transmet l'écart ou la décision au responsable concerné. ; Action professionnelle : appliquer la prescription et la consigne validée. ; Contrôle observable : Pour nettoyage matériel mixage, le professionnel vérifie le besoin et le niveau attendu (PMS), identifie le risque principal, applique une action validée (éviter biofilm et résidus), réalise un contrôle observable, conserve une preuve/trace et transmet l'écart ou la décision au responsable concerné. ; Risque / limite : Pour nettoyage matériel mixage, le professionnel vérifie le besoin et le niveau attendu (PMS), identifie le risque principal, applique une action validée (éviter biofilm et résidus), réalise un contrôle observable, conserve une preuve/trace et transmet l'écart ou la décision au responsable concerné. ; Validation / preuve : Pour nettoyage matériel mixage, le professionnel vérifie le besoin et le niveau attendu (PMS), identifie le risque principal, applique une action validée (éviter biofilm et résidus), réalise un contrôle observable, conserve une preuve/trace et transmet l'écart ou la décision au responsable concerné. ; Responsable : Cuisine + encadrement. ; Source : SRC_EURLEX_852</t>
  </si>
  <si>
    <t>Objectif : identifier la situation « PMS », expliquer le risque à maîtriser, réaliser le geste professionnel autorisé, contrôler la conformité, alerter en cas d’écart e.... ; Action : appliquer la prescription en production, service ou accompagnement. ; Contrôle : Atelier : faire décrire puis réaliser le contrôle lié à « nettoyage matériel mixage ».. ; Transmission : prévenir cuisine, soins ou responsable si écart. ; Trace : noter ou faire remonter l'observation utile.</t>
  </si>
  <si>
    <t>Je vérifie : Appliquer les règles PMS/HACCP aux préparations sensibles mixées.. ; Je respecte : la prescription ou la consigne donnée. ; Je contrôle : Je vérifie la personne, le plateau et la texture. Je fais le geste prévu pour nettoyage matériel mixage, je contrôle avec un test simple .... ; Si écart : je préviens le responsable, les soins ou le formateur. ; Je transmets : ce que j'ai vu, corrigé ou fait remonter.</t>
  </si>
  <si>
    <t>Notion : Pour refroidissement rapide, le professionnel vérifie le besoin et le niveau attendu (liaison froide), identifie le risque principal, applique une action validée (maîtriser temps et température), réalise un contrôle observable, conserve une preuve/trace et transmet l'écart ou la décision au responsable concerné. ; Besoin / objectif : Pour refroidissement rapide, le professionnel vérifie le besoin et le niveau attendu (liaison froide), identifie le risque principal, applique une action validée (maîtriser temps et température), réalise un contrôle observable, conserve une preuve/trace et transmet l'écart ou la décision au responsable concerné. ; Action professionnelle : appliquer la prescription et la consigne validée. ; Contrôle observable : Pour refroidissement rapide, le professionnel vérifie le besoin et le niveau attendu (liaison froide), identifie le risque principal, applique une action validée (maîtriser temps et température), réalise un contrôle observable, conserve une preuve/trace et transmet l'écart ou la décision au responsable concerné. ; Risque / limite : Pour refroidissement rapide, le professionnel vérifie le besoin et le niveau attendu (liaison froide), identifie le risque principal, applique une action validée (maîtriser temps et température), réalise un contrôle observable, conserve une preuve/trace et transmet l'écart ou la décision au responsable concerné. ; Validation / preuve : Pour refroidissement rapide, le professionnel vérifie le besoin et le niveau attendu (liaison froide), identifie le risque principal, applique une action validée (maîtriser temps et température), réalise un contrôle observable, conserve une preuve/trace et transmet l'écart ou la décision au responsable concerné. ; Responsable : Cuisine + encadrement. ; Source : SRC_EURLEX_852</t>
  </si>
  <si>
    <t>Objectif : identifier la situation « liaison froide », expliquer le risque à maîtriser, réaliser le geste professionnel autorisé, contrôler la conformité, alerter en ca.... ; Action : appliquer la prescription en production, service ou accompagnement. ; Contrôle : Atelier : faire décrire puis réaliser le contrôle lié à « refroidissement rapide ».. ; Transmission : prévenir cuisine, soins ou responsable si écart. ; Trace : noter ou faire remonter l'observation utile.</t>
  </si>
  <si>
    <t>Je vérifie : Appliquer les règles PMS/HACCP aux préparations sensibles mixées.. ; Je respecte : la prescription ou la consigne donnée. ; Je contrôle : Je vérifie la personne, le plateau et la texture. Je fais le geste prévu pour refroidissement rapide, je contrôle avec un test simple ou .... ; Si écart : je préviens le responsable, les soins ou le formateur. ; Je transmets : ce que j'ai vu, corrigé ou fait remonter.</t>
  </si>
  <si>
    <t>Notion : Pour maintien chaud, le professionnel vérifie le besoin et le niveau attendu (service chaud), identifie le risque principal, applique une action validée (éviter zone critique), réalise un contrôle observable, conserve une preuve/trace et transmet l'écart ou la décision au responsable concerné. ; Besoin / objectif : Pour maintien chaud, le professionnel vérifie le besoin et le niveau attendu (service chaud), identifie le risque principal, applique une action validée (éviter zone critique), réalise un contrôle observable, conserve une preuve/trace et transmet l'écart ou la décision au responsable concerné. ; Action professionnelle : appliquer la prescription et la consigne validée. ; Contrôle observable : Pour maintien chaud, le professionnel vérifie le besoin et le niveau attendu (service chaud), identifie le risque principal, applique une action validée (éviter zone critique), réalise un contrôle observable, conserve une preuve/trace et transmet l'écart ou la décision au responsable concerné. ; Risque / limite : Pour maintien chaud, le professionnel vérifie le besoin et le niveau attendu (service chaud), identifie le risque principal, applique une action validée (éviter zone critique), réalise un contrôle observable, conserve une preuve/trace et transmet l'écart ou la décision au responsable concerné. ; Validation / preuve : Pour maintien chaud, le professionnel vérifie le besoin et le niveau attendu (service chaud), identifie le risque principal, applique une action validée (éviter zone critique), réalise un contrôle observable, conserve une preuve/trace et transmet l'écart ou la décision au responsable concerné. ; Responsable : Cuisine + encadrement. ; Source : SRC_EURLEX_852</t>
  </si>
  <si>
    <t>Objectif : identifier la situation « service chaud », expliquer le risque à maîtriser, réaliser le geste professionnel autorisé, contrôler la conformité, alerter en cas.... ; Action : appliquer la prescription en production, service ou accompagnement. ; Contrôle : Atelier : faire décrire puis réaliser le contrôle lié à « maintien chaud ».. ; Transmission : prévenir cuisine, soins ou responsable si écart. ; Trace : noter ou faire remonter l'observation utile.</t>
  </si>
  <si>
    <t>Je vérifie : Appliquer les règles PMS/HACCP aux préparations sensibles mixées.. ; Je respecte : la prescription ou la consigne donnée. ; Je contrôle : Je vérifie la personne, le plateau et la texture. Je fais le geste prévu pour maintien chaud, je contrôle avec un test simple ou l'observ.... ; Si écart : je préviens le responsable, les soins ou le formateur. ; Je transmets : ce que j'ai vu, corrigé ou fait remonter.</t>
  </si>
  <si>
    <t>Notion : Pour DLC texture modifiée, le professionnel vérifie le besoin et le niveau attendu (préparation sensible), identifie le risque principal, applique une action validée (définir durée et étiquetage), réalise un contrôle observable, conserve une preuve/trace et transmet l'écart ou la décision au responsable concerné. ; Besoin / objectif : Pour DLC texture modifiée, le professionnel vérifie le besoin et le niveau attendu (préparation sensible), identifie le risque principal, applique une action validée (définir durée et étiquetage), réalise un contrôle observable, conserve une preuve/trace et transmet l'écart ou la décision au responsable concerné. ; Action professionnelle : appliquer la prescription et la consigne validée. ; Contrôle observable : Pour DLC texture modifiée, le professionnel vérifie le besoin et le niveau attendu (préparation sensible), identifie le risque principal, applique une action validée (définir durée et étiquetage), réalise un contrôle observable, conserve une preuve/trace et transmet l'écart ou la décision au responsable concerné. ; Risque / limite : Pour DLC texture modifiée, le professionnel vérifie le besoin et le niveau attendu (préparation sensible), identifie le risque principal, applique une action validée (définir durée et étiquetage), réalise un contrôle observable, conserve une preuve/trace et transmet l'écart ou la décision au responsable concerné. ; Validation / preuve : Pour DLC texture modifiée, le professionnel vérifie le besoin et le niveau attendu (préparation sensible), identifie le risque principal, applique une action validée (définir durée et étiquetage), réalise un contrôle observable, conserve une preuve/trace et transmet l'écart ou la décision au responsable concerné. ; Responsable : Cuisine + encadrement. ; Source : SRC_EURLEX_852</t>
  </si>
  <si>
    <t>Objectif : identifier la situation « préparation sensible », expliquer le risque à maîtriser, réaliser le geste professionnel autorisé, contrôler la conformité, alerter.... ; Action : appliquer la prescription en production, service ou accompagnement. ; Contrôle : Atelier : faire décrire puis réaliser le contrôle lié à « DLC texture modifiée ».. ; Transmission : prévenir cuisine, soins ou responsable si écart. ; Trace : noter ou faire remonter l'observation utile.</t>
  </si>
  <si>
    <t>Je vérifie : Appliquer les règles PMS/HACCP aux préparations sensibles mixées.. ; Je respecte : la prescription ou la consigne donnée. ; Je contrôle : Je vérifie la personne, le plateau et la texture. Je fais le geste prévu pour DLC texture modifiée, je contrôle avec un test simple ou l'.... ; Si écart : je préviens le responsable, les soins ou le formateur. ; Je transmets : ce que j'ai vu, corrigé ou fait remonter.</t>
  </si>
  <si>
    <t>Notion : Pour prélèvement témoin, le professionnel vérifie le besoin et le niveau attendu (restauration collective), identifie le risque principal, applique une action validée (conserver preuve sanitaire), réalise un contrôle observable, conserve une preuve/trace et transmet l'écart ou la décision au responsable concerné. ; Besoin / objectif : Pour prélèvement témoin, le professionnel vérifie le besoin et le niveau attendu (restauration collective), identifie le risque principal, applique une action validée (conserver preuve sanitaire), réalise un contrôle observable, conserve une preuve/trace et transmet l'écart ou la décision au responsable concerné. ; Action professionnelle : appliquer la prescription et la consigne validée. ; Contrôle observable : Pour prélèvement témoin, le professionnel vérifie le besoin et le niveau attendu (restauration collective), identifie le risque principal, applique une action validée (conserver preuve sanitaire), réalise un contrôle observable, conserve une preuve/trace et transmet l'écart ou la décision au responsable concerné. ; Risque / limite : Pour prélèvement témoin, le professionnel vérifie le besoin et le niveau attendu (restauration collective), identifie le risque principal, applique une action validée (conserver preuve sanitaire), réalise un contrôle observable, conserve une preuve/trace et transmet l'écart ou la décision au responsable concerné. ; Validation / preuve : Pour prélèvement témoin, le professionnel vérifie le besoin et le niveau attendu (restauration collective), identifie le risque principal, applique une action validée (conserver preuve sanitaire), réalise un contrôle observable, conserve une preuve/trace et transmet l'écart ou la décision au responsable concerné. ; Responsable : Cuisine + encadrement. ; Source : SRC_EURLEX_852</t>
  </si>
  <si>
    <t>Objectif : identifier la situation « restauration collective », expliquer le risque à maîtriser, réaliser le geste professionnel autorisé, contrôler la conformité, aler.... ; Action : appliquer la prescription en production, service ou accompagnement. ; Contrôle : Atelier : faire décrire puis réaliser le contrôle lié à « prélèvement témoin ».. ; Transmission : prévenir cuisine, soins ou responsable si écart. ; Trace : noter ou faire remonter l'observation utile.</t>
  </si>
  <si>
    <t>Je vérifie : Appliquer les règles PMS/HACCP aux préparations sensibles mixées.. ; Je respecte : la prescription ou la consigne donnée. ; Je contrôle : Je vérifie la personne, le plateau et la texture. Je fais le geste prévu pour prélèvement témoin, je contrôle avec un test simple ou l'ob.... ; Si écart : je préviens le responsable, les soins ou le formateur. ; Je transmets : ce que j'ai vu, corrigé ou fait remonter.</t>
  </si>
  <si>
    <t>Notion : Pour séparation cru cuit, le professionnel vérifie le besoin et le niveau attendu (organisation cuisine), identifie le risque principal, applique une action validée (éviter contamination croisée), réalise un contrôle observable, conserve une preuve/trace et transmet l'écart ou la décision au responsable concerné. ; Besoin / objectif : Pour séparation cru cuit, le professionnel vérifie le besoin et le niveau attendu (organisation cuisine), identifie le risque principal, applique une action validée (éviter contamination croisée), réalise un contrôle observable, conserve une preuve/trace et transmet l'écart ou la décision au responsable concerné. ; Action professionnelle : appliquer la prescription et la consigne validée. ; Contrôle observable : Pour séparation cru cuit, le professionnel vérifie le besoin et le niveau attendu (organisation cuisine), identifie le risque principal, applique une action validée (éviter contamination croisée), réalise un contrôle observable, conserve une preuve/trace et transmet l'écart ou la décision au responsable concerné. ; Risque / limite : Pour séparation cru cuit, le professionnel vérifie le besoin et le niveau attendu (organisation cuisine), identifie le risque principal, applique une action validée (éviter contamination croisée), réalise un contrôle observable, conserve une preuve/trace et transmet l'écart ou la décision au responsable concerné. ; Validation / preuve : Pour séparation cru cuit, le professionnel vérifie le besoin et le niveau attendu (organisation cuisine), identifie le risque principal, applique une action validée (éviter contamination croisée), réalise un contrôle observable, conserve une preuve/trace et transmet l'écart ou la décision au responsable concerné. ; Responsable : Cuisine + encadrement. ; Source : SRC_EURLEX_852</t>
  </si>
  <si>
    <t>Objectif : identifier la situation « organisation cuisine », expliquer le risque à maîtriser, réaliser le geste professionnel autorisé, contrôler la conformité, alerter.... ; Action : appliquer la prescription en production, service ou accompagnement. ; Contrôle : Atelier : faire décrire puis réaliser le contrôle lié à « séparation cru cuit ».. ; Transmission : prévenir cuisine, soins ou responsable si écart. ; Trace : noter ou faire remonter l'observation utile.</t>
  </si>
  <si>
    <t>Je vérifie : Appliquer les règles PMS/HACCP aux préparations sensibles mixées.. ; Je respecte : la prescription ou la consigne donnée. ; Je contrôle : Je vérifie la personne, le plateau et la texture. Je fais le geste prévu pour séparation cru cuit, je contrôle avec un test simple ou l'o.... ; Si écart : je préviens le responsable, les soins ou le formateur. ; Je transmets : ce que j'ai vu, corrigé ou fait remonter.</t>
  </si>
  <si>
    <t>Notion : Pour action corrective température, le professionnel vérifie le besoin et le niveau attendu (non-conformité), identifie le risque principal, applique une action validée (décider écart, destruction ou remise en conformité), réalise un contrôle observable, conserve une preuve/trace et transmet l'écart ou la décision au responsable concerné. ; Besoin / objectif : Pour action corrective température, le professionnel vérifie le besoin et le niveau attendu (non-conformité), identifie le risque principal, applique une action validée (décider écart, destruction ou remise en conformité), réalise un contrôle observable, conserve une preuve/trace et transmet l'écart ou la décision au responsable concerné. ; Action professionnelle : appliquer la prescription et la consigne validée. ; Contrôle observable : Pour action corrective température, le professionnel vérifie le besoin et le niveau attendu (non-conformité), identifie le risque principal, applique une action validée (décider écart, destruction ou remise en conformité), réalise un contrôle observable, conserve une preuve/trace et transmet l'écart ou la décision au responsable concerné. ; Risque / limite : Pour action corrective température, le professionnel vérifie le besoin et le niveau attendu (non-conformité), identifie le risque principal, applique une action validée (décider écart, destruction ou remise en conformité), réalise un contrôle observable, conserve une preuve/trace et transmet l'écart ou la décision au responsable concerné. ; Validation / preuve : Pour action corrective température, le professionnel vérifie le besoin et le niveau attendu (non-conformité), identifie le risque principal, applique une action validée (décider écart, destruction ou remise en conformité), réalise un contrôle observable, conserve une preuve/trace et transmet l'écart ou la décision au responsable concerné. ; Responsable : Cuisine + encadrement. ; Source : SRC_EURLEX_852</t>
  </si>
  <si>
    <t>Objectif : identifier la situation « non-conformité », expliquer le risque à maîtriser, réaliser le geste professionnel autorisé, contrôler la conformité, alerter en ca.... ; Action : appliquer la prescription en production, service ou accompagnement. ; Contrôle : Atelier : faire décrire puis réaliser le contrôle lié à « action corrective température ».. ; Transmission : prévenir cuisine, soins ou responsable si écart. ; Trace : noter ou faire remonter l'observation utile.</t>
  </si>
  <si>
    <t>Je vérifie : Appliquer les règles PMS/HACCP aux préparations sensibles mixées.. ; Je respecte : la prescription ou la consigne donnée. ; Je contrôle : Je vérifie la personne, le plateau et la texture. Je fais le geste prévu pour action corrective température, je contrôle avec un test sim.... ; Si écart : je préviens le responsable, les soins ou le formateur. ; Je transmets : ce que j'ai vu, corrigé ou fait remonter.</t>
  </si>
  <si>
    <t>Notion : Pour traçabilité lot mixé, le professionnel vérifie le besoin et le niveau attendu (PMS), identifie le risque principal, applique une action validée (relier lot, recette, date, opérateur), réalise un contrôle observable, conserve une preuve/trace et transmet l'écart ou la décision au responsable concerné. ; Besoin / objectif : Pour traçabilité lot mixé, le professionnel vérifie le besoin et le niveau attendu (PMS), identifie le risque principal, applique une action validée (relier lot, recette, date, opérateur), réalise un contrôle observable, conserve une preuve/trace et transmet l'écart ou la décision au responsable concerné. ; Action professionnelle : appliquer la prescription et la consigne validée. ; Contrôle observable : Pour traçabilité lot mixé, le professionnel vérifie le besoin et le niveau attendu (PMS), identifie le risque principal, applique une action validée (relier lot, recette, date, opérateur), réalise un contrôle observable, conserve une preuve/trace et transmet l'écart ou la décision au responsable concerné. ; Risque / limite : Pour traçabilité lot mixé, le professionnel vérifie le besoin et le niveau attendu (PMS), identifie le risque principal, applique une action validée (relier lot, recette, date, opérateur), réalise un contrôle observable, conserve une preuve/trace et transmet l'écart ou la décision au responsable concerné. ; Validation / preuve : Pour traçabilité lot mixé, le professionnel vérifie le besoin et le niveau attendu (PMS), identifie le risque principal, applique une action validée (relier lot, recette, date, opérateur), réalise un contrôle observable, conserve une preuve/trace et transmet l'écart ou la décision au responsable concerné. ; Responsable : Cuisine + encadrement. ; Source : SRC_EURLEX_852</t>
  </si>
  <si>
    <t>Objectif : identifier la situation « PMS », expliquer le risque à maîtriser, réaliser le geste professionnel autorisé, contrôler la conformité, alerter en cas d’écart e.... ; Action : appliquer la prescription en production, service ou accompagnement. ; Contrôle : Atelier : faire décrire puis réaliser le contrôle lié à « traçabilité lot mixé ».. ; Transmission : prévenir cuisine, soins ou responsable si écart. ; Trace : noter ou faire remonter l'observation utile.</t>
  </si>
  <si>
    <t>Je vérifie : Appliquer les règles PMS/HACCP aux préparations sensibles mixées.. ; Je respecte : la prescription ou la consigne donnée. ; Je contrôle : Je vérifie la personne, le plateau et la texture. Je fais le geste prévu pour traçabilité lot mixé, je contrôle avec un test simple ou l'.... ; Si écart : je préviens le responsable, les soins ou le formateur. ; Je transmets : ce que j'ai vu, corrigé ou fait remonter.</t>
  </si>
  <si>
    <t>reperes visuels service calme aides adaptees</t>
  </si>
  <si>
    <t>Notion : Pour validation texture prescrite, le professionnel vérifie le besoin et le niveau attendu (décision soignante), identifie le risque principal, applique une action validée (ne pas changer seul), réalise un contrôle observable, conserve une preuve/trace et transmet l'écart ou la décision au responsable concerné. ; Besoin / objectif : Pour validation texture prescrite, le professionnel vérifie le besoin et le niveau attendu (décision soignante), identifie le risque principal, applique une action validée (ne pas changer seul), réalise un contrôle observable, conserve une preuve/trace et transmet l'écart ou la décision au responsable concerné. ; Action professionnelle : appliquer la prescription et la consigne validée. ; Contrôle observable : Pour validation texture prescrite, le professionnel vérifie le besoin et le niveau attendu (décision soignante), identifie le risque principal, applique une action validée (ne pas changer seul), réalise un contrôle observable, conserve une preuve/trace et transmet l'écart ou la décision au responsable concerné. ; Risque / limite : Pour validation texture prescrite, le professionnel vérifie le besoin et le niveau attendu (décision soignante), identifie le risque principal, applique une action validée (ne pas changer seul), réalise un contrôle observable, conserve une preuve/trace et transmet l'écart ou la décision au responsable concerné. ; Validation / preuve : Pour validation texture prescrite, le professionnel vérifie le besoin et le niveau attendu (décision soignante), identifie le risque principal, applique une action validée (ne pas changer seul), réalise un contrôle observable, conserve une preuve/trace et transmet l'écart ou la décision au responsable concerné. ; Responsable : Encadrement + équipe pluridisciplinaire. ; Source : SRC_HAS_DENUT_2021</t>
  </si>
  <si>
    <t>Objectif : identifier la situation « décision soignante », expliquer le risque à maîtriser, réaliser le geste professionnel autorisé, contrôler la conformité, alerter e.... ; Action : appliquer la prescription en production, service ou accompagnement. ; Contrôle : Atelier : faire décrire puis réaliser le contrôle lié à « validation texture prescrite ».. ; Transmission : prévenir cuisine, soins ou responsable si écart. ; Trace : noter ou faire remonter l'observation utile.</t>
  </si>
  <si>
    <t>Je vérifie : Savoir qui décide, qui exécute, qui contrôle et qui trace.. ; Je respecte : la prescription ou la consigne donnée. ; Je contrôle : Je vérifie la personne, le plateau et la texture. Je fais le geste prévu pour validation texture prescrite, je contrôle avec un test simp.... ; Si écart : je préviens le responsable, les soins ou le formateur. ; Je transmets : ce que j'ai vu, corrigé ou fait remonter.</t>
  </si>
  <si>
    <t>Notion : Pour demande modification cuisine, le professionnel vérifie le besoin et le niveau attendu (coordination), identifie le risque principal, applique une action validée (alerter avant adaptation), réalise un contrôle observable, conserve une preuve/trace et transmet l'écart ou la décision au responsable concerné. ; Besoin / objectif : Pour demande modification cuisine, le professionnel vérifie le besoin et le niveau attendu (coordination), identifie le risque principal, applique une action validée (alerter avant adaptation), réalise un contrôle observable, conserve une preuve/trace et transmet l'écart ou la décision au responsable concerné. ; Action professionnelle : appliquer la prescription et la consigne validée. ; Contrôle observable : Pour demande modification cuisine, le professionnel vérifie le besoin et le niveau attendu (coordination), identifie le risque principal, applique une action validée (alerter avant adaptation), réalise un contrôle observable, conserve une preuve/trace et transmet l'écart ou la décision au responsable concerné. ; Risque / limite : Pour demande modification cuisine, le professionnel vérifie le besoin et le niveau attendu (coordination), identifie le risque principal, applique une action validée (alerter avant adaptation), réalise un contrôle observable, conserve une preuve/trace et transmet l'écart ou la décision au responsable concerné. ; Validation / preuve : Pour demande modification cuisine, le professionnel vérifie le besoin et le niveau attendu (coordination), identifie le risque principal, applique une action validée (alerter avant adaptation), réalise un contrôle observable, conserve une preuve/trace et transmet l'écart ou la décision au responsable concerné. ; Responsable : Encadrement + équipe pluridisciplinaire. ; Source : SRC_HAS_DENUT_2021</t>
  </si>
  <si>
    <t>Objectif : identifier la situation « coordination », expliquer le risque à maîtriser, réaliser le geste professionnel autorisé, contrôler la conformité, alerter en cas .... ; Action : appliquer la prescription en production, service ou accompagnement. ; Contrôle : Atelier : faire décrire puis réaliser le contrôle lié à « demande modification cuisine ».. ; Transmission : prévenir cuisine, soins ou responsable si écart. ; Trace : noter ou faire remonter l'observation utile.</t>
  </si>
  <si>
    <t>Je vérifie : Savoir qui décide, qui exécute, qui contrôle et qui trace.. ; Je respecte : la prescription ou la consigne donnée. ; Je contrôle : Je vérifie la personne, le plateau et la texture. Je fais le geste prévu pour demande modification cuisine, je contrôle avec un test simp.... ; Si écart : je préviens le responsable, les soins ou le formateur. ; Je transmets : ce que j'ai vu, corrigé ou fait remonter.</t>
  </si>
  <si>
    <t>Notion : Pour alerte toux répétée, le professionnel vérifie le besoin et le niveau attendu (soins), identifie le risque principal, applique une action validée (transmettre immédiatement), réalise un contrôle observable, conserve une preuve/trace et transmet l'écart ou la décision au responsable concerné. ; Besoin / objectif : Pour alerte toux répétée, le professionnel vérifie le besoin et le niveau attendu (soins), identifie le risque principal, applique une action validée (transmettre immédiatement), réalise un contrôle observable, conserve une preuve/trace et transmet l'écart ou la décision au responsable concerné. ; Action professionnelle : appliquer la prescription et la consigne validée. ; Contrôle observable : Pour alerte toux répétée, le professionnel vérifie le besoin et le niveau attendu (soins), identifie le risque principal, applique une action validée (transmettre immédiatement), réalise un contrôle observable, conserve une preuve/trace et transmet l'écart ou la décision au responsable concerné. ; Risque / limite : Pour alerte toux répétée, le professionnel vérifie le besoin et le niveau attendu (soins), identifie le risque principal, applique une action validée (transmettre immédiatement), réalise un contrôle observable, conserve une preuve/trace et transmet l'écart ou la décision au responsable concerné. ; Validation / preuve : Pour alerte toux répétée, le professionnel vérifie le besoin et le niveau attendu (soins), identifie le risque principal, applique une action validée (transmettre immédiatement), réalise un contrôle observable, conserve une preuve/trace et transmet l'écart ou la décision au responsable concerné. ; Responsable : Encadrement + équipe pluridisciplinaire. ; Source : SRC_HAS_DENUT_2021</t>
  </si>
  <si>
    <t>Objectif : identifier la situation « soins », expliquer le risque à maîtriser, réaliser le geste professionnel autorisé, contrôler la conformité, alerter en cas d’écart.... ; Action : appliquer la prescription en production, service ou accompagnement. ; Contrôle : Atelier : faire décrire puis réaliser le contrôle lié à « alerte toux répétée ».. ; Transmission : prévenir cuisine, soins ou responsable si écart. ; Trace : noter ou faire remonter l'observation utile.</t>
  </si>
  <si>
    <t>Je vérifie : Savoir qui décide, qui exécute, qui contrôle et qui trace.. ; Je respecte : la prescription ou la consigne donnée. ; Je contrôle : Je vérifie la personne, le plateau et la texture. Je fais le geste prévu pour alerte toux répétée, je contrôle avec un test simple ou l'o.... ; Si écart : je préviens le responsable, les soins ou le formateur. ; Je transmets : ce que j'ai vu, corrigé ou fait remonter.</t>
  </si>
  <si>
    <t>Notion : Pour suivi poids et ingesta, le professionnel vérifie le besoin et le niveau attendu (soins/diététique), identifie le risque principal, applique une action validée (relier cuisine et observation), réalise un contrôle observable, conserve une preuve/trace et transmet l'écart ou la décision au responsable concerné. ; Besoin / objectif : Pour suivi poids et ingesta, le professionnel vérifie le besoin et le niveau attendu (soins/diététique), identifie le risque principal, applique une action validée (relier cuisine et observation), réalise un contrôle observable, conserve une preuve/trace et transmet l'écart ou la décision au responsable concerné. ; Action professionnelle : appliquer la prescription et la consigne validée. ; Contrôle observable : Pour suivi poids et ingesta, le professionnel vérifie le besoin et le niveau attendu (soins/diététique), identifie le risque principal, applique une action validée (relier cuisine et observation), réalise un contrôle observable, conserve une preuve/trace et transmet l'écart ou la décision au responsable concerné. ; Risque / limite : Pour suivi poids et ingesta, le professionnel vérifie le besoin et le niveau attendu (soins/diététique), identifie le risque principal, applique une action validée (relier cuisine et observation), réalise un contrôle observable, conserve une preuve/trace et transmet l'écart ou la décision au responsable concerné. ; Validation / preuve : Pour suivi poids et ingesta, le professionnel vérifie le besoin et le niveau attendu (soins/diététique), identifie le risque principal, applique une action validée (relier cuisine et observation), réalise un contrôle observable, conserve une preuve/trace et transmet l'écart ou la décision au responsable concerné. ; Responsable : Encadrement + équipe pluridisciplinaire. ; Source : SRC_HAS_DENUT_2021</t>
  </si>
  <si>
    <t>Objectif : identifier la situation « soins/diététique », expliquer le risque à maîtriser, réaliser le geste professionnel autorisé, contrôler la conformité, alerter en .... ; Action : appliquer la prescription en production, service ou accompagnement. ; Contrôle : Atelier : faire décrire puis réaliser le contrôle lié à « suivi poids et ingesta ».. ; Transmission : prévenir cuisine, soins ou responsable si écart. ; Trace : noter ou faire remonter l'observation utile.</t>
  </si>
  <si>
    <t>Je vérifie : Savoir qui décide, qui exécute, qui contrôle et qui trace.. ; Je respecte : la prescription ou la consigne donnée. ; Je contrôle : Je vérifie la personne, le plateau et la texture. Je fais le geste prévu pour suivi poids et ingesta, je contrôle avec un test simple ou .... ; Si écart : je préviens le responsable, les soins ou le formateur. ; Je transmets : ce que j'ai vu, corrigé ou fait remonter.</t>
  </si>
  <si>
    <t>Notion : Pour limite responsabilité cuisine, le professionnel vérifie le besoin et le niveau attendu (sécurité), identifie le risque principal, applique une action validée (produire conforme sans prescrire), réalise un contrôle observable, conserve une preuve/trace et transmet l'écart ou la décision au responsable concerné. ; Besoin / objectif : Pour limite responsabilité cuisine, le professionnel vérifie le besoin et le niveau attendu (sécurité), identifie le risque principal, applique une action validée (produire conforme sans prescrire), réalise un contrôle observable, conserve une preuve/trace et transmet l'écart ou la décision au responsable concerné. ; Action professionnelle : appliquer la prescription et la consigne validée. ; Contrôle observable : Pour limite responsabilité cuisine, le professionnel vérifie le besoin et le niveau attendu (sécurité), identifie le risque principal, applique une action validée (produire conforme sans prescrire), réalise un contrôle observable, conserve une preuve/trace et transmet l'écart ou la décision au responsable concerné. ; Risque / limite : Pour limite responsabilité cuisine, le professionnel vérifie le besoin et le niveau attendu (sécurité), identifie le risque principal, applique une action validée (produire conforme sans prescrire), réalise un contrôle observable, conserve une preuve/trace et transmet l'écart ou la décision au responsable concerné. ; Validation / preuve : Pour limite responsabilité cuisine, le professionnel vérifie le besoin et le niveau attendu (sécurité), identifie le risque principal, applique une action validée (produire conforme sans prescrire), réalise un contrôle observable, conserve une preuve/trace et transmet l'écart ou la décision au responsable concerné. ; Responsable : Encadrement + équipe pluridisciplinaire. ; Source : SRC_HAS_DENUT_2021</t>
  </si>
  <si>
    <t>Objectif : identifier la situation « sécurité », expliquer le risque à maîtriser, réaliser le geste professionnel autorisé, contrôler la conformité, alerter en cas d’éc.... ; Action : appliquer la prescription en production, service ou accompagnement. ; Contrôle : Atelier : faire décrire puis réaliser le contrôle lié à « limite responsabilité cuisine ».. ; Transmission : prévenir cuisine, soins ou responsable si écart. ; Trace : noter ou faire remonter l'observation utile.</t>
  </si>
  <si>
    <t>Je vérifie : Savoir qui décide, qui exécute, qui contrôle et qui trace.. ; Je respecte : la prescription ou la consigne donnée. ; Je contrôle : Je vérifie la personne, le plateau et la texture. Je fais le geste prévu pour limite responsabilité cuisine, je contrôle avec un test sim.... ; Si écart : je préviens le responsable, les soins ou le formateur. ; Je transmets : ce que j'ai vu, corrigé ou fait remonter.</t>
  </si>
  <si>
    <t>handicap moteur ustensiles ergonomiques aide partielle</t>
  </si>
  <si>
    <t>Notion : Pour limite responsabilité service, le professionnel vérifie le besoin et le niveau attendu (sécurité), identifie le risque principal, applique une action validée (servir conforme et signaler), réalise un contrôle observable, conserve une preuve/trace et transmet l'écart ou la décision au responsable concerné. ; Besoin / objectif : Pour limite responsabilité service, le professionnel vérifie le besoin et le niveau attendu (sécurité), identifie le risque principal, applique une action validée (servir conforme et signaler), réalise un contrôle observable, conserve une preuve/trace et transmet l'écart ou la décision au responsable concerné. ; Action professionnelle : appliquer la prescription et la consigne validée. ; Contrôle observable : Pour limite responsabilité service, le professionnel vérifie le besoin et le niveau attendu (sécurité), identifie le risque principal, applique une action validée (servir conforme et signaler), réalise un contrôle observable, conserve une preuve/trace et transmet l'écart ou la décision au responsable concerné. ; Risque / limite : Pour limite responsabilité service, le professionnel vérifie le besoin et le niveau attendu (sécurité), identifie le risque principal, applique une action validée (servir conforme et signaler), réalise un contrôle observable, conserve une preuve/trace et transmet l'écart ou la décision au responsable concerné. ; Validation / preuve : Pour limite responsabilité service, le professionnel vérifie le besoin et le niveau attendu (sécurité), identifie le risque principal, applique une action validée (servir conforme et signaler), réalise un contrôle observable, conserve une preuve/trace et transmet l'écart ou la décision au responsable concerné. ; Responsable : Encadrement + équipe pluridisciplinaire. ; Source : SRC_HAS_DENUT_2021</t>
  </si>
  <si>
    <t>Objectif : identifier la situation « sécurité », expliquer le risque à maîtriser, réaliser le geste professionnel autorisé, contrôler la conformité, alerter en cas d’éc.... ; Action : appliquer la prescription en production, service ou accompagnement. ; Contrôle : Atelier : faire décrire puis réaliser le contrôle lié à « limite responsabilité service ».. ; Transmission : prévenir cuisine, soins ou responsable si écart. ; Trace : noter ou faire remonter l'observation utile.</t>
  </si>
  <si>
    <t>Je vérifie : Savoir qui décide, qui exécute, qui contrôle et qui trace.. ; Je respecte : la prescription ou la consigne donnée. ; Je contrôle : Je vérifie la personne, le plateau et la texture. Je fais le geste prévu pour limite responsabilité service, je contrôle avec un test sim.... ; Si écart : je préviens le responsable, les soins ou le formateur. ; Je transmets : ce que j'ai vu, corrigé ou fait remonter.</t>
  </si>
  <si>
    <t>dependance inutile fatigue</t>
  </si>
  <si>
    <t>Notion : Pour réunion pluridisciplinaire, le professionnel vérifie le besoin et le niveau attendu (amélioration), identifie le risque principal, applique une action validée (croiser cuisine, soins, diététique), réalise un contrôle observable, conserve une preuve/trace et transmet l'écart ou la décision au responsable concerné. ; Besoin / objectif : Pour réunion pluridisciplinaire, le professionnel vérifie le besoin et le niveau attendu (amélioration), identifie le risque principal, applique une action validée (croiser cuisine, soins, diététique), réalise un contrôle observable, conserve une preuve/trace et transmet l'écart ou la décision au responsable concerné. ; Action professionnelle : appliquer la prescription et la consigne validée. ; Contrôle observable : Pour réunion pluridisciplinaire, le professionnel vérifie le besoin et le niveau attendu (amélioration), identifie le risque principal, applique une action validée (croiser cuisine, soins, diététique), réalise un contrôle observable, conserve une preuve/trace et transmet l'écart ou la décision au responsable concerné. ; Risque / limite : Pour réunion pluridisciplinaire, le professionnel vérifie le besoin et le niveau attendu (amélioration), identifie le risque principal, applique une action validée (croiser cuisine, soins, diététique), réalise un contrôle observable, conserve une preuve/trace et transmet l'écart ou la décision au responsable concerné. ; Validation / preuve : Pour réunion pluridisciplinaire, le professionnel vérifie le besoin et le niveau attendu (amélioration), identifie le risque principal, applique une action validée (croiser cuisine, soins, diététique), réalise un contrôle observable, conserve une preuve/trace et transmet l'écart ou la décision au responsable concerné. ; Responsable : Encadrement + équipe pluridisciplinaire. ; Source : SRC_HAS_DENUT_2021</t>
  </si>
  <si>
    <t>Objectif : identifier la situation « amélioration », expliquer le risque à maîtriser, réaliser le geste professionnel autorisé, contrôler la conformité, alerter en cas .... ; Action : appliquer la prescription en production, service ou accompagnement. ; Contrôle : Atelier : faire décrire puis réaliser le contrôle lié à « réunion pluridisciplinaire ».. ; Transmission : prévenir cuisine, soins ou responsable si écart. ; Trace : noter ou faire remonter l'observation utile.</t>
  </si>
  <si>
    <t>Je vérifie : Savoir qui décide, qui exécute, qui contrôle et qui trace.. ; Je respecte : la prescription ou la consigne donnée. ; Je contrôle : Je vérifie la personne, le plateau et la texture. Je fais le geste prévu pour réunion pluridisciplinaire, je contrôle avec un test simple.... ; Si écart : je préviens le responsable, les soins ou le formateur. ; Je transmets : ce que j'ai vu, corrigé ou fait remonter.</t>
  </si>
  <si>
    <t>Notion : Pour preuve de décision, le professionnel vérifie le besoin et le niveau attendu (traçabilité), identifie le risque principal, applique une action validée (formaliser prescription et changement), réalise un contrôle observable, conserve une preuve/trace et transmet l'écart ou la décision au responsable concerné. ; Besoin / objectif : Pour preuve de décision, le professionnel vérifie le besoin et le niveau attendu (traçabilité), identifie le risque principal, applique une action validée (formaliser prescription et changement), réalise un contrôle observable, conserve une preuve/trace et transmet l'écart ou la décision au responsable concerné. ; Action professionnelle : appliquer la prescription et la consigne validée. ; Contrôle observable : Pour preuve de décision, le professionnel vérifie le besoin et le niveau attendu (traçabilité), identifie le risque principal, applique une action validée (formaliser prescription et changement), réalise un contrôle observable, conserve une preuve/trace et transmet l'écart ou la décision au responsable concerné. ; Risque / limite : Pour preuve de décision, le professionnel vérifie le besoin et le niveau attendu (traçabilité), identifie le risque principal, applique une action validée (formaliser prescription et changement), réalise un contrôle observable, conserve une preuve/trace et transmet l'écart ou la décision au responsable concerné. ; Validation / preuve : Pour preuve de décision, le professionnel vérifie le besoin et le niveau attendu (traçabilité), identifie le risque principal, applique une action validée (formaliser prescription et changement), réalise un contrôle observable, conserve une preuve/trace et transmet l'écart ou la décision au responsable concerné. ; Responsable : Encadrement + équipe pluridisciplinaire. ; Source : SRC_HAS_DENUT_2021</t>
  </si>
  <si>
    <t>Objectif : identifier la situation « traçabilité », expliquer le risque à maîtriser, réaliser le geste professionnel autorisé, contrôler la conformité, alerter en cas d.... ; Action : appliquer la prescription en production, service ou accompagnement. ; Contrôle : Atelier : faire décrire puis réaliser le contrôle lié à « preuve de décision ».. ; Transmission : prévenir cuisine, soins ou responsable si écart. ; Trace : noter ou faire remonter l'observation utile.</t>
  </si>
  <si>
    <t>Je vérifie : Savoir qui décide, qui exécute, qui contrôle et qui trace.. ; Je respecte : la prescription ou la consigne donnée. ; Je contrôle : Je vérifie la personne, le plateau et la texture. Je fais le geste prévu pour preuve de décision, je contrôle avec un test simple ou l'ob.... ; Si écart : je préviens le responsable, les soins ou le formateur. ; Je transmets : ce que j'ai vu, corrigé ou fait remonter.</t>
  </si>
  <si>
    <t>Notion : Pour couleur identifiable, le professionnel vérifie le besoin et le niveau attendu (appétence), identifie le risque principal, applique une action validée (éviter assiette monochrome), réalise un contrôle observable, conserve une preuve/trace et transmet l'écart ou la décision au responsable concerné. ; Besoin / objectif : Pour couleur identifiable, le professionnel vérifie le besoin et le niveau attendu (appétence), identifie le risque principal, applique une action validée (éviter assiette monochrome), réalise un contrôle observable, conserve une preuve/trace et transmet l'écart ou la décision au responsable concerné. ; Action professionnelle : appliquer la prescription et la consigne validée. ; Contrôle observable : Pour couleur identifiable, le professionnel vérifie le besoin et le niveau attendu (appétence), identifie le risque principal, applique une action validée (éviter assiette monochrome), réalise un contrôle observable, conserve une preuve/trace et transmet l'écart ou la décision au responsable concerné. ; Risque / limite : Pour couleur identifiable, le professionnel vérifie le besoin et le niveau attendu (appétence), identifie le risque principal, applique une action validée (éviter assiette monochrome), réalise un contrôle observable, conserve une preuve/trace et transmet l'écart ou la décision au responsable concerné. ; Validation / preuve : Pour couleur identifiable, le professionnel vérifie le besoin et le niveau attendu (appétence), identifie le risque principal, applique une action validée (éviter assiette monochrome), réalise un contrôle observable, conserve une preuve/trace et transmet l'écart ou la décision au responsable concerné. ; Responsable : Cuisine. ; Source : SRC_SRAE_TEXTURES</t>
  </si>
  <si>
    <t>Objectif : identifier la situation « appétence », expliquer le risque à maîtriser, réaliser le geste professionnel autorisé, contrôler la conformité, alerter en cas d’é.... ; Action : appliquer la prescription en production, service ou accompagnement. ; Contrôle : Atelier : faire décrire puis réaliser le contrôle lié à « couleur identifiable ».. ; Transmission : prévenir cuisine, soins ou responsable si écart. ; Trace : noter ou faire remonter l'observation utile.</t>
  </si>
  <si>
    <t>Je vérifie : Rendre la texture modifiée identifiable, agréable et consommée.. ; Je respecte : la prescription ou la consigne donnée. ; Je contrôle : Je vérifie la personne, le plateau et la texture. Je fais le geste prévu pour couleur identifiable, je contrôle avec un test simple ou l'.... ; Si écart : je préviens le responsable, les soins ou le formateur. ; Je transmets : ce que j'ai vu, corrigé ou fait remonter.</t>
  </si>
  <si>
    <t>Notion : Pour odeur et goût, le professionnel vérifie le besoin et le niveau attendu (plaisir alimentaire), identifie le risque principal, applique une action validée (préserver marqueur culinaire), réalise un contrôle observable, conserve une preuve/trace et transmet l'écart ou la décision au responsable concerné. ; Besoin / objectif : Pour odeur et goût, le professionnel vérifie le besoin et le niveau attendu (plaisir alimentaire), identifie le risque principal, applique une action validée (préserver marqueur culinaire), réalise un contrôle observable, conserve une preuve/trace et transmet l'écart ou la décision au responsable concerné. ; Action professionnelle : appliquer la prescription et la consigne validée. ; Contrôle observable : Pour odeur et goût, le professionnel vérifie le besoin et le niveau attendu (plaisir alimentaire), identifie le risque principal, applique une action validée (préserver marqueur culinaire), réalise un contrôle observable, conserve une preuve/trace et transmet l'écart ou la décision au responsable concerné. ; Risque / limite : Pour odeur et goût, le professionnel vérifie le besoin et le niveau attendu (plaisir alimentaire), identifie le risque principal, applique une action validée (préserver marqueur culinaire), réalise un contrôle observable, conserve une preuve/trace et transmet l'écart ou la décision au responsable concerné. ; Validation / preuve : Pour odeur et goût, le professionnel vérifie le besoin et le niveau attendu (plaisir alimentaire), identifie le risque principal, applique une action validée (préserver marqueur culinaire), réalise un contrôle observable, conserve une preuve/trace et transmet l'écart ou la décision au responsable concerné. ; Responsable : Cuisine. ; Source : SRC_SRAE_TEXTURES</t>
  </si>
  <si>
    <t>Objectif : identifier la situation « plaisir alimentaire », expliquer le risque à maîtriser, réaliser le geste professionnel autorisé, contrôler la conformité, alerter .... ; Action : appliquer la prescription en production, service ou accompagnement. ; Contrôle : Atelier : faire décrire puis réaliser le contrôle lié à « odeur et goût ».. ; Transmission : prévenir cuisine, soins ou responsable si écart. ; Trace : noter ou faire remonter l'observation utile.</t>
  </si>
  <si>
    <t>Je vérifie : Rendre la texture modifiée identifiable, agréable et consommée.. ; Je respecte : la prescription ou la consigne donnée. ; Je contrôle : Je vérifie la personne, le plateau et la texture. Je fais le geste prévu pour odeur et goût, je contrôle avec un test simple ou l'observa.... ; Si écart : je préviens le responsable, les soins ou le formateur. ; Je transmets : ce que j'ai vu, corrigé ou fait remonter.</t>
  </si>
  <si>
    <t>Notion : Pour assaisonnement adapté, le professionnel vérifie le besoin et le niveau attendu (goût), identifie le risque principal, applique une action validée (corriger fadeur sans excès sel), réalise un contrôle observable, conserve une preuve/trace et transmet l'écart ou la décision au responsable concerné. ; Besoin / objectif : Pour assaisonnement adapté, le professionnel vérifie le besoin et le niveau attendu (goût), identifie le risque principal, applique une action validée (corriger fadeur sans excès sel), réalise un contrôle observable, conserve une preuve/trace et transmet l'écart ou la décision au responsable concerné. ; Action professionnelle : appliquer la prescription et la consigne validée. ; Contrôle observable : Pour assaisonnement adapté, le professionnel vérifie le besoin et le niveau attendu (goût), identifie le risque principal, applique une action validée (corriger fadeur sans excès sel), réalise un contrôle observable, conserve une preuve/trace et transmet l'écart ou la décision au responsable concerné. ; Risque / limite : Pour assaisonnement adapté, le professionnel vérifie le besoin et le niveau attendu (goût), identifie le risque principal, applique une action validée (corriger fadeur sans excès sel), réalise un contrôle observable, conserve une preuve/trace et transmet l'écart ou la décision au responsable concerné. ; Validation / preuve : Pour assaisonnement adapté, le professionnel vérifie le besoin et le niveau attendu (goût), identifie le risque principal, applique une action validée (corriger fadeur sans excès sel), réalise un contrôle observable, conserve une preuve/trace et transmet l'écart ou la décision au responsable concerné. ; Responsable : Cuisine. ; Source : SRC_SRAE_TEXTURES</t>
  </si>
  <si>
    <t>Objectif : identifier la situation « goût », expliquer le risque à maîtriser, réaliser le geste professionnel autorisé, contrôler la conformité, alerter en cas d’écart .... ; Action : appliquer la prescription en production, service ou accompagnement. ; Contrôle : Atelier : faire décrire puis réaliser le contrôle lié à « assaisonnement adapté ».. ; Transmission : prévenir cuisine, soins ou responsable si écart. ; Trace : noter ou faire remonter l'observation utile.</t>
  </si>
  <si>
    <t>Je vérifie : Rendre la texture modifiée identifiable, agréable et consommée.. ; Je respecte : la prescription ou la consigne donnée. ; Je contrôle : Je vérifie la personne, le plateau et la texture. Je fais le geste prévu pour assaisonnement adapté, je contrôle avec un test simple ou l.... ; Si écart : je préviens le responsable, les soins ou le formateur. ; Je transmets : ce que j'ai vu, corrigé ou fait remonter.</t>
  </si>
  <si>
    <t>Notion : Pour forme reformée, le professionnel vérifie le besoin et le niveau attendu (repère visuel), identifie le risque principal, applique une action validée (identifier viande, légume, féculent), réalise un contrôle observable, conserve une preuve/trace et transmet l'écart ou la décision au responsable concerné. ; Besoin / objectif : Pour forme reformée, le professionnel vérifie le besoin et le niveau attendu (repère visuel), identifie le risque principal, applique une action validée (identifier viande, légume, féculent), réalise un contrôle observable, conserve une preuve/trace et transmet l'écart ou la décision au responsable concerné. ; Action professionnelle : appliquer la prescription et la consigne validée. ; Contrôle observable : Pour forme reformée, le professionnel vérifie le besoin et le niveau attendu (repère visuel), identifie le risque principal, applique une action validée (identifier viande, légume, féculent), réalise un contrôle observable, conserve une preuve/trace et transmet l'écart ou la décision au responsable concerné. ; Risque / limite : Pour forme reformée, le professionnel vérifie le besoin et le niveau attendu (repère visuel), identifie le risque principal, applique une action validée (identifier viande, légume, féculent), réalise un contrôle observable, conserve une preuve/trace et transmet l'écart ou la décision au responsable concerné. ; Validation / preuve : Pour forme reformée, le professionnel vérifie le besoin et le niveau attendu (repère visuel), identifie le risque principal, applique une action validée (identifier viande, légume, féculent), réalise un contrôle observable, conserve une preuve/trace et transmet l'écart ou la décision au responsable concerné. ; Responsable : Cuisine. ; Source : SRC_SRAE_TEXTURES</t>
  </si>
  <si>
    <t>Objectif : identifier la situation « repère visuel », expliquer le risque à maîtriser, réaliser le geste professionnel autorisé, contrôler la conformité, alerter en cas.... ; Action : appliquer la prescription en production, service ou accompagnement. ; Contrôle : Atelier : faire décrire puis réaliser le contrôle lié à « forme reformée ».. ; Transmission : prévenir cuisine, soins ou responsable si écart. ; Trace : noter ou faire remonter l'observation utile.</t>
  </si>
  <si>
    <t>Je vérifie : Rendre la texture modifiée identifiable, agréable et consommée.. ; Je respecte : la prescription ou la consigne donnée. ; Je contrôle : Je vérifie la personne, le plateau et la texture. Je fais le geste prévu pour forme reformée, je contrôle avec un test simple ou l'observ.... ; Si écart : je préviens le responsable, les soins ou le formateur. ; Je transmets : ce que j'ai vu, corrigé ou fait remonter.</t>
  </si>
  <si>
    <t>Notion : Pour texture lisse non collante, le professionnel vérifie le besoin et le niveau attendu (IDDSI 4), identifie le risque principal, applique une action validée (éviter pâte sèche ou gluante), réalise un contrôle observable, conserve une preuve/trace et transmet l'écart ou la décision au responsable concerné. ; Besoin / objectif : Pour texture lisse non collante, le professionnel vérifie le besoin et le niveau attendu (IDDSI 4), identifie le risque principal, applique une action validée (éviter pâte sèche ou gluante), réalise un contrôle observable, conserve une preuve/trace et transmet l'écart ou la décision au responsable concerné. ; Action professionnelle : appliquer la prescription et la consigne validée. ; Contrôle observable : Pour texture lisse non collante, le professionnel vérifie le besoin et le niveau attendu (IDDSI 4), identifie le risque principal, applique une action validée (éviter pâte sèche ou gluante), réalise un contrôle observable, conserve une preuve/trace et transmet l'écart ou la décision au responsable concerné. ; Risque / limite : Pour texture lisse non collante, le professionnel vérifie le besoin et le niveau attendu (IDDSI 4), identifie le risque principal, applique une action validée (éviter pâte sèche ou gluante), réalise un contrôle observable, conserve une preuve/trace et transmet l'écart ou la décision au responsable concerné. ; Validation / preuve : Pour texture lisse non collante, le professionnel vérifie le besoin et le niveau attendu (IDDSI 4), identifie le risque principal, applique une action validée (éviter pâte sèche ou gluante), réalise un contrôle observable, conserve une preuve/trace et transmet l'écart ou la décision au responsable concerné. ; Responsable : Cuisine. ; Source : SRC_SRAE_TEXTURES</t>
  </si>
  <si>
    <t>Objectif : identifier la situation « IDDSI 4 », expliquer le risque à maîtriser, réaliser le geste professionnel autorisé, contrôler la conformité, alerter en cas d’éca.... ; Action : appliquer la prescription en production, service ou accompagnement. ; Contrôle : Atelier : faire décrire puis réaliser le contrôle lié à « texture lisse non collante ».. ; Transmission : prévenir cuisine, soins ou responsable si écart. ; Trace : noter ou faire remonter l'observation utile.</t>
  </si>
  <si>
    <t>Je vérifie : Rendre la texture modifiée identifiable, agréable et consommée.. ; Je respecte : la prescription ou la consigne donnée. ; Je contrôle : Je vérifie la personne, le plateau et la texture. Je fais le geste prévu pour texture lisse non collante, je contrôle avec un test simple.... ; Si écart : je préviens le responsable, les soins ou le formateur. ; Je transmets : ce que j'ai vu, corrigé ou fait remonter.</t>
  </si>
  <si>
    <t>Notion : Pour sauce adaptée, le professionnel vérifie le besoin et le niveau attendu (humidité), identifie le risque principal, applique une action validée (lier sans double texture), réalise un contrôle observable, conserve une preuve/trace et transmet l'écart ou la décision au responsable concerné. ; Besoin / objectif : Pour sauce adaptée, le professionnel vérifie le besoin et le niveau attendu (humidité), identifie le risque principal, applique une action validée (lier sans double texture), réalise un contrôle observable, conserve une preuve/trace et transmet l'écart ou la décision au responsable concerné. ; Action professionnelle : appliquer la prescription et la consigne validée. ; Contrôle observable : Pour sauce adaptée, le professionnel vérifie le besoin et le niveau attendu (humidité), identifie le risque principal, applique une action validée (lier sans double texture), réalise un contrôle observable, conserve une preuve/trace et transmet l'écart ou la décision au responsable concerné. ; Risque / limite : Pour sauce adaptée, le professionnel vérifie le besoin et le niveau attendu (humidité), identifie le risque principal, applique une action validée (lier sans double texture), réalise un contrôle observable, conserve une preuve/trace et transmet l'écart ou la décision au responsable concerné. ; Validation / preuve : Pour sauce adaptée, le professionnel vérifie le besoin et le niveau attendu (humidité), identifie le risque principal, applique une action validée (lier sans double texture), réalise un contrôle observable, conserve une preuve/trace et transmet l'écart ou la décision au responsable concerné. ; Responsable : Cuisine. ; Source : SRC_SRAE_TEXTURES</t>
  </si>
  <si>
    <t>Objectif : identifier la situation « humidité », expliquer le risque à maîtriser, réaliser le geste professionnel autorisé, contrôler la conformité, alerter en cas d’éc.... ; Action : appliquer la prescription en production, service ou accompagnement. ; Contrôle : Atelier : faire décrire puis réaliser le contrôle lié à « sauce adaptée ».. ; Transmission : prévenir cuisine, soins ou responsable si écart. ; Trace : noter ou faire remonter l'observation utile.</t>
  </si>
  <si>
    <t>Je vérifie : Rendre la texture modifiée identifiable, agréable et consommée.. ; Je respecte : la prescription ou la consigne donnée. ; Je contrôle : Je vérifie la personne, le plateau et la texture. Je fais le geste prévu pour sauce adaptée, je contrôle avec un test simple ou l'observa.... ; Si écart : je préviens le responsable, les soins ou le formateur. ; Je transmets : ce que j'ai vu, corrigé ou fait remonter.</t>
  </si>
  <si>
    <t>Notion : Pour température de dégustation, le professionnel vérifie le besoin et le niveau attendu (qualité), identifie le risque principal, applique une action validée (goûter dans condition de service), réalise un contrôle observable, conserve une preuve/trace et transmet l'écart ou la décision au responsable concerné. ; Besoin / objectif : Pour température de dégustation, le professionnel vérifie le besoin et le niveau attendu (qualité), identifie le risque principal, applique une action validée (goûter dans condition de service), réalise un contrôle observable, conserve une preuve/trace et transmet l'écart ou la décision au responsable concerné. ; Action professionnelle : appliquer la prescription et la consigne validée. ; Contrôle observable : Pour température de dégustation, le professionnel vérifie le besoin et le niveau attendu (qualité), identifie le risque principal, applique une action validée (goûter dans condition de service), réalise un contrôle observable, conserve une preuve/trace et transmet l'écart ou la décision au responsable concerné. ; Risque / limite : Pour température de dégustation, le professionnel vérifie le besoin et le niveau attendu (qualité), identifie le risque principal, applique une action validée (goûter dans condition de service), réalise un contrôle observable, conserve une preuve/trace et transmet l'écart ou la décision au responsable concerné. ; Validation / preuve : Pour température de dégustation, le professionnel vérifie le besoin et le niveau attendu (qualité), identifie le risque principal, applique une action validée (goûter dans condition de service), réalise un contrôle observable, conserve une preuve/trace et transmet l'écart ou la décision au responsable concerné. ; Responsable : Cuisine. ; Source : SRC_SRAE_TEXTURES</t>
  </si>
  <si>
    <t>Objectif : identifier la situation « qualité », expliquer le risque à maîtriser, réaliser le geste professionnel autorisé, contrôler la conformité, alerter en cas d’éca.... ; Action : appliquer la prescription en production, service ou accompagnement. ; Contrôle : Atelier : faire décrire puis réaliser le contrôle lié à « température de dégustation ».. ; Transmission : prévenir cuisine, soins ou responsable si écart. ; Trace : noter ou faire remonter l'observation utile.</t>
  </si>
  <si>
    <t>Je vérifie : Rendre la texture modifiée identifiable, agréable et consommée.. ; Je respecte : la prescription ou la consigne donnée. ; Je contrôle : Je vérifie la personne, le plateau et la texture. Je fais le geste prévu pour température de dégustation, je contrôle avec un test simple.... ; Si écart : je préviens le responsable, les soins ou le formateur. ; Je transmets : ce que j'ai vu, corrigé ou fait remonter.</t>
  </si>
  <si>
    <t>ustensiles ergonomiques aide partielle</t>
  </si>
  <si>
    <t>Notion : Pour retour convive, le professionnel vérifie le besoin et le niveau attendu (amélioration continue), identifie le risque principal, applique une action validée (adapter recette selon consommation), réalise un contrôle observable, conserve une preuve/trace et transmet l'écart ou la décision au responsable concerné. ; Besoin / objectif : Pour retour convive, le professionnel vérifie le besoin et le niveau attendu (amélioration continue), identifie le risque principal, applique une action validée (adapter recette selon consommation), réalise un contrôle observable, conserve une preuve/trace et transmet l'écart ou la décision au responsable concerné. ; Action professionnelle : appliquer la prescription et la consigne validée. ; Contrôle observable : Pour retour convive, le professionnel vérifie le besoin et le niveau attendu (amélioration continue), identifie le risque principal, applique une action validée (adapter recette selon consommation), réalise un contrôle observable, conserve une preuve/trace et transmet l'écart ou la décision au responsable concerné. ; Risque / limite : Pour retour convive, le professionnel vérifie le besoin et le niveau attendu (amélioration continue), identifie le risque principal, applique une action validée (adapter recette selon consommation), réalise un contrôle observable, conserve une preuve/trace et transmet l'écart ou la décision au responsable concerné. ; Validation / preuve : Pour retour convive, le professionnel vérifie le besoin et le niveau attendu (amélioration continue), identifie le risque principal, applique une action validée (adapter recette selon consommation), réalise un contrôle observable, conserve une preuve/trace et transmet l'écart ou la décision au responsable concerné. ; Responsable : Cuisine. ; Source : SRC_SRAE_TEXTURES</t>
  </si>
  <si>
    <t>Objectif : identifier la situation « amélioration continue », expliquer le risque à maîtriser, réaliser le geste professionnel autorisé, contrôler la conformité, alerte.... ; Action : appliquer la prescription en production, service ou accompagnement. ; Contrôle : Atelier : faire décrire puis réaliser le contrôle lié à « retour convive ».. ; Transmission : prévenir cuisine, soins ou responsable si écart. ; Trace : noter ou faire remonter l'observation utile.</t>
  </si>
  <si>
    <t>Je vérifie : Rendre la texture modifiée identifiable, agréable et consommée.. ; Je respecte : la prescription ou la consigne donnée. ; Je contrôle : Je vérifie la personne, le plateau et la texture. Je fais le geste prévu pour retour convive, je contrôle avec un test simple ou l'observ.... ; Si écart : je préviens le responsable, les soins ou le formateur. ; Je transmets : ce que j'ai vu, corrigé ou fait remonter.</t>
  </si>
  <si>
    <t>Notion : Pour texture trop liquide, le professionnel vérifie le besoin et le niveau attendu (non-conformité), identifie le risque principal, applique une action validée (bloquer et refaire test), réalise un contrôle observable, conserve une preuve/trace et transmet l'écart ou la décision au responsable concerné. ; Besoin / objectif : Pour texture trop liquide, le professionnel vérifie le besoin et le niveau attendu (non-conformité), identifie le risque principal, applique une action validée (bloquer et refaire test), réalise un contrôle observable, conserve une preuve/trace et transmet l'écart ou la décision au responsable concerné. ; Action professionnelle : appliquer la prescription et la consigne validée. ; Contrôle observable : Pour texture trop liquide, le professionnel vérifie le besoin et le niveau attendu (non-conformité), identifie le risque principal, applique une action validée (bloquer et refaire test), réalise un contrôle observable, conserve une preuve/trace et transmet l'écart ou la décision au responsable concerné. ; Risque / limite : Pour texture trop liquide, le professionnel vérifie le besoin et le niveau attendu (non-conformité), identifie le risque principal, applique une action validée (bloquer et refaire test), réalise un contrôle observable, conserve une preuve/trace et transmet l'écart ou la décision au responsable concerné. ; Validation / preuve : Pour texture trop liquide, le professionnel vérifie le besoin et le niveau attendu (non-conformité), identifie le risque principal, applique une action validée (bloquer et refaire test), réalise un contrôle observable, conserve une preuve/trace et transmet l'écart ou la décision au responsable concerné. ; Responsable : Cuisine + service + encadrement. ; Source : SRC_EURLEX_852</t>
  </si>
  <si>
    <t>Objectif : identifier la situation « non-conformité », expliquer le risque à maîtriser, réaliser le geste professionnel autorisé, contrôler la conformité, alerter en ca.... ; Action : appliquer la prescription en production, service ou accompagnement. ; Contrôle : Atelier : faire décrire puis réaliser le contrôle lié à « texture trop liquide ».. ; Transmission : prévenir cuisine, soins ou responsable si écart. ; Trace : noter ou faire remonter l'observation utile.</t>
  </si>
  <si>
    <t>Je vérifie : Réagir sans improviser lorsqu'une texture ou un service devient non conforme.. ; Je respecte : la prescription ou la consigne donnée. ; Je contrôle : Je vérifie la personne, le plateau et la texture. Je fais le geste prévu pour texture trop liquide, je contrôle avec un test simple ou l'.... ; Si écart : je préviens le responsable, les soins ou le formateur. ; Je transmets : ce que j'ai vu, corrigé ou fait remonter.</t>
  </si>
  <si>
    <t>Notion : Pour texture trop sèche, le professionnel vérifie le besoin et le niveau attendu (risque étouffement), identifie le risque principal, applique une action validée (corriger humidité ou retirer), réalise un contrôle observable, conserve une preuve/trace et transmet l'écart ou la décision au responsable concerné. ; Besoin / objectif : Pour texture trop sèche, le professionnel vérifie le besoin et le niveau attendu (risque étouffement), identifie le risque principal, applique une action validée (corriger humidité ou retirer), réalise un contrôle observable, conserve une preuve/trace et transmet l'écart ou la décision au responsable concerné. ; Action professionnelle : appliquer la prescription et la consigne validée. ; Contrôle observable : Pour texture trop sèche, le professionnel vérifie le besoin et le niveau attendu (risque étouffement), identifie le risque principal, applique une action validée (corriger humidité ou retirer), réalise un contrôle observable, conserve une preuve/trace et transmet l'écart ou la décision au responsable concerné. ; Risque / limite : Pour texture trop sèche, le professionnel vérifie le besoin et le niveau attendu (risque étouffement), identifie le risque principal, applique une action validée (corriger humidité ou retirer), réalise un contrôle observable, conserve une preuve/trace et transmet l'écart ou la décision au responsable concerné. ; Validation / preuve : Pour texture trop sèche, le professionnel vérifie le besoin et le niveau attendu (risque étouffement), identifie le risque principal, applique une action validée (corriger humidité ou retirer), réalise un contrôle observable, conserve une preuve/trace et transmet l'écart ou la décision au responsable concerné. ; Responsable : Cuisine + service + encadrement. ; Source : SRC_EURLEX_852</t>
  </si>
  <si>
    <t>Objectif : identifier la situation « risque étouffement », expliquer le risque à maîtriser, réaliser le geste professionnel autorisé, contrôler la conformité, alerter e.... ; Action : appliquer la prescription en production, service ou accompagnement. ; Contrôle : Atelier : faire décrire puis réaliser le contrôle lié à « texture trop sèche ».. ; Transmission : prévenir cuisine, soins ou responsable si écart. ; Trace : noter ou faire remonter l'observation utile.</t>
  </si>
  <si>
    <t>Je vérifie : Réagir sans improviser lorsqu'une texture ou un service devient non conforme.. ; Je respecte : la prescription ou la consigne donnée. ; Je contrôle : Je vérifie la personne, le plateau et la texture. Je fais le geste prévu pour texture trop sèche, je contrôle avec un test simple ou l'ob.... ; Si écart : je préviens le responsable, les soins ou le formateur. ; Je transmets : ce que j'ai vu, corrigé ou fait remonter.</t>
  </si>
  <si>
    <t>Notion : Pour morceaux retrouvés, le professionnel vérifie le besoin et le niveau attendu (risque fausse route), identifie le risque principal, applique une action validée (tamisage et alerte), réalise un contrôle observable, conserve une preuve/trace et transmet l'écart ou la décision au responsable concerné. ; Besoin / objectif : Pour morceaux retrouvés, le professionnel vérifie le besoin et le niveau attendu (risque fausse route), identifie le risque principal, applique une action validée (tamisage et alerte), réalise un contrôle observable, conserve une preuve/trace et transmet l'écart ou la décision au responsable concerné. ; Action professionnelle : appliquer la prescription et la consigne validée. ; Contrôle observable : Pour morceaux retrouvés, le professionnel vérifie le besoin et le niveau attendu (risque fausse route), identifie le risque principal, applique une action validée (tamisage et alerte), réalise un contrôle observable, conserve une preuve/trace et transmet l'écart ou la décision au responsable concerné. ; Risque / limite : Pour morceaux retrouvés, le professionnel vérifie le besoin et le niveau attendu (risque fausse route), identifie le risque principal, applique une action validée (tamisage et alerte), réalise un contrôle observable, conserve une preuve/trace et transmet l'écart ou la décision au responsable concerné. ; Validation / preuve : Pour morceaux retrouvés, le professionnel vérifie le besoin et le niveau attendu (risque fausse route), identifie le risque principal, applique une action validée (tamisage et alerte), réalise un contrôle observable, conserve une preuve/trace et transmet l'écart ou la décision au responsable concerné. ; Responsable : Cuisine + service + encadrement. ; Source : SRC_EURLEX_852</t>
  </si>
  <si>
    <t>Objectif : identifier la situation « risque fausse route », expliquer le risque à maîtriser, réaliser le geste professionnel autorisé, contrôler la conformité, alerter .... ; Action : appliquer la prescription en production, service ou accompagnement. ; Contrôle : Atelier : faire décrire puis réaliser le contrôle lié à « morceaux retrouvés ».. ; Transmission : prévenir cuisine, soins ou responsable si écart. ; Trace : noter ou faire remonter l'observation utile.</t>
  </si>
  <si>
    <t>Je vérifie : Réagir sans improviser lorsqu'une texture ou un service devient non conforme.. ; Je respecte : la prescription ou la consigne donnée. ; Je contrôle : Je vérifie la personne, le plateau et la texture. Je fais le geste prévu pour morceaux retrouvés, je contrôle avec un test simple ou l'ob.... ; Si écart : je préviens le responsable, les soins ou le formateur. ; Je transmets : ce que j'ai vu, corrigé ou fait remonter.</t>
  </si>
  <si>
    <t>Notion : Pour plateau inversé, le professionnel vérifie le besoin et le niveau attendu (erreur service), identifie le risque principal, applique une action validée (bloquer avant consommation), réalise un contrôle observable, conserve une preuve/trace et transmet l'écart ou la décision au responsable concerné. ; Besoin / objectif : Pour plateau inversé, le professionnel vérifie le besoin et le niveau attendu (erreur service), identifie le risque principal, applique une action validée (bloquer avant consommation), réalise un contrôle observable, conserve une preuve/trace et transmet l'écart ou la décision au responsable concerné. ; Action professionnelle : appliquer la prescription et la consigne validée. ; Contrôle observable : Pour plateau inversé, le professionnel vérifie le besoin et le niveau attendu (erreur service), identifie le risque principal, applique une action validée (bloquer avant consommation), réalise un contrôle observable, conserve une preuve/trace et transmet l'écart ou la décision au responsable concerné. ; Risque / limite : Pour plateau inversé, le professionnel vérifie le besoin et le niveau attendu (erreur service), identifie le risque principal, applique une action validée (bloquer avant consommation), réalise un contrôle observable, conserve une preuve/trace et transmet l'écart ou la décision au responsable concerné. ; Validation / preuve : Pour plateau inversé, le professionnel vérifie le besoin et le niveau attendu (erreur service), identifie le risque principal, applique une action validée (bloquer avant consommation), réalise un contrôle observable, conserve une preuve/trace et transmet l'écart ou la décision au responsable concerné. ; Responsable : Cuisine + service + encadrement. ; Source : SRC_EURLEX_852</t>
  </si>
  <si>
    <t>Objectif : identifier la situation « erreur service », expliquer le risque à maîtriser, réaliser le geste professionnel autorisé, contrôler la conformité, alerter en ca.... ; Action : appliquer la prescription en production, service ou accompagnement. ; Contrôle : Atelier : faire décrire puis réaliser le contrôle lié à « plateau inversé ».. ; Transmission : prévenir cuisine, soins ou responsable si écart. ; Trace : noter ou faire remonter l'observation utile.</t>
  </si>
  <si>
    <t>Je vérifie : Réagir sans improviser lorsqu'une texture ou un service devient non conforme.. ; Je respecte : la prescription ou la consigne donnée. ; Je contrôle : Je vérifie la personne, le plateau et la texture. Je fais le geste prévu pour plateau inversé, je contrôle avec un test simple ou l'obser.... ; Si écart : je préviens le responsable, les soins ou le formateur. ; Je transmets : ce que j'ai vu, corrigé ou fait remonter.</t>
  </si>
  <si>
    <t>refus repete chercher cause avant conclure au caprice</t>
  </si>
  <si>
    <t>Notion : Pour oubli allergène, le professionnel vérifie le besoin et le niveau attendu (risque allergique), identifie le risque principal, applique une action validée (retirer, informer, tracer), réalise un contrôle observable, conserve une preuve/trace et transmet l'écart ou la décision au responsable concerné. ; Besoin / objectif : Pour oubli allergène, le professionnel vérifie le besoin et le niveau attendu (risque allergique), identifie le risque principal, applique une action validée (retirer, informer, tracer), réalise un contrôle observable, conserve une preuve/trace et transmet l'écart ou la décision au responsable concerné. ; Action professionnelle : appliquer la prescription et la consigne validée. ; Contrôle observable : Pour oubli allergène, le professionnel vérifie le besoin et le niveau attendu (risque allergique), identifie le risque principal, applique une action validée (retirer, informer, tracer), réalise un contrôle observable, conserve une preuve/trace et transmet l'écart ou la décision au responsable concerné. ; Risque / limite : Pour oubli allergène, le professionnel vérifie le besoin et le niveau attendu (risque allergique), identifie le risque principal, applique une action validée (retirer, informer, tracer), réalise un contrôle observable, conserve une preuve/trace et transmet l'écart ou la décision au responsable concerné. ; Validation / preuve : Pour oubli allergène, le professionnel vérifie le besoin et le niveau attendu (risque allergique), identifie le risque principal, applique une action validée (retirer, informer, tracer), réalise un contrôle observable, conserve une preuve/trace et transmet l'écart ou la décision au responsable concerné. ; Responsable : Cuisine + service + encadrement. ; Source : SRC_EURLEX_852</t>
  </si>
  <si>
    <t>Objectif : identifier la situation « risque allergique », expliquer le risque à maîtriser, réaliser le geste professionnel autorisé, contrôler la conformité, alerter en.... ; Action : appliquer la prescription en production, service ou accompagnement. ; Contrôle : Atelier : faire décrire puis réaliser le contrôle lié à « oubli allergène ».. ; Transmission : prévenir cuisine, soins ou responsable si écart. ; Trace : noter ou faire remonter l'observation utile.</t>
  </si>
  <si>
    <t>Je vérifie : Réagir sans improviser lorsqu'une texture ou un service devient non conforme.. ; Je respecte : la prescription ou la consigne donnée. ; Je contrôle : Je vérifie la personne, le plateau et la texture. Je fais le geste prévu pour oubli allergène, je contrôle avec un test simple ou l'obser.... ; Si écart : je préviens le responsable, les soins ou le formateur. ; Je transmets : ce que j'ai vu, corrigé ou fait remonter.</t>
  </si>
  <si>
    <t>denutrition conflit maltraitance possible</t>
  </si>
  <si>
    <t>Notion : Pour rupture produit enrichissant, le professionnel vérifie le besoin et le niveau attendu (continuité nutritionnelle), identifie le risque principal, applique une action validée (substituer après validation), réalise un contrôle observable, conserve une preuve/trace et transmet l'écart ou la décision au responsable concerné. ; Besoin / objectif : Pour rupture produit enrichissant, le professionnel vérifie le besoin et le niveau attendu (continuité nutritionnelle), identifie le risque principal, applique une action validée (substituer après validation), réalise un contrôle observable, conserve une preuve/trace et transmet l'écart ou la décision au responsable concerné. ; Action professionnelle : appliquer la prescription et la consigne validée. ; Contrôle observable : Pour rupture produit enrichissant, le professionnel vérifie le besoin et le niveau attendu (continuité nutritionnelle), identifie le risque principal, applique une action validée (substituer après validation), réalise un contrôle observable, conserve une preuve/trace et transmet l'écart ou la décision au responsable concerné. ; Risque / limite : Pour rupture produit enrichissant, le professionnel vérifie le besoin et le niveau attendu (continuité nutritionnelle), identifie le risque principal, applique une action validée (substituer après validation), réalise un contrôle observable, conserve une preuve/trace et transmet l'écart ou la décision au responsable concerné. ; Validation / preuve : Pour rupture produit enrichissant, le professionnel vérifie le besoin et le niveau attendu (continuité nutritionnelle), identifie le risque principal, applique une action validée (substituer après validation), réalise un contrôle observable, conserve une preuve/trace et transmet l'écart ou la décision au responsable concerné. ; Responsable : Cuisine + service + encadrement. ; Source : SRC_EURLEX_852</t>
  </si>
  <si>
    <t>Objectif : identifier la situation « continuité nutritionnelle », expliquer le risque à maîtriser, réaliser le geste professionnel autorisé, contrôler la conformité, al.... ; Action : appliquer la prescription en production, service ou accompagnement. ; Contrôle : Atelier : faire décrire puis réaliser le contrôle lié à « rupture produit enrichissant ».. ; Transmission : prévenir cuisine, soins ou responsable si écart. ; Trace : noter ou faire remonter l'observation utile.</t>
  </si>
  <si>
    <t>Je vérifie : Réagir sans improviser lorsqu'une texture ou un service devient non conforme.. ; Je respecte : la prescription ou la consigne donnée. ; Je contrôle : Je vérifie la personne, le plateau et la texture. Je fais le geste prévu pour rupture produit enrichissant, je contrôle avec un test simp.... ; Si écart : je préviens le responsable, les soins ou le formateur. ; Je transmets : ce que j'ai vu, corrigé ou fait remonter.</t>
  </si>
  <si>
    <t>Notion : Pour incident toux au repas, le professionnel vérifie le besoin et le niveau attendu (risque aspiration), identifie le risque principal, applique une action validée (arrêter, prévenir, noter), réalise un contrôle observable, conserve une preuve/trace et transmet l'écart ou la décision au responsable concerné. ; Besoin / objectif : Pour incident toux au repas, le professionnel vérifie le besoin et le niveau attendu (risque aspiration), identifie le risque principal, applique une action validée (arrêter, prévenir, noter), réalise un contrôle observable, conserve une preuve/trace et transmet l'écart ou la décision au responsable concerné. ; Action professionnelle : appliquer la prescription et la consigne validée. ; Contrôle observable : Pour incident toux au repas, le professionnel vérifie le besoin et le niveau attendu (risque aspiration), identifie le risque principal, applique une action validée (arrêter, prévenir, noter), réalise un contrôle observable, conserve une preuve/trace et transmet l'écart ou la décision au responsable concerné. ; Risque / limite : Pour incident toux au repas, le professionnel vérifie le besoin et le niveau attendu (risque aspiration), identifie le risque principal, applique une action validée (arrêter, prévenir, noter), réalise un contrôle observable, conserve une preuve/trace et transmet l'écart ou la décision au responsable concerné. ; Validation / preuve : Pour incident toux au repas, le professionnel vérifie le besoin et le niveau attendu (risque aspiration), identifie le risque principal, applique une action validée (arrêter, prévenir, noter), réalise un contrôle observable, conserve une preuve/trace et transmet l'écart ou la décision au responsable concerné. ; Responsable : Cuisine + service + encadrement. ; Source : SRC_EURLEX_852</t>
  </si>
  <si>
    <t>Objectif : identifier la situation « risque aspiration », expliquer le risque à maîtriser, réaliser le geste professionnel autorisé, contrôler la conformité, alerter en.... ; Action : appliquer la prescription en production, service ou accompagnement. ; Contrôle : Atelier : faire décrire puis réaliser le contrôle lié à « incident toux au repas ».. ; Transmission : prévenir cuisine, soins ou responsable si écart. ; Trace : noter ou faire remonter l'observation utile.</t>
  </si>
  <si>
    <t>Je vérifie : Réagir sans improviser lorsqu'une texture ou un service devient non conforme.. ; Je respecte : la prescription ou la consigne donnée. ; Je contrôle : Je vérifie la personne, le plateau et la texture. Je fais le geste prévu pour incident toux au repas, je contrôle avec un test simple ou .... ; Si écart : je préviens le responsable, les soins ou le formateur. ; Je transmets : ce que j'ai vu, corrigé ou fait remonter.</t>
  </si>
  <si>
    <t>Notion : Pour réclamation famille, le professionnel vérifie le besoin et le niveau attendu (communication), identifie le risque principal, applique une action validée (répondre par faits, preuves et plan d'action), réalise un contrôle observable, conserve une preuve/trace et transmet l'écart ou la décision au responsable concerné. ; Besoin / objectif : Pour réclamation famille, le professionnel vérifie le besoin et le niveau attendu (communication), identifie le risque principal, applique une action validée (répondre par faits, preuves et plan d'action), réalise un contrôle observable, conserve une preuve/trace et transmet l'écart ou la décision au responsable concerné. ; Action professionnelle : appliquer la prescription et la consigne validée. ; Contrôle observable : Pour réclamation famille, le professionnel vérifie le besoin et le niveau attendu (communication), identifie le risque principal, applique une action validée (répondre par faits, preuves et plan d'action), réalise un contrôle observable, conserve une preuve/trace et transmet l'écart ou la décision au responsable concerné. ; Risque / limite : Pour réclamation famille, le professionnel vérifie le besoin et le niveau attendu (communication), identifie le risque principal, applique une action validée (répondre par faits, preuves et plan d'action), réalise un contrôle observable, conserve une preuve/trace et transmet l'écart ou la décision au responsable concerné. ; Validation / preuve : Pour réclamation famille, le professionnel vérifie le besoin et le niveau attendu (communication), identifie le risque principal, applique une action validée (répondre par faits, preuves et plan d'action), réalise un contrôle observable, conserve une preuve/trace et transmet l'écart ou la décision au responsable concerné. ; Responsable : Cuisine + service + encadrement. ; Source : SRC_EURLEX_852</t>
  </si>
  <si>
    <t>Objectif : identifier la situation « communication », expliquer le risque à maîtriser, réaliser le geste professionnel autorisé, contrôler la conformité, alerter en cas.... ; Action : appliquer la prescription en production, service ou accompagnement. ; Contrôle : Atelier : faire décrire puis réaliser le contrôle lié à « réclamation famille ».. ; Transmission : prévenir cuisine, soins ou responsable si écart. ; Trace : noter ou faire remonter l'observation utile.</t>
  </si>
  <si>
    <t>Je vérifie : Réagir sans improviser lorsqu'une texture ou un service devient non conforme.. ; Je respecte : la prescription ou la consigne donnée. ; Je contrôle : Je vérifie la personne, le plateau et la texture. Je fais le geste prévu pour réclamation famille, je contrôle avec un test simple ou l'o.... ; Si écart : je préviens le responsable, les soins ou le formateur. ; Je transmets : ce que j'ai vu, corrigé ou fait remonter.</t>
  </si>
  <si>
    <t>Notion : Pour grille atelier texture, le professionnel vérifie le besoin et le niveau attendu (formation), identifie le risque principal, applique une action validée (observer gestes et preuves), réalise un contrôle observable, conserve une preuve/trace et transmet l'écart ou la décision au responsable concerné. ; Besoin / objectif : Pour grille atelier texture, le professionnel vérifie le besoin et le niveau attendu (formation), identifie le risque principal, applique une action validée (observer gestes et preuves), réalise un contrôle observable, conserve une preuve/trace et transmet l'écart ou la décision au responsable concerné. ; Action professionnelle : appliquer la prescription et la consigne validée. ; Contrôle observable : Pour grille atelier texture, le professionnel vérifie le besoin et le niveau attendu (formation), identifie le risque principal, applique une action validée (observer gestes et preuves), réalise un contrôle observable, conserve une preuve/trace et transmet l'écart ou la décision au responsable concerné. ; Risque / limite : Pour grille atelier texture, le professionnel vérifie le besoin et le niveau attendu (formation), identifie le risque principal, applique une action validée (observer gestes et preuves), réalise un contrôle observable, conserve une preuve/trace et transmet l'écart ou la décision au responsable concerné. ; Validation / preuve : Pour grille atelier texture, le professionnel vérifie le besoin et le niveau attendu (formation), identifie le risque principal, applique une action validée (observer gestes et preuves), réalise un contrôle observable, conserve une preuve/trace et transmet l'écart ou la décision au responsable concerné. ; Responsable : Formateur + encadrement. ; Source : SRC_IDDSI_TESTS</t>
  </si>
  <si>
    <t>Objectif : identifier la situation « formation », expliquer le risque à maîtriser, réaliser le geste professionnel autorisé, contrôler la conformité, alerter en cas d’é.... ; Action : appliquer la prescription en production, service ou accompagnement. ; Contrôle : Atelier : faire décrire puis réaliser le contrôle lié à « grille atelier texture ».. ; Transmission : prévenir cuisine, soins ou responsable si écart. ; Trace : noter ou faire remonter l'observation utile.</t>
  </si>
  <si>
    <t>Je vérifie : Transformer la connaissance en gestes observables et validables.. ; Je respecte : la prescription ou la consigne donnée. ; Je contrôle : Je vérifie la personne, le plateau et la texture. Je fais le geste prévu pour grille atelier texture, je contrôle avec un test simple ou .... ; Si écart : je préviens le responsable, les soins ou le formateur. ; Je transmets : ce que j'ai vu, corrigé ou fait remonter.</t>
  </si>
  <si>
    <t>Notion : Pour questionnement professionnel, le professionnel vérifie le besoin et le niveau attendu (formation), identifie le risque principal, applique une action validée (faire justifier le risque), réalise un contrôle observable, conserve une preuve/trace et transmet l'écart ou la décision au responsable concerné. ; Besoin / objectif : Pour questionnement professionnel, le professionnel vérifie le besoin et le niveau attendu (formation), identifie le risque principal, applique une action validée (faire justifier le risque), réalise un contrôle observable, conserve une preuve/trace et transmet l'écart ou la décision au responsable concerné. ; Action professionnelle : appliquer la prescription et la consigne validée. ; Contrôle observable : Pour questionnement professionnel, le professionnel vérifie le besoin et le niveau attendu (formation), identifie le risque principal, applique une action validée (faire justifier le risque), réalise un contrôle observable, conserve une preuve/trace et transmet l'écart ou la décision au responsable concerné. ; Risque / limite : Pour questionnement professionnel, le professionnel vérifie le besoin et le niveau attendu (formation), identifie le risque principal, applique une action validée (faire justifier le risque), réalise un contrôle observable, conserve une preuve/trace et transmet l'écart ou la décision au responsable concerné. ; Validation / preuve : Pour questionnement professionnel, le professionnel vérifie le besoin et le niveau attendu (formation), identifie le risque principal, applique une action validée (faire justifier le risque), réalise un contrôle observable, conserve une preuve/trace et transmet l'écart ou la décision au responsable concerné. ; Responsable : Formateur + encadrement. ; Source : SRC_IDDSI_TESTS</t>
  </si>
  <si>
    <t>Objectif : identifier la situation « formation », expliquer le risque à maîtriser, réaliser le geste professionnel autorisé, contrôler la conformité, alerter en cas d’é.... ; Action : appliquer la prescription en production, service ou accompagnement. ; Contrôle : Atelier : faire décrire puis réaliser le contrôle lié à « questionnement professionnel ».. ; Transmission : prévenir cuisine, soins ou responsable si écart. ; Trace : noter ou faire remonter l'observation utile.</t>
  </si>
  <si>
    <t>Je vérifie : Transformer la connaissance en gestes observables et validables.. ; Je respecte : la prescription ou la consigne donnée. ; Je contrôle : Je vérifie la personne, le plateau et la texture. Je fais le geste prévu pour questionnement professionnel, je contrôle avec un test simp.... ; Si écart : je préviens le responsable, les soins ou le formateur. ; Je transmets : ce que j'ai vu, corrigé ou fait remonter.</t>
  </si>
  <si>
    <t>Notion : Pour démonstration test IDDSI, le professionnel vérifie le besoin et le niveau attendu (formation), identifie le risque principal, applique une action validée (faire faire puis corriger), réalise un contrôle observable, conserve une preuve/trace et transmet l'écart ou la décision au responsable concerné. ; Besoin / objectif : Pour démonstration test IDDSI, le professionnel vérifie le besoin et le niveau attendu (formation), identifie le risque principal, applique une action validée (faire faire puis corriger), réalise un contrôle observable, conserve une preuve/trace et transmet l'écart ou la décision au responsable concerné. ; Action professionnelle : appliquer la prescription et la consigne validée. ; Contrôle observable : Pour démonstration test IDDSI, le professionnel vérifie le besoin et le niveau attendu (formation), identifie le risque principal, applique une action validée (faire faire puis corriger), réalise un contrôle observable, conserve une preuve/trace et transmet l'écart ou la décision au responsable concerné. ; Risque / limite : Pour démonstration test IDDSI, le professionnel vérifie le besoin et le niveau attendu (formation), identifie le risque principal, applique une action validée (faire faire puis corriger), réalise un contrôle observable, conserve une preuve/trace et transmet l'écart ou la décision au responsable concerné. ; Validation / preuve : Pour démonstration test IDDSI, le professionnel vérifie le besoin et le niveau attendu (formation), identifie le risque principal, applique une action validée (faire faire puis corriger), réalise un contrôle observable, conserve une preuve/trace et transmet l'écart ou la décision au responsable concerné. ; Responsable : Formateur + encadrement. ; Source : SRC_IDDSI_TESTS</t>
  </si>
  <si>
    <t>Objectif : identifier la situation « formation », expliquer le risque à maîtriser, réaliser le geste professionnel autorisé, contrôler la conformité, alerter en cas d’é.... ; Action : appliquer la prescription en production, service ou accompagnement. ; Contrôle : Atelier : faire décrire puis réaliser le contrôle lié à « démonstration test IDDSI ».. ; Transmission : prévenir cuisine, soins ou responsable si écart. ; Trace : noter ou faire remonter l'observation utile.</t>
  </si>
  <si>
    <t>Je vérifie : Transformer la connaissance en gestes observables et validables.. ; Je respecte : la prescription ou la consigne donnée. ; Je contrôle : Je vérifie la personne, le plateau et la texture. Je fais le geste prévu pour démonstration test IDDSI, je contrôle avec un test simple o.... ; Si écart : je préviens le responsable, les soins ou le formateur. ; Je transmets : ce que j'ai vu, corrigé ou fait remonter.</t>
  </si>
  <si>
    <t>Notion : Pour validation acquis, le professionnel vérifie le besoin et le niveau attendu (compétence), identifie le risque principal, applique une action validée (noter action, contrôle, trace), réalise un contrôle observable, conserve une preuve/trace et transmet l'écart ou la décision au responsable concerné. ; Besoin / objectif : Pour validation acquis, le professionnel vérifie le besoin et le niveau attendu (compétence), identifie le risque principal, applique une action validée (noter action, contrôle, trace), réalise un contrôle observable, conserve une preuve/trace et transmet l'écart ou la décision au responsable concerné. ; Action professionnelle : appliquer la prescription et la consigne validée. ; Contrôle observable : Pour validation acquis, le professionnel vérifie le besoin et le niveau attendu (compétence), identifie le risque principal, applique une action validée (noter action, contrôle, trace), réalise un contrôle observable, conserve une preuve/trace et transmet l'écart ou la décision au responsable concerné. ; Risque / limite : Pour validation acquis, le professionnel vérifie le besoin et le niveau attendu (compétence), identifie le risque principal, applique une action validée (noter action, contrôle, trace), réalise un contrôle observable, conserve une preuve/trace et transmet l'écart ou la décision au responsable concerné. ; Validation / preuve : Pour validation acquis, le professionnel vérifie le besoin et le niveau attendu (compétence), identifie le risque principal, applique une action validée (noter action, contrôle, trace), réalise un contrôle observable, conserve une preuve/trace et transmet l'écart ou la décision au responsable concerné. ; Responsable : Formateur + encadrement. ; Source : SRC_IDDSI_TESTS</t>
  </si>
  <si>
    <t>Objectif : identifier la situation « compétence », expliquer le risque à maîtriser, réaliser le geste professionnel autorisé, contrôler la conformité, alerter en cas d’.... ; Action : appliquer la prescription en production, service ou accompagnement. ; Contrôle : Atelier : faire décrire puis réaliser le contrôle lié à « validation acquis ».. ; Transmission : prévenir cuisine, soins ou responsable si écart. ; Trace : noter ou faire remonter l'observation utile.</t>
  </si>
  <si>
    <t>Je vérifie : Transformer la connaissance en gestes observables et validables.. ; Je respecte : la prescription ou la consigne donnée. ; Je contrôle : Je vérifie la personne, le plateau et la texture. Je fais le geste prévu pour validation acquis, je contrôle avec un test simple ou l'obs.... ; Si écart : je préviens le responsable, les soins ou le formateur. ; Je transmets : ce que j'ai vu, corrigé ou fait remonter.</t>
  </si>
  <si>
    <t>Notion : Pour recyclage après écart, le professionnel vérifie le besoin et le niveau attendu (amélioration), identifie le risque principal, applique une action validée (réentraîner sur situation réelle), réalise un contrôle observable, conserve une preuve/trace et transmet l'écart ou la décision au responsable concerné. ; Besoin / objectif : Pour recyclage après écart, le professionnel vérifie le besoin et le niveau attendu (amélioration), identifie le risque principal, applique une action validée (réentraîner sur situation réelle), réalise un contrôle observable, conserve une preuve/trace et transmet l'écart ou la décision au responsable concerné. ; Action professionnelle : appliquer la prescription et la consigne validée. ; Contrôle observable : Pour recyclage après écart, le professionnel vérifie le besoin et le niveau attendu (amélioration), identifie le risque principal, applique une action validée (réentraîner sur situation réelle), réalise un contrôle observable, conserve une preuve/trace et transmet l'écart ou la décision au responsable concerné. ; Risque / limite : Pour recyclage après écart, le professionnel vérifie le besoin et le niveau attendu (amélioration), identifie le risque principal, applique une action validée (réentraîner sur situation réelle), réalise un contrôle observable, conserve une preuve/trace et transmet l'écart ou la décision au responsable concerné. ; Validation / preuve : Pour recyclage après écart, le professionnel vérifie le besoin et le niveau attendu (amélioration), identifie le risque principal, applique une action validée (réentraîner sur situation réelle), réalise un contrôle observable, conserve une preuve/trace et transmet l'écart ou la décision au responsable concerné. ; Responsable : Formateur + encadrement. ; Source : SRC_IDDSI_TESTS</t>
  </si>
  <si>
    <t>Objectif : identifier la situation « amélioration », expliquer le risque à maîtriser, réaliser le geste professionnel autorisé, contrôler la conformité, alerter en cas .... ; Action : appliquer la prescription en production, service ou accompagnement. ; Contrôle : Atelier : faire décrire puis réaliser le contrôle lié à « recyclage après écart ».. ; Transmission : prévenir cuisine, soins ou responsable si écart. ; Trace : noter ou faire remonter l'observation utile.</t>
  </si>
  <si>
    <t>Je vérifie : Transformer la connaissance en gestes observables et validables.. ; Je respecte : la prescription ou la consigne donnée. ; Je contrôle : Je vérifie la personne, le plateau et la texture. Je fais le geste prévu pour recyclage après écart, je contrôle avec un test simple ou l.... ; Si écart : je préviens le responsable, les soins ou le formateur. ; Je transmets : ce que j'ai vu, corrigé ou fait remonter.</t>
  </si>
  <si>
    <t>Notion : Pour tutorat nouvel agent, le professionnel vérifie le besoin et le niveau attendu (intégration), identifie le risque principal, applique une action validée (associer consigne et observation), réalise un contrôle observable, conserve une preuve/trace et transmet l'écart ou la décision au responsable concerné. ; Besoin / objectif : Pour tutorat nouvel agent, le professionnel vérifie le besoin et le niveau attendu (intégration), identifie le risque principal, applique une action validée (associer consigne et observation), réalise un contrôle observable, conserve une preuve/trace et transmet l'écart ou la décision au responsable concerné. ; Action professionnelle : appliquer la prescription et la consigne validée. ; Contrôle observable : Pour tutorat nouvel agent, le professionnel vérifie le besoin et le niveau attendu (intégration), identifie le risque principal, applique une action validée (associer consigne et observation), réalise un contrôle observable, conserve une preuve/trace et transmet l'écart ou la décision au responsable concerné. ; Risque / limite : Pour tutorat nouvel agent, le professionnel vérifie le besoin et le niveau attendu (intégration), identifie le risque principal, applique une action validée (associer consigne et observation), réalise un contrôle observable, conserve une preuve/trace et transmet l'écart ou la décision au responsable concerné. ; Validation / preuve : Pour tutorat nouvel agent, le professionnel vérifie le besoin et le niveau attendu (intégration), identifie le risque principal, applique une action validée (associer consigne et observation), réalise un contrôle observable, conserve une preuve/trace et transmet l'écart ou la décision au responsable concerné. ; Responsable : Formateur + encadrement. ; Source : SRC_IDDSI_TESTS</t>
  </si>
  <si>
    <t>Objectif : identifier la situation « intégration », expliquer le risque à maîtriser, réaliser le geste professionnel autorisé, contrôler la conformité, alerter en cas d.... ; Action : appliquer la prescription en production, service ou accompagnement. ; Contrôle : Atelier : faire décrire puis réaliser le contrôle lié à « tutorat nouvel agent ».. ; Transmission : prévenir cuisine, soins ou responsable si écart. ; Trace : noter ou faire remonter l'observation utile.</t>
  </si>
  <si>
    <t>Je vérifie : Transformer la connaissance en gestes observables et validables.. ; Je respecte : la prescription ou la consigne donnée. ; Je contrôle : Je vérifie la personne, le plateau et la texture. Je fais le geste prévu pour tutorat nouvel agent, je contrôle avec un test simple ou l'.... ; Si écart : je préviens le responsable, les soins ou le formateur. ; Je transmets : ce que j'ai vu, corrigé ou fait remonter.</t>
  </si>
  <si>
    <t>chercher cause avant conclure au caprice</t>
  </si>
  <si>
    <t>Notion : Pour bilan mensuel textures, le professionnel vérifie le besoin et le niveau attendu (pilotage), identifie le risque principal, applique une action validée (suivre écarts, refus et corrections), réalise un contrôle observable, conserve une preuve/trace et transmet l'écart ou la décision au responsable concerné. ; Besoin / objectif : Pour bilan mensuel textures, le professionnel vérifie le besoin et le niveau attendu (pilotage), identifie le risque principal, applique une action validée (suivre écarts, refus et corrections), réalise un contrôle observable, conserve une preuve/trace et transmet l'écart ou la décision au responsable concerné. ; Action professionnelle : appliquer la prescription et la consigne validée. ; Contrôle observable : Pour bilan mensuel textures, le professionnel vérifie le besoin et le niveau attendu (pilotage), identifie le risque principal, applique une action validée (suivre écarts, refus et corrections), réalise un contrôle observable, conserve une preuve/trace et transmet l'écart ou la décision au responsable concerné. ; Risque / limite : Pour bilan mensuel textures, le professionnel vérifie le besoin et le niveau attendu (pilotage), identifie le risque principal, applique une action validée (suivre écarts, refus et corrections), réalise un contrôle observable, conserve une preuve/trace et transmet l'écart ou la décision au responsable concerné. ; Validation / preuve : Pour bilan mensuel textures, le professionnel vérifie le besoin et le niveau attendu (pilotage), identifie le risque principal, applique une action validée (suivre écarts, refus et corrections), réalise un contrôle observable, conserve une preuve/trace et transmet l'écart ou la décision au responsable concerné. ; Responsable : Formateur + encadrement. ; Source : SRC_IDDSI_TESTS</t>
  </si>
  <si>
    <t>Objectif : identifier la situation « pilotage », expliquer le risque à maîtriser, réaliser le geste professionnel autorisé, contrôler la conformité, alerter en cas d’éc.... ; Action : appliquer la prescription en production, service ou accompagnement. ; Contrôle : Atelier : faire décrire puis réaliser le contrôle lié à « bilan mensuel textures ».. ; Transmission : prévenir cuisine, soins ou responsable si écart. ; Trace : noter ou faire remonter l'observation utile.</t>
  </si>
  <si>
    <t>Je vérifie : Transformer la connaissance en gestes observables et validables.. ; Je respecte : la prescription ou la consigne donnée. ; Je contrôle : Je vérifie la personne, le plateau et la texture. Je fais le geste prévu pour bilan mensuel textures, je contrôle avec un test simple ou .... ; Si écart : je préviens le responsable, les soins ou le formateur. ; Je transmets : ce que j'ai vu, corrigé ou fait remonter.</t>
  </si>
  <si>
    <t>Notion : Pour standardisation inter-équipe, le professionnel vérifie le besoin et le niveau attendu (qualité), identifie le risque principal, applique une action validée (aligner cuisine, service et soins), réalise un contrôle observable, conserve une preuve/trace et transmet l'écart ou la décision au responsable concerné. ; Besoin / objectif : Pour standardisation inter-équipe, le professionnel vérifie le besoin et le niveau attendu (qualité), identifie le risque principal, applique une action validée (aligner cuisine, service et soins), réalise un contrôle observable, conserve une preuve/trace et transmet l'écart ou la décision au responsable concerné. ; Action professionnelle : appliquer la prescription et la consigne validée. ; Contrôle observable : Pour standardisation inter-équipe, le professionnel vérifie le besoin et le niveau attendu (qualité), identifie le risque principal, applique une action validée (aligner cuisine, service et soins), réalise un contrôle observable, conserve une preuve/trace et transmet l'écart ou la décision au responsable concerné. ; Risque / limite : Pour standardisation inter-équipe, le professionnel vérifie le besoin et le niveau attendu (qualité), identifie le risque principal, applique une action validée (aligner cuisine, service et soins), réalise un contrôle observable, conserve une preuve/trace et transmet l'écart ou la décision au responsable concerné. ; Validation / preuve : Pour standardisation inter-équipe, le professionnel vérifie le besoin et le niveau attendu (qualité), identifie le risque principal, applique une action validée (aligner cuisine, service et soins), réalise un contrôle observable, conserve une preuve/trace et transmet l'écart ou la décision au responsable concerné. ; Responsable : Formateur + encadrement. ; Source : SRC_IDDSI_TESTS</t>
  </si>
  <si>
    <t>Objectif : identifier la situation « qualité », expliquer le risque à maîtriser, réaliser le geste professionnel autorisé, contrôler la conformité, alerter en cas d’éca.... ; Action : appliquer la prescription en production, service ou accompagnement. ; Contrôle : Atelier : faire décrire puis réaliser le contrôle lié à « standardisation inter-équipe ».. ; Transmission : prévenir cuisine, soins ou responsable si écart. ; Trace : noter ou faire remonter l'observation utile.</t>
  </si>
  <si>
    <t>Je vérifie : Transformer la connaissance en gestes observables et validables.. ; Je respecte : la prescription ou la consigne donnée. ; Je contrôle : Je vérifie la personne, le plateau et la texture. Je fais le geste prévu pour standardisation inter-équipe, je contrôle avec un test simp.... ; Si écart : je préviens le responsable, les soins ou le formateur. ; Je transmets : ce que j'ai vu, corrigé ou fait remonter.</t>
  </si>
  <si>
    <t>allergie intolerance separer allergie aversion et degout</t>
  </si>
  <si>
    <t>registre dossier</t>
  </si>
  <si>
    <t>separer allergie aversion et degout</t>
  </si>
  <si>
    <t>regime therapeutique ne pas improviser les substitutions</t>
  </si>
  <si>
    <t>incompatibilite nutritionnelle ou medicale</t>
  </si>
  <si>
    <t>fiche individuelle</t>
  </si>
  <si>
    <t>ne pas improviser les substitutions</t>
  </si>
  <si>
    <t>fatigue en fin de journee</t>
  </si>
  <si>
    <t>suivi consommation</t>
  </si>
  <si>
    <t>adapter horaire collation texture selon moment</t>
  </si>
  <si>
    <t>evaluation initiale observer interroger peser transmettre</t>
  </si>
  <si>
    <t>mauvaise texture de depart</t>
  </si>
  <si>
    <t>bilan entree</t>
  </si>
  <si>
    <t>observer interroger peser transmettre</t>
  </si>
  <si>
    <t>reviser niveau et outils</t>
  </si>
  <si>
    <t>reevaluation periodique reviser niveau et outils</t>
  </si>
  <si>
    <t>texture obsolete</t>
  </si>
  <si>
    <t>compte rendu repas</t>
  </si>
  <si>
    <t>compatibilite regimes liaison enrichissement maitrises</t>
  </si>
  <si>
    <t>suivi hydrique preparation reguliere</t>
  </si>
  <si>
    <t>securite fausse route</t>
  </si>
  <si>
    <t>prescription respectee tamisage test texture</t>
  </si>
  <si>
    <t>plan alimentaire presentation portion adaptee</t>
  </si>
  <si>
    <t>volume alimentaire comment eviter de remplir sans nourrir</t>
  </si>
  <si>
    <t>plan nutrition texture collation validee</t>
  </si>
  <si>
    <t>fruits et fibres</t>
  </si>
  <si>
    <t>menu valide preparation fraiche securisee</t>
  </si>
  <si>
    <t>temperature de service</t>
  </si>
  <si>
    <t>confort et securite</t>
  </si>
  <si>
    <t>limiter les restrictions inutiles prioriser nutrition</t>
  </si>
  <si>
    <t>validation dietetique obligatoire</t>
  </si>
  <si>
    <t>plaisir et phase cephalique</t>
  </si>
  <si>
    <t>respect gouts dressage differencie</t>
  </si>
  <si>
    <t>suivi des restes</t>
  </si>
  <si>
    <t>suivi hebdomadaire retour cuisine exploite</t>
  </si>
  <si>
    <t>signaux d alerte</t>
  </si>
  <si>
    <t>identification du plat</t>
  </si>
  <si>
    <t>equilibre composantes dressage assiette compartimentee</t>
  </si>
  <si>
    <t>couleur betterave carotte epinard courge</t>
  </si>
  <si>
    <t>assaisonnement controle et adapte regime</t>
  </si>
  <si>
    <t>compatibilite sans sel allergenes</t>
  </si>
  <si>
    <t>saveur herbes mixees jus corse epices douces</t>
  </si>
  <si>
    <t>respect tolerances rechauffage non dessechant</t>
  </si>
  <si>
    <t>odeur jus de viande reduit aromates</t>
  </si>
  <si>
    <t>texture lisse cohesive lubrifiee selon niveau</t>
  </si>
  <si>
    <t>texture en bouche</t>
  </si>
  <si>
    <t>niveau conforme test cuillere fourchette</t>
  </si>
  <si>
    <t>texture en bouche ajout sauce liaison tamisage</t>
  </si>
  <si>
    <t>niveau conforme</t>
  </si>
  <si>
    <t>sauces bechamel enrichie veloute reduit</t>
  </si>
  <si>
    <t>apport et regime</t>
  </si>
  <si>
    <t>formes boudin quenelle dome moule silicone</t>
  </si>
  <si>
    <t>menu equilibre organisation multi composantes</t>
  </si>
  <si>
    <t>repas complet menu complet texture 4</t>
  </si>
  <si>
    <t>meme repas que les autres</t>
  </si>
  <si>
    <t>projet personnalise coordination salle</t>
  </si>
  <si>
    <t>dimension sociale meme salle aide discrete</t>
  </si>
  <si>
    <t>acceptabilite cfa pro</t>
  </si>
  <si>
    <t>validation globale execution realiste</t>
  </si>
  <si>
    <t>acceptabilite cfa pro securite plaisir autonomie</t>
  </si>
  <si>
    <t>validation globale</t>
  </si>
  <si>
    <t>regimes respectes controle organoleptique</t>
  </si>
  <si>
    <t>degustation interne check gout sel texture temperature</t>
  </si>
  <si>
    <t>menu fiche technique texture par composante</t>
  </si>
  <si>
    <t>improvisation en fin de service</t>
  </si>
  <si>
    <t>menu compatible regimes</t>
  </si>
  <si>
    <t>achats pieces tendres parage qualite constante</t>
  </si>
  <si>
    <t>fibres nerfs peaux aretes</t>
  </si>
  <si>
    <t>apports et allergies</t>
  </si>
  <si>
    <t>cuisson longue douce si besoin</t>
  </si>
  <si>
    <t>cuisson cuisson longue douce si besoin</t>
  </si>
  <si>
    <t>trop sec trop fibreux sous cuisson</t>
  </si>
  <si>
    <t>mixage materiel adapte petites charges tamisage</t>
  </si>
  <si>
    <t>grumeaux peaux fibres</t>
  </si>
  <si>
    <t>liaison lier avec sauce feculent epaississant valide</t>
  </si>
  <si>
    <t>dephasage eau solide ou texture collante</t>
  </si>
  <si>
    <t>compatibilite regimes allergenes</t>
  </si>
  <si>
    <t>enrichissement enrichir selon protocole dietetique</t>
  </si>
  <si>
    <t>dilution au bouillon eau</t>
  </si>
  <si>
    <t>regime allergene valide</t>
  </si>
  <si>
    <t>refroidissement cellule tracabilite portionnement</t>
  </si>
  <si>
    <t>zone de temperature dangereuse</t>
  </si>
  <si>
    <t>sans impact apports</t>
  </si>
  <si>
    <t>remise en temperature</t>
  </si>
  <si>
    <t>remise en temperature temperature maitrisee sauce ajustee</t>
  </si>
  <si>
    <t>dephasage brulure refroidissement</t>
  </si>
  <si>
    <t>compatibilite textures</t>
  </si>
  <si>
    <t>portionnement pesee ou outils de portionnement</t>
  </si>
  <si>
    <t>portions inegales ration faible</t>
  </si>
  <si>
    <t>tracabilite fiche lot recette allergenes</t>
  </si>
  <si>
    <t>impossible de retrouver recette ou allergene</t>
  </si>
  <si>
    <t>conserver preuve lot process</t>
  </si>
  <si>
    <t>formation equipe procedures photos tests formation</t>
  </si>
  <si>
    <t>variabilite non conformite</t>
  </si>
  <si>
    <t>validation equipe</t>
  </si>
  <si>
    <t>avant service double verification discrete</t>
  </si>
  <si>
    <t>mauvaise assiette au mauvais convive</t>
  </si>
  <si>
    <t>installation assis droit tete adaptee confort</t>
  </si>
  <si>
    <t>fausse route fatigue</t>
  </si>
  <si>
    <t>presentation annonce simple positive non infantilisante</t>
  </si>
  <si>
    <t>refus par non identification</t>
  </si>
  <si>
    <t>rythme temps suffisant petites bouchees</t>
  </si>
  <si>
    <t>fausse route stress refus</t>
  </si>
  <si>
    <t>aide partielle aider uniquement ce qui est necessaire</t>
  </si>
  <si>
    <t>aide totale demander expliquer respecter refus</t>
  </si>
  <si>
    <t>temperature en salle</t>
  </si>
  <si>
    <t>temperature organisation pour maintien chaud froid</t>
  </si>
  <si>
    <t>refus danger qualite</t>
  </si>
  <si>
    <t>observation transmettre toux refus lenteur restes</t>
  </si>
  <si>
    <t>probleme repete invisible</t>
  </si>
  <si>
    <t>ambiance cadre calme reperes plaisir</t>
  </si>
  <si>
    <t>refus ou agitation</t>
  </si>
  <si>
    <t>materiel verre assiette couvert ergonomique</t>
  </si>
  <si>
    <t>dependance et fatigue</t>
  </si>
  <si>
    <t>respect du non gout</t>
  </si>
  <si>
    <t>respect du non gout proposer equivalence validee</t>
  </si>
  <si>
    <t>fin de repas</t>
  </si>
  <si>
    <t>fin de repas noter restes et reactions</t>
  </si>
  <si>
    <t>perte d information</t>
  </si>
  <si>
    <t>douleur buccale signaler adapter texture temperature</t>
  </si>
  <si>
    <t>dire qu il est difficile</t>
  </si>
  <si>
    <t>observation terrain fiche de suivi transmission</t>
  </si>
  <si>
    <t>reevaluation du niveau</t>
  </si>
  <si>
    <t>texture inadaptee</t>
  </si>
  <si>
    <t>texture inadaptee reevaluation du niveau</t>
  </si>
  <si>
    <t>forcer a terminer</t>
  </si>
  <si>
    <t>plat non identifiable</t>
  </si>
  <si>
    <t>plat non identifiable separer couleurs formes expliquer</t>
  </si>
  <si>
    <t>le plat est il reconnaissable</t>
  </si>
  <si>
    <t>gout non accepte</t>
  </si>
  <si>
    <t>gout non accepte equivalence validee</t>
  </si>
  <si>
    <t>confondre gout et allergene</t>
  </si>
  <si>
    <t>allergie regime non gout ou aversion</t>
  </si>
  <si>
    <t>fatigue fractionner enrichir aider</t>
  </si>
  <si>
    <t>grossir la portion</t>
  </si>
  <si>
    <t>environnement calme placement reperes</t>
  </si>
  <si>
    <t>penser seulement cuisine</t>
  </si>
  <si>
    <t>le contexte favorise t il le repas</t>
  </si>
  <si>
    <t>posture repositionner avec soignant</t>
  </si>
  <si>
    <t>servir sans installer</t>
  </si>
  <si>
    <t>l installation est elle correcte</t>
  </si>
  <si>
    <t>culture religion habitude</t>
  </si>
  <si>
    <t>juger ou imposer</t>
  </si>
  <si>
    <t>est ce lie aux habitudes de vie</t>
  </si>
  <si>
    <t>trouble cognitif guidance verbale visuelle</t>
  </si>
  <si>
    <t>a t il besoin de reperes ou guidance</t>
  </si>
  <si>
    <t>accuser de mauvaise volonte</t>
  </si>
  <si>
    <t>medicaments signaler aux soignants</t>
  </si>
  <si>
    <t>cuisine seule responsable</t>
  </si>
  <si>
    <t>un traitement gene t il le repas</t>
  </si>
  <si>
    <t>depression isolement presence encouragement alerte equipe</t>
  </si>
  <si>
    <t>reduire a caprice</t>
  </si>
  <si>
    <t>le refus est il psychologique social</t>
  </si>
  <si>
    <t>satiete ou mauvais horaire</t>
  </si>
  <si>
    <t>satiete ou mauvais horaire reorganiser collation repas</t>
  </si>
  <si>
    <t>forcer sans cause</t>
  </si>
  <si>
    <t>le rythme alimentaire est il coherent</t>
  </si>
  <si>
    <t>bienveillance insuffisant si l organisation produit du dommage</t>
  </si>
  <si>
    <t>insuffisant si l organisation produit du dommage</t>
  </si>
  <si>
    <t>bientraitance reduire a gentillesse individuelle</t>
  </si>
  <si>
    <t>reduire a gentillesse individuelle</t>
  </si>
  <si>
    <t>plan action</t>
  </si>
  <si>
    <t>maltraitance atteinte a sante dignite</t>
  </si>
  <si>
    <t>atteinte a sante dignite</t>
  </si>
  <si>
    <t>atteinte sante dignite</t>
  </si>
  <si>
    <t>maltraitance involontaire danger banalise</t>
  </si>
  <si>
    <t>maltraitance organisationnelle refus denutrition perte de dignite</t>
  </si>
  <si>
    <t>refus denutrition perte de dignite</t>
  </si>
  <si>
    <t>consentement forcage ou infantilisation</t>
  </si>
  <si>
    <t>forcage ou infantilisation</t>
  </si>
  <si>
    <t>dignite humiliation</t>
  </si>
  <si>
    <t>autonomie dependance creee</t>
  </si>
  <si>
    <t>refus respecte mais analyse</t>
  </si>
  <si>
    <t>refus respecte mais analyse denutrition si abandon</t>
  </si>
  <si>
    <t>denutrition si abandon</t>
  </si>
  <si>
    <t>liberte de choix</t>
  </si>
  <si>
    <t>liberte de choix repas subi</t>
  </si>
  <si>
    <t>tracabilite ethique decisions invisibles</t>
  </si>
  <si>
    <t>culture du signalement</t>
  </si>
  <si>
    <t>culture du signalement repetition silencieuse</t>
  </si>
  <si>
    <t>prescription texture</t>
  </si>
  <si>
    <t>prescription texture niveau texture boissons interdits</t>
  </si>
  <si>
    <t>assiette non conforme</t>
  </si>
  <si>
    <t>regimes allergenes allergies intolerances regimes</t>
  </si>
  <si>
    <t>gouts non gouts</t>
  </si>
  <si>
    <t>gouts non gouts preferences aversions habitudes</t>
  </si>
  <si>
    <t>consommation reelle reste par composante refus appetit</t>
  </si>
  <si>
    <t>incidents deglutition toux fausse route voix mouillee</t>
  </si>
  <si>
    <t>qualite organoleptique trop sec fade collant froid</t>
  </si>
  <si>
    <t>refus non compris</t>
  </si>
  <si>
    <t>autonomie materiel couverts verre assiette aide</t>
  </si>
  <si>
    <t>changement etat fatigue infection retour hospitalisation</t>
  </si>
  <si>
    <t>texture ou portion inadaptee</t>
  </si>
  <si>
    <t>validation recette</t>
  </si>
  <si>
    <t>validation recette texture apports allergenes photo</t>
  </si>
  <si>
    <t>recette non validee</t>
  </si>
  <si>
    <t>reunion repas difficultes indicateurs actions</t>
  </si>
  <si>
    <t>formation terrain</t>
  </si>
  <si>
    <t>formation terrain cas pratiques tests texture ethique</t>
  </si>
  <si>
    <t>savoirs non transferes</t>
  </si>
  <si>
    <t>retour famille proches</t>
  </si>
  <si>
    <t>retour famille proches habitudes histoire alimentaire inquietudes</t>
  </si>
  <si>
    <t>projet non personnalise</t>
  </si>
  <si>
    <t>aider la personne selon ses besoins reels</t>
  </si>
  <si>
    <t>accompagner assistance trop faible ou excessive</t>
  </si>
  <si>
    <t>assistance trop faible ou excessive</t>
  </si>
  <si>
    <t>proteger atteinte sante</t>
  </si>
  <si>
    <t>prevenir risques de fausse route allergie denutrition</t>
  </si>
  <si>
    <t>favoriser autonomie dependance creee</t>
  </si>
  <si>
    <t>respecter droits maltraitance</t>
  </si>
  <si>
    <t>personnaliser repas standard subi</t>
  </si>
  <si>
    <t>repas standard subi</t>
  </si>
  <si>
    <t>prevenir maltraitance atteinte sante dignite</t>
  </si>
  <si>
    <t>coordonner silos et erreurs</t>
  </si>
  <si>
    <t>silos et erreurs</t>
  </si>
  <si>
    <t>evaluer actions sans preuve</t>
  </si>
  <si>
    <t>actions sans preuve</t>
  </si>
  <si>
    <t>inclure isolement</t>
  </si>
  <si>
    <t>former pratiques variables</t>
  </si>
  <si>
    <t>assurer qualite repetition des erreurs</t>
  </si>
  <si>
    <t>repetition des erreurs</t>
  </si>
  <si>
    <t>securiser organisation maltraitance organisationnelle</t>
  </si>
  <si>
    <t>hygiene tiac non conformite</t>
  </si>
  <si>
    <t>tiac non conformite</t>
  </si>
  <si>
    <t>mixage refroidissement remise en temperature traces</t>
  </si>
  <si>
    <t>qualite nutritionnelle desequilibre menus</t>
  </si>
  <si>
    <t>nutrition collective texture pauvre</t>
  </si>
  <si>
    <t>texture pauvre</t>
  </si>
  <si>
    <t>denutrition denutrition</t>
  </si>
  <si>
    <t>recettes enrichies controlees</t>
  </si>
  <si>
    <t>allergenes reaction allergique</t>
  </si>
  <si>
    <t>esms repas reduit a logistique</t>
  </si>
  <si>
    <t>repas reduit a logistique</t>
  </si>
  <si>
    <t>allergies en collectivite</t>
  </si>
  <si>
    <t>allergies en collectivite accident allergique</t>
  </si>
  <si>
    <t>ethique qualite maltraitance institutionnelle</t>
  </si>
  <si>
    <t>validation externe</t>
  </si>
  <si>
    <t>validation externe usage non valide</t>
  </si>
  <si>
    <t>usage non valide</t>
  </si>
  <si>
    <t>mise a jour</t>
  </si>
  <si>
    <t>mise a jour document obsolete</t>
  </si>
  <si>
    <t>substance a declaration obligatoire si incorporee volontairement</t>
  </si>
  <si>
    <t>allergene obligatoire reaction grave</t>
  </si>
  <si>
    <t>tracabilite recette allergenes</t>
  </si>
  <si>
    <t>reaction immunitaire possible parfois grave</t>
  </si>
  <si>
    <t>allergie anaphylaxie</t>
  </si>
  <si>
    <t>eviter ingredient et contamination croisee</t>
  </si>
  <si>
    <t>reaction non immunitaire ou tolerance limitee selon cas</t>
  </si>
  <si>
    <t>intolerance troubles digestifs</t>
  </si>
  <si>
    <t>appliquer consigne dietetique</t>
  </si>
  <si>
    <t>preference ou aversion non medicale</t>
  </si>
  <si>
    <t>non gout</t>
  </si>
  <si>
    <t>non gout refus durable si ignore</t>
  </si>
  <si>
    <t>refus durable si ignore</t>
  </si>
  <si>
    <t>proposer equivalence si possible</t>
  </si>
  <si>
    <t>rejet lie a sensation en bouche</t>
  </si>
  <si>
    <t>degout texture</t>
  </si>
  <si>
    <t>degout texture refus alimentaire</t>
  </si>
  <si>
    <t>enrichir avec produit allergene potentiel</t>
  </si>
  <si>
    <t>enrichissement allergene allergene ajoute invisible</t>
  </si>
  <si>
    <t>allergene ajoute invisible</t>
  </si>
  <si>
    <t>mettre a jour fiche recette allergenes</t>
  </si>
  <si>
    <t>presence accidentelle par materiel surface</t>
  </si>
  <si>
    <t>contamination croisee reaction chez allergique</t>
  </si>
  <si>
    <t>reaction chez allergique</t>
  </si>
  <si>
    <t>ordre de production nettoyage</t>
  </si>
  <si>
    <t>remplacer sans creer autre risque</t>
  </si>
  <si>
    <t>substitution nouvel allergene</t>
  </si>
  <si>
    <t>information disponible avant consommation selon contexte</t>
  </si>
  <si>
    <t>affichage registre defaut information</t>
  </si>
  <si>
    <t>chaque niveau texture doit garder tracabilite allergenes</t>
  </si>
  <si>
    <t>assiette modifiee moins tracee</t>
  </si>
  <si>
    <t>fiche texture allergenes</t>
  </si>
  <si>
    <t>support de reference pour restrictions reelles</t>
  </si>
  <si>
    <t>dossier individuel erreur de service</t>
  </si>
  <si>
    <t>erreur de service</t>
  </si>
  <si>
    <t>mise a jour centralisee</t>
  </si>
  <si>
    <t>boire sans extension tete</t>
  </si>
  <si>
    <t>boire sans extension tete risque deglutition posture</t>
  </si>
  <si>
    <t>risque deglutition posture</t>
  </si>
  <si>
    <t>prehension faible dependance inutile</t>
  </si>
  <si>
    <t>tremblements fatigue renversement</t>
  </si>
  <si>
    <t>une main disponible</t>
  </si>
  <si>
    <t>une main disponible aide humaine excessive</t>
  </si>
  <si>
    <t>aide humaine excessive</t>
  </si>
  <si>
    <t>troubles visuels non reconnaissance aliment</t>
  </si>
  <si>
    <t>non reconnaissance aliment</t>
  </si>
  <si>
    <t>lenteur repas plat froid refuse</t>
  </si>
  <si>
    <t>plat froid refuse</t>
  </si>
  <si>
    <t>fatigabilite refus par volume</t>
  </si>
  <si>
    <t>refus par volume</t>
  </si>
  <si>
    <t>dysphagie fausse route</t>
  </si>
  <si>
    <t>reperage texture</t>
  </si>
  <si>
    <t>reperage texture mauvaise assiette</t>
  </si>
  <si>
    <t>evite erreur sans stigmatiser</t>
  </si>
  <si>
    <t>communication info dispersee</t>
  </si>
  <si>
    <t>qualite cuisine variabilite</t>
  </si>
  <si>
    <t>amelioration refus repetes non traites</t>
  </si>
  <si>
    <t>refus repetes non traites</t>
  </si>
  <si>
    <t>texture cfa pro</t>
  </si>
  <si>
    <t>texture question reponse</t>
  </si>
  <si>
    <t>sante cfa pro</t>
  </si>
  <si>
    <t>sante question reponse</t>
  </si>
  <si>
    <t>repas cfa pro</t>
  </si>
  <si>
    <t>repas question reponse</t>
  </si>
  <si>
    <t>service cfa pro</t>
  </si>
  <si>
    <t>service question reponse</t>
  </si>
  <si>
    <t>refus cfa pro</t>
  </si>
  <si>
    <t>refus question reponse</t>
  </si>
  <si>
    <t>ethique cfa pro</t>
  </si>
  <si>
    <t>ethique question reponse</t>
  </si>
  <si>
    <t>pluri cfa pro</t>
  </si>
  <si>
    <t>pluri question reponse</t>
  </si>
  <si>
    <t>allergenes cfa pro</t>
  </si>
  <si>
    <t>allergenes question reponse</t>
  </si>
  <si>
    <t>outils cfa pro</t>
  </si>
  <si>
    <t>outils question reponse</t>
  </si>
  <si>
    <t>reglementation cfa pro</t>
  </si>
  <si>
    <t>reglementation question reponse</t>
  </si>
  <si>
    <t>production cfa pro</t>
  </si>
  <si>
    <t>production question reponse</t>
  </si>
  <si>
    <t>niveaux iddsi detection</t>
  </si>
  <si>
    <t>mixe lisse detection</t>
  </si>
  <si>
    <t>explique comment enrichir sans augmenter le volume</t>
  </si>
  <si>
    <t>avant de servir quelle installation verifies tu</t>
  </si>
  <si>
    <t>comment adaptes tu le rythme du repas</t>
  </si>
  <si>
    <t>analyse refus detection</t>
  </si>
  <si>
    <t>donne au moins trois causes possibles de refus</t>
  </si>
  <si>
    <t>relie le repas au risque de maltraitance involontaire</t>
  </si>
  <si>
    <t>differencier non gout detection</t>
  </si>
  <si>
    <t>separe allergie regime intolerance et preference</t>
  </si>
  <si>
    <t>quelle preuve gardes tu pour la production</t>
  </si>
  <si>
    <t>comment rends tu le plat modifie reconnaissable</t>
  </si>
  <si>
    <t>quelles informations circulent avant et apres repas</t>
  </si>
  <si>
    <t>niveaux textures</t>
  </si>
  <si>
    <t>table de correspondance signee</t>
  </si>
  <si>
    <t>fiches recettes annotees</t>
  </si>
  <si>
    <t>procedures pms</t>
  </si>
  <si>
    <t>fiches techniques chiffrees</t>
  </si>
  <si>
    <t>les grammages protidiques et energetiques sont ils suffisants</t>
  </si>
  <si>
    <t>service en salle</t>
  </si>
  <si>
    <t>procedure plateau service</t>
  </si>
  <si>
    <t>cadre hotelier soins</t>
  </si>
  <si>
    <t>grille refus testee</t>
  </si>
  <si>
    <t>questions cfa</t>
  </si>
  <si>
    <t>test cfa</t>
  </si>
  <si>
    <t>questions pro</t>
  </si>
  <si>
    <t>tests de validation</t>
  </si>
  <si>
    <t>produire une texture homogene nutritive sure et repetable</t>
  </si>
  <si>
    <t>concevoir des bouchees sures nutritionnelles et manipulables</t>
  </si>
  <si>
    <t>rendre la texture modifiee identifiable agreable et consommee</t>
  </si>
  <si>
    <t>transformer la connaissance en gestes observables et validables</t>
  </si>
  <si>
    <t>Former et évaluer les réponses professionnelles sur les textures modifiées, les niveaux IDDSI, la production, le service, la traçabilité et la coordination cuisine/soins/service.</t>
  </si>
  <si>
    <t>Feuille MOTEUR_FORMATION : moteur visible en B1:K37, matrice pédagogique à droite, table critères à droite, calculs techniques masqués.</t>
  </si>
  <si>
    <t>Saisie</t>
  </si>
  <si>
    <t>C2 = numéro de question. B10/F10/J10 = réponse A. B18/F18/J18 = réponse B complémentaire.</t>
  </si>
  <si>
    <t>Corrigés</t>
  </si>
  <si>
    <t>G2 = x affiche les réponses attendues et exemples. Effacer G2 masque les corrigés.</t>
  </si>
  <si>
    <t>Notation</t>
  </si>
  <si>
    <t>La note A contrôle la réponse initiale. La note B cumulée contrôle réponse A + réponse B. Les profils PRO, INTER et CFA ont chacun 5 critères × 4 points.</t>
  </si>
  <si>
    <t>Critères</t>
  </si>
  <si>
    <t>Nouvelle logique : 1 critère pédagogique = plusieurs variantes acceptées. Les variantes sont en AZ:BL. Le moteur n’utilise plus un seul mot-clé fragile.</t>
  </si>
  <si>
    <t>Test intégré</t>
  </si>
  <si>
    <t>Ligne 37 : la réponse attendue du profil doit donner 20/20. Test Python préalable effectué sur les 855 profils : 855/855 à 20/20 avec cette matrice.</t>
  </si>
  <si>
    <t>Statut prudent</t>
  </si>
  <si>
    <t>Critères neufs à relire métier : le moteur est construit techniquement, mais le contenu pédagogique reste à relire par un formateur/responsable métier.</t>
  </si>
  <si>
    <t>Compatibilité visée</t>
  </si>
  <si>
    <t>Excel 2021 FR, sans VBA, sans formules dynamiques, sans LET, sans FILTRE, sans SEQUENCE, sans TEXTJOIN/JOINDRE.TEXTE, sans @, sans formules partagées.</t>
  </si>
  <si>
    <t>MODE D'EMPLOI — MOTEUR TEXTURES MODIFIÉES PRO / INTER / CFA</t>
  </si>
  <si>
    <t>MOTEUR TEXTURES MODIFIÉES — FORMATION PRO / INTERMÉDIAIRE / CFA        285 Questions</t>
  </si>
  <si>
    <t>MODE D’EMPLOI — MOTEUR TEXTURES MODIFIÉES / NOTATIONS</t>
  </si>
  <si>
    <t>Objet : expliquer à quoi sert le document, comment l’utiliser et comment lire les notations PRO / INTERMÉDIAIRE / CFA.</t>
  </si>
  <si>
    <t>Version ajoutée dans ce classeur : feuille explicative sans formules, sans fusion de cellules, sans modification de la feuille moteur.</t>
  </si>
  <si>
    <t>Bloc</t>
  </si>
  <si>
    <t>Explication</t>
  </si>
  <si>
    <t>Zone du classeur</t>
  </si>
  <si>
    <t>Utilisation concrète</t>
  </si>
  <si>
    <t>Point de vigilance</t>
  </si>
  <si>
    <t>À quoi sert le document</t>
  </si>
  <si>
    <t>Ce classeur sert à entraîner, accompagner et évaluer des réponses professionnelles sur les textures modifiées et les niveaux IDDSI. Il transforme une question métier en trois niveaux de formulation : PRO, INTERMÉDIAIRE et CFA.</t>
  </si>
  <si>
    <t>Feuille MOTEUR_TEXTURES, zone visible B2:K23.</t>
  </si>
  <si>
    <t>Le formateur choisit une question, l’apprenant rédige une réponse A, puis complète avec une réponse B après conseil ou relance.</t>
  </si>
  <si>
    <t>Le document n’est pas une fiche de soins. Il sert de support pédagogique et de contrôle de compréhension.</t>
  </si>
  <si>
    <t>Public concerné</t>
  </si>
  <si>
    <t>Le moteur distingue trois publics : professionnels confirmés, niveau intermédiaire et apprenants CFA. La question est commune, mais les attendus, les conseils et la notation sont adaptés.</t>
  </si>
  <si>
    <t>Colonnes B:C pour PRO, F:G pour INTERMÉDIAIRE, J:K pour CFA.</t>
  </si>
  <si>
    <t>Utiliser la colonne correspondant au niveau de l’apprenant. Ne pas comparer brutalement une réponse CFA avec l’attendu PRO.</t>
  </si>
  <si>
    <t>Une bonne réponse CFA peut être courte si elle contient les gestes terrain attendus.</t>
  </si>
  <si>
    <t>Question active</t>
  </si>
  <si>
    <t>La question active est pilotée par le numéro de question. Le moteur récupère automatiquement la clé, la compétence, la source, le domaine et les consignes associées.</t>
  </si>
  <si>
    <t>B3:C4, D3:G4, B6:K9.</t>
  </si>
  <si>
    <t>Saisir ou modifier le numéro de question pour changer de situation métier.</t>
  </si>
  <si>
    <t>Ne pas déplacer les colonnes cachées ou techniques du moteur : elles alimentent les textes et la notation.</t>
  </si>
  <si>
    <t>Réponse A</t>
  </si>
  <si>
    <t>La réponse A correspond à la première réponse de l’utilisateur. Elle sert à mesurer ce qui est déjà acquis avant amélioration.</t>
  </si>
  <si>
    <t>B11 pour PRO, F11 pour INTERMÉDIAIRE, J11 pour CFA.</t>
  </si>
  <si>
    <t>Laisser l’apprenant répondre avec ses mots. Le moteur recherche ensuite les critères présents dans la réponse.</t>
  </si>
  <si>
    <t>Une réponse partielle doit obtenir une note partielle, pas une note complète.</t>
  </si>
  <si>
    <t>Notation A</t>
  </si>
  <si>
    <t>Les cellules C12, G12 et K12 donnent la note de la réponse A sur 20. La note est calculée par détection de critères attendus.</t>
  </si>
  <si>
    <t>C12, G12, K12.</t>
  </si>
  <si>
    <t>Lire la note A comme un diagnostic initial : ce qui est présent dans la réponse avant correction.</t>
  </si>
  <si>
    <t>Le cas corrigé ici : J11 ne contient que deux blocs CFA sur cinq ; K12 doit donc afficher 8/20 et non 20/20.</t>
  </si>
  <si>
    <t>Diagnostic A</t>
  </si>
  <si>
    <t>Le diagnostic explique si la réponse initiale est insuffisante, partielle ou solide selon les critères retrouvés.</t>
  </si>
  <si>
    <t>B13:B16, F13:F16, J13:J16.</t>
  </si>
  <si>
    <t>Utiliser le diagnostic pour guider l’amélioration sans donner directement toute la réponse.</t>
  </si>
  <si>
    <t>Le conseil doit être différent selon PRO, INTERMÉDIAIRE et CFA.</t>
  </si>
  <si>
    <t>Réponse B</t>
  </si>
  <si>
    <t>La réponse B est le complément apporté après conseil. Elle ne remplace pas forcément la réponse A ; elle complète les éléments manquants.</t>
  </si>
  <si>
    <t>B19 pour PRO, F19 pour INTERMÉDIAIRE, J19 pour CFA.</t>
  </si>
  <si>
    <t>Demander à l’apprenant d’ajouter les contrôles, alertes, transmissions ou preuves manquantes.</t>
  </si>
  <si>
    <t>La réponse B doit permettre de voir la progression entre première réponse et réponse améliorée.</t>
  </si>
  <si>
    <t>Notation B cumulée</t>
  </si>
  <si>
    <t>Les cellules C20, G20 et K20 donnent la notation cumulée A+B sur 20. Elles vérifient si l’ensemble de la réponse atteint les critères attendus.</t>
  </si>
  <si>
    <t>C20, G20, K20.</t>
  </si>
  <si>
    <t>Comparer la note A et la note B pour mesurer la progression après relance.</t>
  </si>
  <si>
    <t>Une note B à 20 est cohérente uniquement si A+B contient tous les blocs attendus.</t>
  </si>
  <si>
    <t>Cas test CFA corrigé</t>
  </si>
  <si>
    <t>Pour la question 1, J11 contient : “Je vérifie : Boisson niveau 0. ; Je respecte : la prescription ou la consigne donnée.” Cette réponse valide 2 blocs sur 5.</t>
  </si>
  <si>
    <t>J11 et K12.</t>
  </si>
  <si>
    <t>La note attendue est 8/20 : 4 points pour “je vérifie” et 4 points pour “je respecte”.</t>
  </si>
  <si>
    <t>Les critères “je contrôle”, “si écart je préviens” et “je transmets” ne doivent pas être validés par la seule présence de “Boisson niveau 0”.</t>
  </si>
  <si>
    <t>Réponse attendue pour 20/20 CFA</t>
  </si>
  <si>
    <t>Pour obtenir 20/20, la réponse CFA doit contenir les cinq blocs : vérifier le niveau, respecter la prescription, contrôler l’écoulement, prévenir en cas d’écart, transmettre l’information.</t>
  </si>
  <si>
    <t>J19 montre le complément attendu ; K20 contrôle la réponse cumulée.</t>
  </si>
  <si>
    <t>Réponse complète attendue : Je vérifie : Boisson niveau 0. ; Je respecte : la prescription ou la consigne donnée. ; Je contrôle : Écoulement libre, sans résistance notable. ; Si écart : je préviens le responsable, les soins ou le formateur. ; Je transmets : ce que j’ai vu, corrigé ou fait remonter.</t>
  </si>
  <si>
    <t>Ne pas mettre tous les mots-clés dans tous les critères : chaque critère doit avoir ses propres variantes exclusives.</t>
  </si>
  <si>
    <t>Matrice et critères</t>
  </si>
  <si>
    <t>La partie technique du moteur contient la matrice des questions, les attendus, les mots-clés et les variantes de détection.</t>
  </si>
  <si>
    <t>Matrice source et colonnes techniques à droite de la feuille MOTEUR_TEXTURES.</t>
  </si>
  <si>
    <t>Modifier les critères seulement si l’on maîtrise la logique de notation.</t>
  </si>
  <si>
    <t>Des variantes trop larges provoquent une sur-notation. Exemple corrigé : “Boisson niveau 0” ne doit pas valider “je préviens” ou “je transmets”.</t>
  </si>
  <si>
    <t>Utilisation formateur</t>
  </si>
  <si>
    <t>Le formateur peut utiliser le classeur comme support d’entretien, d’atelier, d’auto-évaluation ou de remédiation.</t>
  </si>
  <si>
    <t>Questions, réponses A/B, diagnostics et relances visibles dans le moteur.</t>
  </si>
  <si>
    <t>Faire verbaliser l’apprenant : ce qu’il vérifie, ce qu’il fait, qui il prévient, ce qu’il transmet.</t>
  </si>
  <si>
    <t>Le moteur aide à structurer la correction ; il ne remplace pas le jugement professionnel du formateur.</t>
  </si>
  <si>
    <t>Limites du document</t>
  </si>
  <si>
    <t>La notation repose sur la présence de mots ou expressions attendus. Elle ne comprend pas le sens comme un correcteur humain.</t>
  </si>
  <si>
    <t>Colonnes de critères et formules de détection.</t>
  </si>
  <si>
    <t>Utiliser les notes comme indicateurs pédagogiques, puis confirmer par lecture humaine.</t>
  </si>
  <si>
    <t>Les formulations synonymes non prévues peuvent être sous-notées ; les mots-clés trop génériques peuvent sur-noter.</t>
  </si>
  <si>
    <t>Contrôles techniques réalisés</t>
  </si>
  <si>
    <t>Le classeur corrigé avant ajout de cette feuille ne contenait plus de formules partagées XML ni de calcChain. Cette feuille explicative ne contient pas de formules.</t>
  </si>
  <si>
    <t>Contrôle XML avant ajout : formules partagées XML = 0 ; calcChain absent ; _xlfn = 0 ; _xludf = 0.</t>
  </si>
  <si>
    <t>Ouvrir le fichier dans Excel 2021 pour recalculer et vérifier l’affichage réel.</t>
  </si>
  <si>
    <t>Je ne peux pas déclarer une validation Excel complète sans réouverture effective dans Excel 2021.</t>
  </si>
  <si>
    <t>Synthèse</t>
  </si>
  <si>
    <t>Ce document est un moteur de formation : il pose une situation métier, recueille une réponse initiale, propose une amélioration, puis mesure la progression par critères.</t>
  </si>
  <si>
    <t>Feuille ajoutée : Mode_emploi</t>
  </si>
  <si>
    <t>À utiliser pour former, corriger et harmoniser les attendus.</t>
  </si>
  <si>
    <t>Contrôle humain indispensable pour les formulations libres.</t>
  </si>
  <si>
    <t>Exemple de réponse PRO : pour « Boisson niveau 0 », je vérifie d’abord la prescription, le niveau IDDSI ou la consigne validée. Je contrôle en situation réelle : Écoulement libre, sans résistance notable. Le risque à éviter est : Donner de l'eau fluide à une personne à risque de fausse route. Je m’appuie sur la preuve suivante : Écoulement libre, sans résistance notable ; Compatibilité prescription et hydratation. Si l’écart persiste, je corrige, je bloque la sortie si nécessaire et je transmets au responsable concerné.</t>
  </si>
  <si>
    <t>Exemple de réponse PRO : pour « Boisson niveau 1 », je vérifie d’abord la prescription, le niveau IDDSI ou la consigne validée. Je contrôle en situation réelle : Test IDDSI selon procédure officielle. Le risque à éviter est : Épaissir au hasard sans dosage ni contrôle. Je m’appuie sur la preuve suivante : Test IDDSI selon procédure officielle ; Validation selon prescription orthophoniste/médecin. Si l’écart persiste, je corrige, je bloque la sortie si nécessaire et je transmets au responsable concerné.</t>
  </si>
  <si>
    <t>Exemple de réponse PRO : pour « Boisson niveau 2 », je vérifie d’abord la prescription, le niveau IDDSI ou la consigne validée. Je contrôle en situation réelle : Test d'écoulement IDDSI. Le risque à éviter est : Servir trop liquide ou trop gélifié. Je m’appuie sur la preuve suivante : Test d'écoulement IDDSI ; Suivi des apports hydriques. Si l’écart persiste, je corrige, je bloque la sortie si nécessaire et je transmets au responsable concerné.</t>
  </si>
  <si>
    <t>Exemple de réponse PRO : pour « Boisson niveau 3 / aliment liquéfié », je vérifie d’abord la prescription, le niveau IDDSI ou la consigne validée. Je contrôle en situation réelle : Texture homogène, sans morceaux. Le risque à éviter est : Confondre soupe liquide et texture contrôlée. Je m’appuie sur la preuve suivante : Texture homogène, sans morceaux ; Densité nutritionnelle suffisante. Si l’écart persiste, je corrige, je bloque la sortie si nécessaire et je transmets au responsable concerné.</t>
  </si>
  <si>
    <t>Exemple de réponse PRO : pour « Niveau 4 mixé très épais », je vérifie d’abord la prescription, le niveau IDDSI ou la consigne validée. Je contrôle en situation réelle : Tient à la cuillère, pas de liquide séparé. Le risque à éviter est : Purée sèche, collante ou qui rend de l'eau. Je m’appuie sur la preuve suivante : Tient à la cuillère, pas de liquide séparé ; Apports protéino-énergétiques maintenus. Si l’écart persiste, je corrige, je bloque la sortie si nécessaire et je transmets au responsable concerné.</t>
  </si>
  <si>
    <t>Exemple de réponse PRO : pour « Niveau 5 finement haché et lubrifié », je vérifie d’abord la prescription, le niveau IDDSI ou la consigne validée. Je contrôle en situation réelle : Taille régulière et sauce adaptée. Le risque à éviter est : Hachage sec ou morceaux irréguliers. Je m’appuie sur la preuve suivante : Taille régulière et sauce adaptée ; Adaptation aux capacités de mastication. Si l’écart persiste, je corrige, je bloque la sortie si nécessaire et je transmets au responsable concerné.</t>
  </si>
  <si>
    <t>Exemple de réponse PRO : pour « Niveau 6 petits morceaux tendres », je vérifie d’abord la prescription, le niveau IDDSI ou la consigne validée. Je contrôle en situation réelle : Test d'écrasement à la fourchette. Le risque à éviter est : Servir viande fibreuse ou légumes croquants. Je m’appuie sur la preuve suivante : Test d'écrasement à la fourchette ; Prescription compatible avec mastication. Si l’écart persiste, je corrige, je bloque la sortie si nécessaire et je transmets au responsable concerné.</t>
  </si>
  <si>
    <t>Exemple de réponse PRO : pour « Niveau 7 facile à mastiquer », je vérifie d’abord la prescription, le niveau IDDSI ou la consigne validée. Je contrôle en situation réelle : Éviter aliments durs, secs, filandreux. Le risque à éviter est : Classer une personne en mixé alors qu'un facile à mastiquer suffit. Je m’appuie sur la preuve suivante : Éviter aliments durs, secs, filandreux ; Réévaluation régulière du niveau. Si l’écart persiste, je corrige, je bloque la sortie si nécessaire et je transmets au responsable concerné.</t>
  </si>
  <si>
    <t>Exemple de réponse PRO : pour « Texture normale niveau 7 », je vérifie d’abord la prescription, le niveau IDDSI ou la consigne validée. Je contrôle en situation réelle : Absence de restriction texture non justifiée. Le risque à éviter est : Garder un niveau modifié par habitude. Je m’appuie sur la preuve suivante : Absence de restriction texture non justifiée ; Vérifier évolution clinique. Si l’écart persiste, je corrige, je bloque la sortie si nécessaire et je transmets au responsable concerné.</t>
  </si>
  <si>
    <t>Exemple de réponse PRO : pour « Texture prescrite », je vérifie d’abord la prescription, le niveau IDDSI ou la consigne validée. Je contrôle en situation réelle : Prescription, observation, équipe pluridisciplinaire. Le risque à éviter est : Changer la texture sans transmission. Je m’appuie sur la preuve suivante : Prescription, observation, équipe pluridisciplinaire ; Traçabilité dans dossier/prescription. Si l’écart persiste, je corrige, je bloque la sortie si nécessaire et je transmets au responsable concerné.</t>
  </si>
  <si>
    <t>Exemple de réponse PRO : pour « Sur-texturation », je vérifie d’abord la prescription, le niveau IDDSI ou la consigne validée. Je contrôle en situation réelle : Comparer capacité réelle et texture servie. Le risque à éviter est : Passer tout le monde en mixé pour simplifier. Je m’appuie sur la preuve suivante : Comparer capacité réelle et texture servie ; Révision périodique avec équipe. Si l’écart persiste, je corrige, je bloque la sortie si nécessaire et je transmets au responsable concerné.</t>
  </si>
  <si>
    <t>Exemple de réponse PRO : pour « Évolution du niveau », je vérifie d’abord la prescription, le niveau IDDSI ou la consigne validée. Je contrôle en situation réelle : Observation repas + transmissions. Le risque à éviter est : Considérer la texture définitive. Je m’appuie sur la preuve suivante : Observation repas + transmissions ; Plan de suivi et alertes. Si l’écart persiste, je corrige, je bloque la sortie si nécessaire et je transmets au responsable concerné.</t>
  </si>
  <si>
    <t>Exemple de réponse PRO : pour « Dysphagie connue », je vérifie d’abord la prescription, le niveau IDDSI ou la consigne validée. Je contrôle en situation réelle : Respecter prescription et texture indiquée. Le risque à éviter est : Inhalation, pneumopathie, dénutrition. Je m’appuie sur la preuve suivante : Sécuriser via prescription, observation et traçabilité ; Prescription/fiche repas. Si l’écart persiste, je corrige, je bloque la sortie si nécessaire et je transmets au responsable concerné.</t>
  </si>
  <si>
    <t>Exemple de réponse PRO : pour « Troubles de mastication », je vérifie d’abord la prescription, le niveau IDDSI ou la consigne validée. Je contrôle en situation réelle : Adapter tendreté, découpe, sauce. Le risque à éviter est : Refus, baisse d'apports, douleurs. Je m’appuie sur la preuve suivante : Adapter niveau sans surclasser en mixé par facilité ; Observation repas. Si l’écart persiste, je corrige, je bloque la sortie si nécessaire et je transmets au responsable concerné.</t>
  </si>
  <si>
    <t>Exemple de réponse PRO : pour « Pathologie neurologique », je vérifie d’abord la prescription, le niveau IDDSI ou la consigne validée. Je contrôle en situation réelle : Rythme, posture, texture et aide adaptés. Le risque à éviter est : Fausse route, fatigabilité. Je m’appuie sur la preuve suivante : Articuler texture, positionnement et accompagnement ; Plan d'accompagnement. Si l’écart persiste, je corrige, je bloque la sortie si nécessaire et je transmets au responsable concerné.</t>
  </si>
  <si>
    <t>Exemple de réponse PRO : pour « Personne âgée fragile », je vérifie d’abord la prescription, le niveau IDDSI ou la consigne validée. Je contrôle en situation réelle : Enrichir sans augmenter trop le volume. Le risque à éviter est : Dénutrition. Je m’appuie sur la preuve suivante : Maintenir densité protéino-énergétique et plaisir ; Suivi poids/apports. Si l’écart persiste, je corrige, je bloque la sortie si nécessaire et je transmets au responsable concerné.</t>
  </si>
  <si>
    <t>Exemple de réponse PRO : pour « Troubles cognitifs », je vérifie d’abord la prescription, le niveau IDDSI ou la consigne validée. Je contrôle en situation réelle : Repères visuels, service calme, aides adaptées. Le risque à éviter est : Refus alimentaire, perte d'autonomie. Je m’appuie sur la preuve suivante : Adapter environnement et communication, pas seulement texture ; Transmission comportement. Si l’écart persiste, je corrige, je bloque la sortie si nécessaire et je transmets au responsable concerné.</t>
  </si>
  <si>
    <t>Exemple de réponse PRO : pour « Handicap moteur », je vérifie d’abord la prescription, le niveau IDDSI ou la consigne validée. Je contrôle en situation réelle : Ustensiles ergonomiques, aide partielle. Le risque à éviter est : Dépendance inutile, fatigue. Je m’appuie sur la preuve suivante : Objectif autonomie maximale sécurisée ; Fiche matériel. Si l’écart persiste, je corrige, je bloque la sortie si nécessaire et je transmets au responsable concerné.</t>
  </si>
  <si>
    <t>Exemple de réponse PRO : pour « Refus répété », je vérifie d’abord la prescription, le niveau IDDSI ou la consigne validée. Je contrôle en situation réelle : Chercher cause avant conclure au caprice. Le risque à éviter est : Dénutrition, conflit, maltraitance possible. Je m’appuie sur la preuve suivante : Analyse multidimensionnelle du refus alimentaire ; Fiche refus. Si l’écart persiste, je corrige, je bloque la sortie si nécessaire et je transmets au responsable concerné.</t>
  </si>
  <si>
    <t>Exemple de réponse PRO : pour « Allergie/intolérance », je vérifie d’abord la prescription, le niveau IDDSI ou la consigne validée. Je contrôle en situation réelle : Séparer allergie, aversion et dégoût. Le risque à éviter est : Réaction grave. Je m’appuie sur la preuve suivante : Distinguer allergie médicale, intolérance, non-goût ; Registre/dossier. Si l’écart persiste, je corrige, je bloque la sortie si nécessaire et je transmets au responsable concerné.</t>
  </si>
  <si>
    <t>Exemple de réponse PRO : pour « Régime thérapeutique », je vérifie d’abord la prescription, le niveau IDDSI ou la consigne validée. Je contrôle en situation réelle : Ne pas improviser les substitutions. Le risque à éviter est : Incompatibilité nutritionnelle ou médicale. Je m’appuie sur la preuve suivante : Croiser texture + régime + allergènes ; Fiche individuelle. Si l’écart persiste, je corrige, je bloque la sortie si nécessaire et je transmets au responsable concerné.</t>
  </si>
  <si>
    <t>Exemple de réponse PRO : pour « Fatigue en fin de journée », je vérifie d’abord la prescription, le niveau IDDSI ou la consigne validée. Je contrôle en situation réelle : Adapter horaire, collation, texture selon moment. Le risque à éviter est : Apports insuffisants. Je m’appuie sur la preuve suivante : Personnaliser temps, moment et densité ; Suivi consommation. Si l’écart persiste, je corrige, je bloque la sortie si nécessaire et je transmets au responsable concerné.</t>
  </si>
  <si>
    <t>Exemple de réponse PRO : pour « Évaluation initiale », je vérifie d’abord la prescription, le niveau IDDSI ou la consigne validée. Je contrôle en situation réelle : Observer, interroger, peser, transmettre. Le risque à éviter est : Mauvaise texture de départ. Je m’appuie sur la preuve suivante : Évaluation clinique/nutritionnelle structurée ; Bilan entrée. Si l’écart persiste, je corrige, je bloque la sortie si nécessaire et je transmets au responsable concerné.</t>
  </si>
  <si>
    <t>Exemple de réponse PRO : pour « Réévaluation périodique », je vérifie d’abord la prescription, le niveau IDDSI ou la consigne validée. Je contrôle en situation réelle : Réviser niveau et outils. Le risque à éviter est : Texture obsolète. Je m’appuie sur la preuve suivante : Boucle d'amélioration individualisée ; Compte-rendu repas. Si l’écart persiste, je corrige, je bloque la sortie si nécessaire et je transmets au responsable concerné.</t>
  </si>
  <si>
    <t>Exemple de réponse PRO : pour « Apports protéiques », je vérifie d’abord la prescription, le niveau IDDSI ou la consigne validée. Je contrôle en situation réelle : Où sont les protéines dans ton assiette modifiée ?. Le risque à éviter est : Ne pas modifier texture, régime ou allergène sans consigne validée. Je m’appuie sur la preuve suivante : Grammage validé ; Recette enrichie et stable. Si l’écart persiste, je corrige, je bloque la sortie si nécessaire et je transmets au responsable concerné.</t>
  </si>
  <si>
    <t>Exemple de réponse PRO : pour « Densité énergétique », je vérifie d’abord la prescription, le niveau IDDSI ou la consigne validée. Je contrôle en situation réelle : Tu as mixé, mais as-tu gardé l'énergie ?. Le risque à éviter est : Ne pas modifier texture, régime ou allergène sans consigne validée. Je m’appuie sur la preuve suivante : Compatibilité régimes ; Liaison/enrichissement maitrisés. Si l’écart persiste, je corrige, je bloque la sortie si nécessaire et je transmets au responsable concerné.</t>
  </si>
  <si>
    <t>Exemple de réponse PRO : pour « Hydratation », je vérifie d’abord la prescription, le niveau IDDSI ou la consigne validée. Je contrôle en situation réelle : Comment sais-tu que la personne boit assez ?. Le risque à éviter est : Ne pas modifier texture, régime ou allergène sans consigne validée. Je m’appuie sur la preuve suivante : Suivi hydrique ; Préparation régulière. Si l’écart persiste, je corrige, je bloque la sortie si nécessaire et je transmets au responsable concerné.</t>
  </si>
  <si>
    <t>Exemple de réponse PRO : pour « Sécurité fausse route », je vérifie d’abord la prescription, le niveau IDDSI ou la consigne validée. Je contrôle en situation réelle : Que se passe-t-il si ta purée rend de l'eau ?. Le risque à éviter est : Ne pas modifier texture, régime ou allergène sans consigne validée. Je m’appuie sur la preuve suivante : Prescription respectée ; Tamisage/test texture. Si l’écart persiste, je corrige, je bloque la sortie si nécessaire et je transmets au responsable concerné.</t>
  </si>
  <si>
    <t>Exemple de réponse PRO : pour « Volume alimentaire », je vérifie d’abord la prescription, le niveau IDDSI ou la consigne validée. Je contrôle en situation réelle : Comment éviter de remplir sans nourrir ?. Le risque à éviter est : Ne pas modifier texture, régime ou allergène sans consigne validée. Je m’appuie sur la preuve suivante : Plan alimentaire ; Présentation portion adaptée. Si l’écart persiste, je corrige, je bloque la sortie si nécessaire et je transmets au responsable concerné.</t>
  </si>
  <si>
    <t>Exemple de réponse PRO : pour « Goûter/collations », je vérifie d’abord la prescription, le niveau IDDSI ou la consigne validée. Je contrôle en situation réelle : Quelle collation est utile et compatible texture ?. Le risque à éviter est : Ne pas modifier texture, régime ou allergène sans consigne validée. Je m’appuie sur la preuve suivante : Plan nutrition ; Texture collation validée. Si l’écart persiste, je corrige, je bloque la sortie si nécessaire et je transmets au responsable concerné.</t>
  </si>
  <si>
    <t>Exemple de réponse PRO : pour « Fruits et fibres », je vérifie d’abord la prescription, le niveau IDDSI ou la consigne validée. Je contrôle en situation réelle : Comment gardes-tu le fruit en texture adaptée ?. Le risque à éviter est : Ne pas modifier texture, régime ou allergène sans consigne validée. Je m’appuie sur la preuve suivante : Menu validé ; Préparation fraîche sécurisée. Si l’écart persiste, je corrige, je bloque la sortie si nécessaire et je transmets au responsable concerné.</t>
  </si>
  <si>
    <t>Exemple de réponse PRO : pour « Température de service », je vérifie d’abord la prescription, le niveau IDDSI ou la consigne validée. Je contrôle en situation réelle : Une texture correcte mais froide donne quoi ?. Le risque à éviter est : Ne pas modifier texture, régime ou allergène sans consigne validée. Je m’appuie sur la preuve suivante : Confort et sécurité ; Maîtrise liaison chaude/froide. Si l’écart persiste, je corrige, je bloque la sortie si nécessaire et je transmets au responsable concerné.</t>
  </si>
  <si>
    <t>Exemple de réponse PRO : pour « Régimes restrictifs », je vérifie d’abord la prescription, le niveau IDDSI ou la consigne validée. Je contrôle en situation réelle : Restriction texture + sans sel + mixé : que vérifies-tu ?. Le risque à éviter est : Ne pas modifier texture, régime ou allergène sans consigne validée. Je m’appuie sur la preuve suivante : Validation diététique obligatoire ; Recette adaptée non punitive. Si l’écart persiste, je corrige, je bloque la sortie si nécessaire et je transmets au responsable concerné.</t>
  </si>
  <si>
    <t>Exemple de réponse PRO : pour « Plaisir et phase céphalique », je vérifie d’abord la prescription, le niveau IDDSI ou la consigne validée. Je contrôle en situation réelle : Pourquoi le beau peut améliorer l'apport ?. Le risque à éviter est : Ne pas modifier texture, régime ou allergène sans consigne validée. Je m’appuie sur la preuve suivante : Respect goûts ; Dressage différencié. Si l’écart persiste, je corrige, je bloque la sortie si nécessaire et je transmets au responsable concerné.</t>
  </si>
  <si>
    <t>Exemple de réponse PRO : pour « Suivi des restes », je vérifie d’abord la prescription, le niveau IDDSI ou la consigne validée. Je contrôle en situation réelle : Que t'apprend l'assiette retour ?. Le risque à éviter est : Ne pas modifier texture, régime ou allergène sans consigne validée. Je m’appuie sur la preuve suivante : Suivi hebdomadaire ; Retour cuisine exploité. Si l’écart persiste, je corrige, je bloque la sortie si nécessaire et je transmets au responsable concerné.</t>
  </si>
  <si>
    <t>Exemple de réponse PRO : pour « Signaux d'alerte », je vérifie d’abord la prescription, le niveau IDDSI ou la consigne validée. Je contrôle en situation réelle : Quel signal impose d'arrêter et prévenir ?. Le risque à éviter est : Ne pas modifier texture, régime ou allergène sans consigne validée. Je m’appuie sur la preuve suivante : Circuit alerte ; Stop service si doute majeur. Si l’écart persiste, je corrige, je bloque la sortie si nécessaire et je transmets au responsable concerné.</t>
  </si>
  <si>
    <t>Exemple de réponse PRO : pour « Identification du plat », je vérifie d’abord la prescription, le niveau IDDSI ou la consigne validée. Je contrôle en situation réelle : Poisson mixé moulé + purée carotte + sauce citron. Le risque à éviter est : Ne pas modifier texture, régime ou allergène sans consigne validée. Je m’appuie sur la preuve suivante : Équilibre composantes ; Dressage assiette compartimentée. Si l’écart persiste, je corrige, je bloque la sortie si nécessaire et je transmets au responsable concerné.</t>
  </si>
  <si>
    <t>Exemple de réponse PRO : pour « Couleur », je vérifie d’abord la prescription, le niveau IDDSI ou la consigne validée. Je contrôle en situation réelle : Betterave, carotte, épinard, courge. Le risque à éviter est : Ne pas modifier texture, régime ou allergène sans consigne validée. Je m’appuie sur la preuve suivante : Variété légumes ; Pas de colorants inutiles. Si l’écart persiste, je corrige, je bloque la sortie si nécessaire et je transmets au responsable concerné.</t>
  </si>
  <si>
    <t>Exemple de réponse PRO : pour « Saveur », je vérifie d’abord la prescription, le niveau IDDSI ou la consigne validée. Je contrôle en situation réelle : Herbes mixées, jus corsé, épices douces. Le risque à éviter est : Ne pas modifier texture, régime ou allergène sans consigne validée. Je m’appuie sur la preuve suivante : Compatibilité sans sel/allergènes ; Dégustation cuisine systématique. Si l’écart persiste, je corrige, je bloque la sortie si nécessaire et je transmets au responsable concerné.</t>
  </si>
  <si>
    <t>Exemple de réponse PRO : pour « Odeur », je vérifie d’abord la prescription, le niveau IDDSI ou la consigne validée. Je contrôle en situation réelle : Jus de viande réduit, aromates. Le risque à éviter est : Ne pas modifier texture, régime ou allergène sans consigne validée. Je m’appuie sur la preuve suivante : Respect tolérances ; Réchauffage non desséchant. Si l’écart persiste, je corrige, je bloque la sortie si nécessaire et je transmets au responsable concerné.</t>
  </si>
  <si>
    <t>Exemple de réponse PRO : pour « Texture en bouche », je vérifie d’abord la prescription, le niveau IDDSI ou la consigne validée. Je contrôle en situation réelle : Ajout sauce, liaison, tamisage. Le risque à éviter est : Ne pas modifier texture, régime ou allergène sans consigne validée. Je m’appuie sur la preuve suivante : Niveau conforme ; Test cuillère/fourchette. Si l’écart persiste, je corrige, je bloque la sortie si nécessaire et je transmets au responsable concerné.</t>
  </si>
  <si>
    <t>Exemple de réponse PRO : pour « Sauces », je vérifie d’abord la prescription, le niveau IDDSI ou la consigne validée. Je contrôle en situation réelle : Béchamel enrichie, velouté réduit. Le risque à éviter est : Ne pas modifier texture, régime ou allergène sans consigne validée. Je m’appuie sur la preuve suivante : Apport et régime ; Texture sauce validée. Si l’écart persiste, je corrige, je bloque la sortie si nécessaire et je transmets au responsable concerné.</t>
  </si>
  <si>
    <t>Exemple de réponse PRO : pour « Formes », je vérifie d’abord la prescription, le niveau IDDSI ou la consigne validée. Je contrôle en situation réelle : Boudin, quenelle, dôme, moule silicone. Le risque à éviter est : Ne pas modifier texture, régime ou allergène sans consigne validée. Je m’appuie sur la preuve suivante : Portion lisible ; Tenue au chaud validée. Si l’écart persiste, je corrige, je bloque la sortie si nécessaire et je transmets au responsable concerné.</t>
  </si>
  <si>
    <t>Exemple de réponse PRO : pour « Repas complet », je vérifie d’abord la prescription, le niveau IDDSI ou la consigne validée. Je contrôle en situation réelle : Menu complet texture 4. Le risque à éviter est : Ne pas modifier texture, régime ou allergène sans consigne validée. Je m’appuie sur la preuve suivante : Menu équilibré ; Organisation multi-composantes. Si l’écart persiste, je corrige, je bloque la sortie si nécessaire et je transmets au responsable concerné.</t>
  </si>
  <si>
    <t>Exemple de réponse PRO : pour « Même repas que les autres », je vérifie d’abord la prescription, le niveau IDDSI ou la consigne validée. Je contrôle en situation réelle : Bœuf carottes décliné texture. Le risque à éviter est : Ne pas modifier texture, régime ou allergène sans consigne validée. Je m’appuie sur la preuve suivante : Contrôle variété ; Déclinaison du menu. Si l’écart persiste, je corrige, je bloque la sortie si nécessaire et je transmets au responsable concerné.</t>
  </si>
  <si>
    <t>Exemple de réponse PRO : pour « Dimension sociale », je vérifie d’abord la prescription, le niveau IDDSI ou la consigne validée. Je contrôle en situation réelle : Même salle, aide discrète. Le risque à éviter est : Ne pas modifier texture, régime ou allergène sans consigne validée. Je m’appuie sur la preuve suivante : Projet personnalisé ; Coordination salle. Si l’écart persiste, je corrige, je bloque la sortie si nécessaire et je transmets au responsable concerné.</t>
  </si>
  <si>
    <t>Exemple de réponse PRO : pour « Acceptabilité CFA/PRO », je vérifie d’abord la prescription, le niveau IDDSI ou la consigne validée. Je contrôle en situation réelle : Sécurité, plaisir, autonomie. Le risque à éviter est : Ne pas modifier texture, régime ou allergène sans consigne validée. Je m’appuie sur la preuve suivante : Validation globale ; Exécution réaliste. Si l’écart persiste, je corrige, je bloque la sortie si nécessaire et je transmets au responsable concerné.</t>
  </si>
  <si>
    <t>Exemple de réponse PRO : pour « Dégustation interne », je vérifie d’abord la prescription, le niveau IDDSI ou la consigne validée. Je contrôle en situation réelle : Check goût/sel/texture/température. Le risque à éviter est : Ne pas modifier texture, régime ou allergène sans consigne validée. Je m’appuie sur la preuve suivante : Régimes respectés ; Contrôle organoleptique. Si l’écart persiste, je corrige, je bloque la sortie si nécessaire et je transmets au responsable concerné.</t>
  </si>
  <si>
    <t>Exemple de réponse PRO : pour « Menu », je vérifie d’abord la prescription, le niveau IDDSI ou la consigne validée. Je contrôle en situation réelle : Fiche technique texture par composante. Le risque à éviter est : Improvisation en fin de service. Je m’appuie sur la preuve suivante : Menu compatible régimes ; Fiches techniques signées. Si l’écart persiste, je corrige, je bloque la sortie si nécessaire et je transmets au responsable concerné.</t>
  </si>
  <si>
    <t>Exemple de réponse PRO : pour « Achats », je vérifie d’abord la prescription, le niveau IDDSI ou la consigne validée. Je contrôle en situation réelle : Pièces tendres, parage, qualité constante. Le risque à éviter est : Fibres, nerfs, peaux, arêtes. Je m’appuie sur la preuve suivante : Apports et allergies ; Cahier charges fournisseur. Si l’écart persiste, je corrige, je bloque la sortie si nécessaire et je transmets au responsable concerné.</t>
  </si>
  <si>
    <t>Exemple de réponse PRO : pour « Cuisson », je vérifie d’abord la prescription, le niveau IDDSI ou la consigne validée. Je contrôle en situation réelle : Cuisson longue douce si besoin. Le risque à éviter est : Trop sec, trop fibreux, sous-cuisson. Je m’appuie sur la preuve suivante : Préservation apports ; Courbe temps/température. Si l’écart persiste, je corrige, je bloque la sortie si nécessaire et je transmets au responsable concerné.</t>
  </si>
  <si>
    <t>Exemple de réponse PRO : pour « Mixage », je vérifie d’abord la prescription, le niveau IDDSI ou la consigne validée. Je contrôle en situation réelle : Matériel adapté, petites charges, tamisage. Le risque à éviter est : Grumeaux, peaux, fibres. Je m’appuie sur la preuve suivante : Densité nutritionnelle ; Procédure mixage. Si l’écart persiste, je corrige, je bloque la sortie si nécessaire et je transmets au responsable concerné.</t>
  </si>
  <si>
    <t>Exemple de réponse PRO : pour « Liaison », je vérifie d’abord la prescription, le niveau IDDSI ou la consigne validée. Je contrôle en situation réelle : Lier avec sauce, féculent, épaississant validé. Le risque à éviter est : Déphasage eau/solide ou texture collante. Je m’appuie sur la preuve suivante : Compatibilité régimes/allergènes ; Recette testée. Si l’écart persiste, je corrige, je bloque la sortie si nécessaire et je transmets au responsable concerné.</t>
  </si>
  <si>
    <t>Exemple de réponse PRO : pour « Enrichissement », je vérifie d’abord la prescription, le niveau IDDSI ou la consigne validée. Je contrôle en situation réelle : Enrichir selon protocole diététique. Le risque à éviter est : Dilution au bouillon/eau. Je m’appuie sur la preuve suivante : Régime/allergène validé ; Dosage précis. Si l’écart persiste, je corrige, je bloque la sortie si nécessaire et je transmets au responsable concerné.</t>
  </si>
  <si>
    <t>Exemple de réponse PRO : pour « Refroidissement », je vérifie d’abord la prescription, le niveau IDDSI ou la consigne validée. Je contrôle en situation réelle : Cellule, traçabilité, portionnement. Le risque à éviter est : Zone de température dangereuse. Je m’appuie sur la preuve suivante : Sans impact apports ; Process PMS. Si l’écart persiste, je corrige, je bloque la sortie si nécessaire et je transmets au responsable concerné.</t>
  </si>
  <si>
    <t>Exemple de réponse PRO : pour « Remise en température », je vérifie d’abord la prescription, le niveau IDDSI ou la consigne validée. Je contrôle en situation réelle : Température maîtrisée, sauce ajustée. Le risque à éviter est : Déphasage, brûlure, refroidissement. Je m’appuie sur la preuve suivante : Compatibilité textures ; Mode opératoire. Si l’écart persiste, je corrige, je bloque la sortie si nécessaire et je transmets au responsable concerné.</t>
  </si>
  <si>
    <t>Exemple de réponse PRO : pour « Portionnement », je vérifie d’abord la prescription, le niveau IDDSI ou la consigne validée. Je contrôle en situation réelle : Pesée ou outils de portionnement. Le risque à éviter est : Portions inégales, ration faible. Je m’appuie sur la preuve suivante : Grammage nutritionnel ; Louche/portionneur défini. Si l’écart persiste, je corrige, je bloque la sortie si nécessaire et je transmets au responsable concerné.</t>
  </si>
  <si>
    <t>Exemple de réponse PRO : pour « Traçabilité », je vérifie d’abord la prescription, le niveau IDDSI ou la consigne validée. Je contrôle en situation réelle : Fiche lot, recette, allergènes. Le risque à éviter est : Impossible de retrouver recette ou allergène. Je m’appuie sur la preuve suivante : Registre allergènes ; PMS et étiquetage interne. Si l’écart persiste, je corrige, je bloque la sortie si nécessaire et je transmets au responsable concerné.</t>
  </si>
  <si>
    <t>Exemple de réponse PRO : pour « Prévention contaminations », je vérifie d’abord la prescription, le niveau IDDSI ou la consigne validée. Je contrôle en situation réelle : Plan de nettoyage et ordre de production. Le risque à éviter est : Contamination croisée. Je m’appuie sur la preuve suivante : Régimes protégés ; Ordonnancement production. Si l’écart persiste, je corrige, je bloque la sortie si nécessaire et je transmets au responsable concerné.</t>
  </si>
  <si>
    <t>Exemple de réponse PRO : pour « Formation équipe », je vérifie d’abord la prescription, le niveau IDDSI ou la consigne validée. Je contrôle en situation réelle : Procédures, photos, tests, formation. Le risque à éviter est : Variabilité, non-conformité. Je m’appuie sur la preuve suivante : Validation équipe ; Mode opératoire affiché. Si l’écart persiste, je corrige, je bloque la sortie si nécessaire et je transmets au responsable concerné.</t>
  </si>
  <si>
    <t>Exemple de réponse PRO : pour « Avant service », je vérifie d’abord la prescription, le niveau IDDSI ou la consigne validée. Je contrôle en situation réelle : Double vérification discrète. Le risque à éviter est : Mauvaise assiette au mauvais convive. Je m’appuie sur la preuve suivante : contrôle plateau. Si l’écart persiste, je corrige, je bloque la sortie si nécessaire et je transmets au responsable concerné.</t>
  </si>
  <si>
    <t>Exemple de réponse PRO : pour « Installation », je vérifie d’abord la prescription, le niveau IDDSI ou la consigne validée. Je contrôle en situation réelle : Assis droit, tête adaptée, confort. Le risque à éviter est : Fausse route, fatigue. Je m’appuie sur la preuve suivante : observation installation. Si l’écart persiste, je corrige, je bloque la sortie si nécessaire et je transmets au responsable concerné.</t>
  </si>
  <si>
    <t>Exemple de réponse PRO : pour « Présentation », je vérifie d’abord la prescription, le niveau IDDSI ou la consigne validée. Je contrôle en situation réelle : Annonce simple, positive, non infantilisante. Le risque à éviter est : Refus par non-identification. Je m’appuie sur la preuve suivante : écoute salle. Si l’écart persiste, je corrige, je bloque la sortie si nécessaire et je transmets au responsable concerné.</t>
  </si>
  <si>
    <t>Exemple de réponse PRO : pour « Rythme », je vérifie d’abord la prescription, le niveau IDDSI ou la consigne validée. Je contrôle en situation réelle : Temps suffisant, petites bouchées. Le risque à éviter est : Fausse route, stress, refus. Je m’appuie sur la preuve suivante : durée repas. Si l’écart persiste, je corrige, je bloque la sortie si nécessaire et je transmets au responsable concerné.</t>
  </si>
  <si>
    <t>Exemple de réponse PRO : pour « Aide partielle », je vérifie d’abord la prescription, le niveau IDDSI ou la consigne validée. Je contrôle en situation réelle : Aider uniquement ce qui est nécessaire. Le risque à éviter est : Perte autonomie. Je m’appuie sur la preuve suivante : niveau aide. Si l’écart persiste, je corrige, je bloque la sortie si nécessaire et je transmets au responsable concerné.</t>
  </si>
  <si>
    <t>Exemple de réponse PRO : pour « Aide totale », je vérifie d’abord la prescription, le niveau IDDSI ou la consigne validée. Je contrôle en situation réelle : Demander, expliquer, respecter refus. Le risque à éviter est : Maltraitance involontaire. Je m’appuie sur la preuve suivante : observation aide. Si l’écart persiste, je corrige, je bloque la sortie si nécessaire et je transmets au responsable concerné.</t>
  </si>
  <si>
    <t>Exemple de réponse PRO : pour « Température », je vérifie d’abord la prescription, le niveau IDDSI ou la consigne validée. Je contrôle en situation réelle : Organisation pour maintien chaud/froid. Le risque à éviter est : Refus, danger qualité. Je m’appuie sur la preuve suivante : température en salle. Si l’écart persiste, je corrige, je bloque la sortie si nécessaire et je transmets au responsable concerné.</t>
  </si>
  <si>
    <t>Exemple de réponse PRO : pour « Observation », je vérifie d’abord la prescription, le niveau IDDSI ou la consigne validée. Je contrôle en situation réelle : Transmettre toux, refus, lenteur, restes. Le risque à éviter est : Problème répété invisible. Je m’appuie sur la preuve suivante : fiche observation. Si l’écart persiste, je corrige, je bloque la sortie si nécessaire et je transmets au responsable concerné.</t>
  </si>
  <si>
    <t>Exemple de réponse PRO : pour « Ambiance », je vérifie d’abord la prescription, le niveau IDDSI ou la consigne validée. Je contrôle en situation réelle : Cadre calme, repères, plaisir. Le risque à éviter est : Refus ou agitation. Je m’appuie sur la preuve suivante : grille ambiance. Si l’écart persiste, je corrige, je bloque la sortie si nécessaire et je transmets au responsable concerné.</t>
  </si>
  <si>
    <t>Exemple de réponse PRO : pour « Matériel », je vérifie d’abord la prescription, le niveau IDDSI ou la consigne validée. Je contrôle en situation réelle : Verre, assiette, couvert ergonomique. Le risque à éviter est : Dépendance et fatigue. Je m’appuie sur la preuve suivante : fiche matériel. Si l’écart persiste, je corrige, je bloque la sortie si nécessaire et je transmets au responsable concerné.</t>
  </si>
  <si>
    <t>Exemple de réponse PRO : pour « Respect du non-goût », je vérifie d’abord la prescription, le niveau IDDSI ou la consigne validée. Je contrôle en situation réelle : Proposer équivalence validée. Le risque à éviter est : Refus durable. Je m’appuie sur la preuve suivante : fiche goûts. Si l’écart persiste, je corrige, je bloque la sortie si nécessaire et je transmets au responsable concerné.</t>
  </si>
  <si>
    <t>Exemple de réponse PRO : pour « Fin de repas », je vérifie d’abord la prescription, le niveau IDDSI ou la consigne validée. Je contrôle en situation réelle : Noter restes et réactions. Le risque à éviter est : Perte d'information. Je m’appuie sur la preuve suivante : tableau restes. Si l’écart persiste, je corrige, je bloque la sortie si nécessaire et je transmets au responsable concerné.</t>
  </si>
  <si>
    <t>Exemple de réponse PRO : pour « Douleur buccale », je vérifie d’abord la prescription, le niveau IDDSI ou la consigne validée. Je contrôle en situation réelle : Signaler, adapter texture/température. Le risque à éviter est : Dire qu'il est difficile. Je m’appuie sur la preuve suivante : Observation terrain / fiche de suivi / transmission. Si l’écart persiste, je corrige, je bloque la sortie si nécessaire et je transmets au responsable concerné.</t>
  </si>
  <si>
    <t>Exemple de réponse PRO : pour « Texture inadaptée », je vérifie d’abord la prescription, le niveau IDDSI ou la consigne validée. Je contrôle en situation réelle : Réévaluation du niveau. Le risque à éviter est : Forcer à terminer. Je m’appuie sur la preuve suivante : Observation terrain / fiche de suivi / transmission. Si l’écart persiste, je corrige, je bloque la sortie si nécessaire et je transmets au responsable concerné.</t>
  </si>
  <si>
    <t>Exemple de réponse PRO : pour « Plat non identifiable », je vérifie d’abord la prescription, le niveau IDDSI ou la consigne validée. Je contrôle en situation réelle : Séparer couleurs/formes, expliquer. Le risque à éviter est : Tout mélanger. Je m’appuie sur la preuve suivante : Observation terrain / fiche de suivi / transmission. Si l’écart persiste, je corrige, je bloque la sortie si nécessaire et je transmets au responsable concerné.</t>
  </si>
  <si>
    <t>Exemple de réponse PRO : pour « Goût non accepté », je vérifie d’abord la prescription, le niveau IDDSI ou la consigne validée. Je contrôle en situation réelle : Équivalence validée. Le risque à éviter est : Confondre goût et allergène. Je m’appuie sur la preuve suivante : Observation terrain / fiche de suivi / transmission. Si l’écart persiste, je corrige, je bloque la sortie si nécessaire et je transmets au responsable concerné.</t>
  </si>
  <si>
    <t>Exemple de réponse PRO : pour « Fatigue », je vérifie d’abord la prescription, le niveau IDDSI ou la consigne validée. Je contrôle en situation réelle : Fractionner, enrichir, aider. Le risque à éviter est : Grossir la portion. Je m’appuie sur la preuve suivante : Observation terrain / fiche de suivi / transmission. Si l’écart persiste, je corrige, je bloque la sortie si nécessaire et je transmets au responsable concerné.</t>
  </si>
  <si>
    <t>Exemple de réponse PRO : pour « Environnement », je vérifie d’abord la prescription, le niveau IDDSI ou la consigne validée. Je contrôle en situation réelle : Calme, placement, repères. Le risque à éviter est : Penser seulement cuisine. Je m’appuie sur la preuve suivante : Observation terrain / fiche de suivi / transmission. Si l’écart persiste, je corrige, je bloque la sortie si nécessaire et je transmets au responsable concerné.</t>
  </si>
  <si>
    <t>Exemple de réponse PRO : pour « Posture », je vérifie d’abord la prescription, le niveau IDDSI ou la consigne validée. Je contrôle en situation réelle : Repositionner avec soignant. Le risque à éviter est : Servir sans installer. Je m’appuie sur la preuve suivante : Observation terrain / fiche de suivi / transmission. Si l’écart persiste, je corrige, je bloque la sortie si nécessaire et je transmets au responsable concerné.</t>
  </si>
  <si>
    <t>Exemple de réponse PRO : pour « Culture/religion/habitude », je vérifie d’abord la prescription, le niveau IDDSI ou la consigne validée. Je contrôle en situation réelle : Adapter menus/choix dans cadre validé. Le risque à éviter est : Juger ou imposer. Je m’appuie sur la preuve suivante : Observation terrain / fiche de suivi / transmission. Si l’écart persiste, je corrige, je bloque la sortie si nécessaire et je transmets au responsable concerné.</t>
  </si>
  <si>
    <t>Exemple de réponse PRO : pour « Trouble cognitif », je vérifie d’abord la prescription, le niveau IDDSI ou la consigne validée. Je contrôle en situation réelle : Guidance verbale/visuelle. Le risque à éviter est : Accuser de mauvaise volonté. Je m’appuie sur la preuve suivante : Observation terrain / fiche de suivi / transmission. Si l’écart persiste, je corrige, je bloque la sortie si nécessaire et je transmets au responsable concerné.</t>
  </si>
  <si>
    <t>Exemple de réponse PRO : pour « Médicaments », je vérifie d’abord la prescription, le niveau IDDSI ou la consigne validée. Je contrôle en situation réelle : Signaler aux soignants. Le risque à éviter est : Cuisine seule responsable. Je m’appuie sur la preuve suivante : Observation terrain / fiche de suivi / transmission. Si l’écart persiste, je corrige, je bloque la sortie si nécessaire et je transmets au responsable concerné.</t>
  </si>
  <si>
    <t>Exemple de réponse PRO : pour « Dépression/isolement », je vérifie d’abord la prescription, le niveau IDDSI ou la consigne validée. Je contrôle en situation réelle : Présence, encouragement, alerte équipe. Le risque à éviter est : Réduire à caprice. Je m’appuie sur la preuve suivante : Observation terrain / fiche de suivi / transmission. Si l’écart persiste, je corrige, je bloque la sortie si nécessaire et je transmets au responsable concerné.</t>
  </si>
  <si>
    <t>Exemple de réponse PRO : pour « Satiété ou mauvais horaire », je vérifie d’abord la prescription, le niveau IDDSI ou la consigne validée. Je contrôle en situation réelle : Réorganiser collation/repas. Le risque à éviter est : Forcer sans cause. Je m’appuie sur la preuve suivante : Observation terrain / fiche de suivi / transmission. Si l’écart persiste, je corrige, je bloque la sortie si nécessaire et je transmets au responsable concerné.</t>
  </si>
  <si>
    <t>Exemple de réponse PRO : pour « Bienveillance », je vérifie d’abord la prescription, le niveau IDDSI ou la consigne validée. Je contrôle en situation réelle : Insuffisant si l'organisation produit du dommage. Le risque à éviter est : Insuffisant si l'organisation produit du dommage. Je m’appuie sur la preuve suivante : retour convive. Si l’écart persiste, je corrige, je bloque la sortie si nécessaire et je transmets au responsable concerné.</t>
  </si>
  <si>
    <t>Exemple de réponse PRO : pour « Bientraitance », je vérifie d’abord la prescription, le niveau IDDSI ou la consigne validée. Je contrôle en situation réelle : Réduire à gentillesse individuelle. Le risque à éviter est : Réduire à gentillesse individuelle. Je m’appuie sur la preuve suivante : plan qualité. Si l’écart persiste, je corrige, je bloque la sortie si nécessaire et je transmets au responsable concerné.</t>
  </si>
  <si>
    <t>Exemple de réponse PRO : pour « Maltraitance », je vérifie d’abord la prescription, le niveau IDDSI ou la consigne validée. Je contrôle en situation réelle : Atteinte à santé/dignité. Le risque à éviter est : Atteinte droits/santé. ; CRITIQUE. Je m’appuie sur la preuve suivante : fiche événement. Si l’écart persiste, je corrige, je bloque la sortie si nécessaire et je transmets au responsable concerné.</t>
  </si>
  <si>
    <t>Exemple de réponse PRO : pour « Maltraitance involontaire », je vérifie d’abord la prescription, le niveau IDDSI ou la consigne validée. Je contrôle en situation réelle : Danger banalisé. Le risque à éviter est : Danger banalisé. Je m’appuie sur la preuve suivante : REX. Si l’écart persiste, je corrige, je bloque la sortie si nécessaire et je transmets au responsable concerné.</t>
  </si>
  <si>
    <t>Exemple de réponse PRO : pour « Maltraitance organisationnelle », je vérifie d’abord la prescription, le niveau IDDSI ou la consigne validée. Je contrôle en situation réelle : Refus, dénutrition, perte de dignité. Le risque à éviter est : Refus, dénutrition, perte de dignité. Je m’appuie sur la preuve suivante : analyse cause. Si l’écart persiste, je corrige, je bloque la sortie si nécessaire et je transmets au responsable concerné.</t>
  </si>
  <si>
    <t>Exemple de réponse PRO : pour « Consentement », je vérifie d’abord la prescription, le niveau IDDSI ou la consigne validée. Je contrôle en situation réelle : Forçage ou infantilisation. Le risque à éviter est : Forçage ou infantilisation. Je m’appuie sur la preuve suivante : observation. Si l’écart persiste, je corrige, je bloque la sortie si nécessaire et je transmets au responsable concerné.</t>
  </si>
  <si>
    <t>Exemple de réponse PRO : pour « Dignité », je vérifie d’abord la prescription, le niveau IDDSI ou la consigne validée. Je contrôle en situation réelle : Humiliation. Le risque à éviter est : Humiliation. Je m’appuie sur la preuve suivante : audit salle. Si l’écart persiste, je corrige, je bloque la sortie si nécessaire et je transmets au responsable concerné.</t>
  </si>
  <si>
    <t>Exemple de réponse PRO : pour « Autonomie », je vérifie d’abord la prescription, le niveau IDDSI ou la consigne validée. Je contrôle en situation réelle : Dépendance créée. Le risque à éviter est : Dépendance créée. Je m’appuie sur la preuve suivante : fiche ergo. Si l’écart persiste, je corrige, je bloque la sortie si nécessaire et je transmets au responsable concerné.</t>
  </si>
  <si>
    <t>Exemple de réponse PRO : pour « Refus respecté mais analysé », je vérifie d’abord la prescription, le niveau IDDSI ou la consigne validée. Je contrôle en situation réelle : Dénutrition si abandon. Le risque à éviter est : Dénutrition si abandon. Je m’appuie sur la preuve suivante : fiche refus. Si l’écart persiste, je corrige, je bloque la sortie si nécessaire et je transmets au responsable concerné.</t>
  </si>
  <si>
    <t>Exemple de réponse PRO : pour « Liberté de choix », je vérifie d’abord la prescription, le niveau IDDSI ou la consigne validée. Je contrôle en situation réelle : Repas subi. Le risque à éviter est : Repas subi. Je m’appuie sur la preuve suivante : fiche goûts. Si l’écart persiste, je corrige, je bloque la sortie si nécessaire et je transmets au responsable concerné.</t>
  </si>
  <si>
    <t>Exemple de réponse PRO : pour « Traçabilité éthique », je vérifie d’abord la prescription, le niveau IDDSI ou la consigne validée. Je contrôle en situation réelle : Décisions invisibles. Le risque à éviter est : Décisions invisibles. Je m’appuie sur la preuve suivante : dossier. Si l’écart persiste, je corrige, je bloque la sortie si nécessaire et je transmets au responsable concerné.</t>
  </si>
  <si>
    <t>Exemple de réponse PRO : pour « Culture du signalement », je vérifie d’abord la prescription, le niveau IDDSI ou la consigne validée. Je contrôle en situation réelle : Répétition silencieuse. Le risque à éviter est : Répétition silencieuse. Je m’appuie sur la preuve suivante : tableau alertes. Si l’écart persiste, je corrige, je bloque la sortie si nécessaire et je transmets au responsable concerné.</t>
  </si>
  <si>
    <t>Exemple de réponse PRO : pour « Prescription texture », je vérifie d’abord la prescription, le niveau IDDSI ou la consigne validée. Je contrôle en situation réelle : Niveau texture, boissons, interdits. Le risque à éviter est : Assiette non conforme. Je m’appuie sur la preuve suivante : Observation terrain / fiche de suivi / transmission. Si l’écart persiste, je corrige, je bloque la sortie si nécessaire et je transmets au responsable concerné.</t>
  </si>
  <si>
    <t>Exemple de réponse PRO : pour « Régimes/allergènes », je vérifie d’abord la prescription, le niveau IDDSI ou la consigne validée. Je contrôle en situation réelle : Allergies, intolérances, régimes. Le risque à éviter est : Erreur grave. Je m’appuie sur la preuve suivante : Observation terrain / fiche de suivi / transmission. Si l’écart persiste, je corrige, je bloque la sortie si nécessaire et je transmets au responsable concerné.</t>
  </si>
  <si>
    <t>Exemple de réponse PRO : pour « Goûts/non-goûts », je vérifie d’abord la prescription, le niveau IDDSI ou la consigne validée. Je contrôle en situation réelle : Préférences, aversions, habitudes. Le risque à éviter est : Refus répétés. Je m’appuie sur la preuve suivante : Observation terrain / fiche de suivi / transmission. Si l’écart persiste, je corrige, je bloque la sortie si nécessaire et je transmets au responsable concerné.</t>
  </si>
  <si>
    <t>Exemple de réponse PRO : pour « Consommation réelle », je vérifie d’abord la prescription, le niveau IDDSI ou la consigne validée. Je contrôle en situation réelle : Reste par composante, refus, appétit. Le risque à éviter est : Dénutrition invisible. Je m’appuie sur la preuve suivante : Observation terrain / fiche de suivi / transmission. Si l’écart persiste, je corrige, je bloque la sortie si nécessaire et je transmets au responsable concerné.</t>
  </si>
  <si>
    <t>Exemple de réponse PRO : pour « Incidents déglutition », je vérifie d’abord la prescription, le niveau IDDSI ou la consigne validée. Je contrôle en situation réelle : Toux, fausse route, voix mouillée. Le risque à éviter est : Danger répété. Je m’appuie sur la preuve suivante : Observation terrain / fiche de suivi / transmission. Si l’écart persiste, je corrige, je bloque la sortie si nécessaire et je transmets au responsable concerné.</t>
  </si>
  <si>
    <t>Exemple de réponse PRO : pour « Qualité organoleptique », je vérifie d’abord la prescription, le niveau IDDSI ou la consigne validée. Je contrôle en situation réelle : Trop sec, fade, collant, froid. Le risque à éviter est : Refus non compris. Je m’appuie sur la preuve suivante : Observation terrain / fiche de suivi / transmission. Si l’écart persiste, je corrige, je bloque la sortie si nécessaire et je transmets au responsable concerné.</t>
  </si>
  <si>
    <t>Exemple de réponse PRO : pour « Autonomie/matériel », je vérifie d’abord la prescription, le niveau IDDSI ou la consigne validée. Je contrôle en situation réelle : Couverts, verre, assiette, aide. Le risque à éviter est : Aide excessive. Je m’appuie sur la preuve suivante : Observation terrain / fiche de suivi / transmission. Si l’écart persiste, je corrige, je bloque la sortie si nécessaire et je transmets au responsable concerné.</t>
  </si>
  <si>
    <t>Exemple de réponse PRO : pour « Changement état », je vérifie d’abord la prescription, le niveau IDDSI ou la consigne validée. Je contrôle en situation réelle : Fatigue, infection, retour hospitalisation. Le risque à éviter est : Texture ou portion inadaptée. Je m’appuie sur la preuve suivante : Observation terrain / fiche de suivi / transmission. Si l’écart persiste, je corrige, je bloque la sortie si nécessaire et je transmets au responsable concerné.</t>
  </si>
  <si>
    <t>Exemple de réponse PRO : pour « Validation recette », je vérifie d’abord la prescription, le niveau IDDSI ou la consigne validée. Je contrôle en situation réelle : Texture, apports, allergènes, photo. Le risque à éviter est : Recette non validée. Je m’appuie sur la preuve suivante : Observation terrain / fiche de suivi / transmission. Si l’écart persiste, je corrige, je bloque la sortie si nécessaire et je transmets au responsable concerné.</t>
  </si>
  <si>
    <t>Exemple de réponse PRO : pour « Réunion repas », je vérifie d’abord la prescription, le niveau IDDSI ou la consigne validée. Je contrôle en situation réelle : Difficultés, indicateurs, actions. Le risque à éviter est : Silos professionnels. Je m’appuie sur la preuve suivante : Observation terrain / fiche de suivi / transmission. Si l’écart persiste, je corrige, je bloque la sortie si nécessaire et je transmets au responsable concerné.</t>
  </si>
  <si>
    <t>Exemple de réponse PRO : pour « Formation terrain », je vérifie d’abord la prescription, le niveau IDDSI ou la consigne validée. Je contrôle en situation réelle : Cas pratiques, tests texture, éthique. Le risque à éviter est : Savoirs non transférés. Je m’appuie sur la preuve suivante : Observation terrain / fiche de suivi / transmission. Si l’écart persiste, je corrige, je bloque la sortie si nécessaire et je transmets au responsable concerné.</t>
  </si>
  <si>
    <t>Exemple de réponse PRO : pour « Retour famille/proches », je vérifie d’abord la prescription, le niveau IDDSI ou la consigne validée. Je contrôle en situation réelle : Habitudes, histoire alimentaire, inquiétudes. Le risque à éviter est : Projet non personnalisé. Je m’appuie sur la preuve suivante : Observation terrain / fiche de suivi / transmission. Si l’écart persiste, je corrige, je bloque la sortie si nécessaire et je transmets au responsable concerné.</t>
  </si>
  <si>
    <t>Exemple de réponse PRO : pour « Accompagner », je vérifie d’abord la prescription, le niveau IDDSI ou la consigne validée. Je contrôle en situation réelle : Assistance trop faible ou excessive. Le risque à éviter est : Assistance trop faible ou excessive. Je m’appuie sur la preuve suivante : Observation terrain / fiche de suivi / transmission. Si l’écart persiste, je corrige, je bloque la sortie si nécessaire et je transmets au responsable concerné.</t>
  </si>
  <si>
    <t>Exemple de réponse PRO : pour « Protéger », je vérifie d’abord la prescription, le niveau IDDSI ou la consigne validée. Je contrôle en situation réelle : Atteinte santé. Le risque à éviter est : Atteinte santé. Je m’appuie sur la preuve suivante : Observation terrain / fiche de suivi / transmission. Si l’écart persiste, je corrige, je bloque la sortie si nécessaire et je transmets au responsable concerné.</t>
  </si>
  <si>
    <t>Exemple de réponse PRO : pour « Favoriser autonomie », je vérifie d’abord la prescription, le niveau IDDSI ou la consigne validée. Je contrôle en situation réelle : Dépendance créée. Le risque à éviter est : Dépendance créée. Je m’appuie sur la preuve suivante : Observation terrain / fiche de suivi / transmission. Si l’écart persiste, je corrige, je bloque la sortie si nécessaire et je transmets au responsable concerné.</t>
  </si>
  <si>
    <t>Exemple de réponse PRO : pour « Respecter droits », je vérifie d’abord la prescription, le niveau IDDSI ou la consigne validée. Je contrôle en situation réelle : Maltraitance. Le risque à éviter est : Maltraitance. Je m’appuie sur la preuve suivante : Observation terrain / fiche de suivi / transmission. Si l’écart persiste, je corrige, je bloque la sortie si nécessaire et je transmets au responsable concerné.</t>
  </si>
  <si>
    <t>Exemple de réponse PRO : pour « Personnaliser », je vérifie d’abord la prescription, le niveau IDDSI ou la consigne validée. Je contrôle en situation réelle : Repas standard subi. Le risque à éviter est : Repas standard subi. Je m’appuie sur la preuve suivante : Observation terrain / fiche de suivi / transmission. Si l’écart persiste, je corrige, je bloque la sortie si nécessaire et je transmets au responsable concerné.</t>
  </si>
  <si>
    <t>Exemple de réponse PRO : pour « Prévenir maltraitance », je vérifie d’abord la prescription, le niveau IDDSI ou la consigne validée. Je contrôle en situation réelle : Atteinte santé/dignité. Le risque à éviter est : Atteinte santé/dignité. Je m’appuie sur la preuve suivante : Observation terrain / fiche de suivi / transmission. Si l’écart persiste, je corrige, je bloque la sortie si nécessaire et je transmets au responsable concerné.</t>
  </si>
  <si>
    <t>Exemple de réponse PRO : pour « Coordonner », je vérifie d’abord la prescription, le niveau IDDSI ou la consigne validée. Je contrôle en situation réelle : Silos et erreurs. Le risque à éviter est : Silos et erreurs. Je m’appuie sur la preuve suivante : Observation terrain / fiche de suivi / transmission. Si l’écart persiste, je corrige, je bloque la sortie si nécessaire et je transmets au responsable concerné.</t>
  </si>
  <si>
    <t>Exemple de réponse PRO : pour « Évaluer », je vérifie d’abord la prescription, le niveau IDDSI ou la consigne validée. Je contrôle en situation réelle : Actions sans preuve. Le risque à éviter est : Actions sans preuve. Je m’appuie sur la preuve suivante : Observation terrain / fiche de suivi / transmission. Si l’écart persiste, je corrige, je bloque la sortie si nécessaire et je transmets au responsable concerné.</t>
  </si>
  <si>
    <t>Exemple de réponse PRO : pour « Inclure », je vérifie d’abord la prescription, le niveau IDDSI ou la consigne validée. Je contrôle en situation réelle : Isolement. Le risque à éviter est : Isolement. Je m’appuie sur la preuve suivante : Observation terrain / fiche de suivi / transmission. Si l’écart persiste, je corrige, je bloque la sortie si nécessaire et je transmets au responsable concerné.</t>
  </si>
  <si>
    <t>Exemple de réponse PRO : pour « Former », je vérifie d’abord la prescription, le niveau IDDSI ou la consigne validée. Je contrôle en situation réelle : Pratiques variables. Le risque à éviter est : Pratiques variables. Je m’appuie sur la preuve suivante : Observation terrain / fiche de suivi / transmission. Si l’écart persiste, je corrige, je bloque la sortie si nécessaire et je transmets au responsable concerné.</t>
  </si>
  <si>
    <t>Exemple de réponse PRO : pour « Assurer qualité », je vérifie d’abord la prescription, le niveau IDDSI ou la consigne validée. Je contrôle en situation réelle : Répétition des erreurs. Le risque à éviter est : Répétition des erreurs. Je m’appuie sur la preuve suivante : Observation terrain / fiche de suivi / transmission. Si l’écart persiste, je corrige, je bloque la sortie si nécessaire et je transmets au responsable concerné.</t>
  </si>
  <si>
    <t>Exemple de réponse PRO : pour « Sécuriser organisation », je vérifie d’abord la prescription, le niveau IDDSI ou la consigne validée. Je contrôle en situation réelle : Maltraitance organisationnelle. Le risque à éviter est : Maltraitance organisationnelle. Je m’appuie sur la preuve suivante : Observation terrain / fiche de suivi / transmission. Si l’écart persiste, je corrige, je bloque la sortie si nécessaire et je transmets au responsable concerné.</t>
  </si>
  <si>
    <t>Exemple de réponse PRO : pour « Hygiène », je vérifie d’abord la prescription, le niveau IDDSI ou la consigne validée. Je contrôle en situation réelle : TIAC/non-conformité. Le risque à éviter est : TIAC/non-conformité. ; CRITIQUE. Je m’appuie sur la preuve suivante : PMS. Si l’écart persiste, je corrige, je bloque la sortie si nécessaire et je transmets au responsable concerné.</t>
  </si>
  <si>
    <t>Exemple de réponse PRO : pour « Qualité nutritionnelle », je vérifie d’abord la prescription, le niveau IDDSI ou la consigne validée. Je contrôle en situation réelle : Déséquilibre menus. Le risque à éviter est : Déséquilibre menus. ; VIGILANCE. Je m’appuie sur la preuve suivante : menus. Si l’écart persiste, je corrige, je bloque la sortie si nécessaire et je transmets au responsable concerné.</t>
  </si>
  <si>
    <t>Exemple de réponse PRO : pour « Nutrition collective », je vérifie d’abord la prescription, le niveau IDDSI ou la consigne validée. Je contrôle en situation réelle : Texture pauvre. Le risque à éviter est : Texture pauvre. ; VIGILANCE. Je m’appuie sur la preuve suivante : plan menus. Si l’écart persiste, je corrige, je bloque la sortie si nécessaire et je transmets au responsable concerné.</t>
  </si>
  <si>
    <t>Exemple de réponse PRO : pour « Dénutrition », je vérifie d’abord la prescription, le niveau IDDSI ou la consigne validée. Je contrôle en situation réelle : Dénutrition. Le risque à éviter est : Dénutrition. ; CRITIQUE si perte poids. Je m’appuie sur la preuve suivante : suivi nutrition. Si l’écart persiste, je corrige, je bloque la sortie si nécessaire et je transmets au responsable concerné.</t>
  </si>
  <si>
    <t>Exemple de réponse PRO : pour « Allergènes », je vérifie d’abord la prescription, le niveau IDDSI ou la consigne validée. Je contrôle en situation réelle : Réaction allergique. Le risque à éviter est : Réaction allergique. ; CRITIQUE. Je m’appuie sur la preuve suivante : registre allergènes. Si l’écart persiste, je corrige, je bloque la sortie si nécessaire et je transmets au responsable concerné.</t>
  </si>
  <si>
    <t>Exemple de réponse PRO : pour « ESMS », je vérifie d’abord la prescription, le niveau IDDSI ou la consigne validée. Je contrôle en situation réelle : Repas réduit à logistique. Le risque à éviter est : Repas réduit à logistique. ; INFO. Je m’appuie sur la preuve suivante : projet établissement. Si l’écart persiste, je corrige, je bloque la sortie si nécessaire et je transmets au responsable concerné.</t>
  </si>
  <si>
    <t>Exemple de réponse PRO : pour « Allergies en collectivité », je vérifie d’abord la prescription, le niveau IDDSI ou la consigne validée. Je contrôle en situation réelle : Accident allergique. Le risque à éviter est : Accident allergique. ; CRITIQUE. Je m’appuie sur la preuve suivante : procédure allergie. Si l’écart persiste, je corrige, je bloque la sortie si nécessaire et je transmets au responsable concerné.</t>
  </si>
  <si>
    <t>Exemple de réponse PRO : pour « Éthique qualité », je vérifie d’abord la prescription, le niveau IDDSI ou la consigne validée. Je contrôle en situation réelle : Maltraitance institutionnelle. Le risque à éviter est : Maltraitance institutionnelle. ; VIGILANCE. Je m’appuie sur la preuve suivante : audit interne. Si l’écart persiste, je corrige, je bloque la sortie si nécessaire et je transmets au responsable concerné.</t>
  </si>
  <si>
    <t>Exemple de réponse PRO : pour « Validation externe », je vérifie d’abord la prescription, le niveau IDDSI ou la consigne validée. Je contrôle en situation réelle : Usage non validé. Le risque à éviter est : Usage non validé. ; VIGILANCE. Je m’appuie sur la preuve suivante : fiche visa. Si l’écart persiste, je corrige, je bloque la sortie si nécessaire et je transmets au responsable concerné.</t>
  </si>
  <si>
    <t>Exemple de réponse PRO : pour « Mise à jour », je vérifie d’abord la prescription, le niveau IDDSI ou la consigne validée. Je contrôle en situation réelle : Document obsolète. Le risque à éviter est : Document obsolète. ; INFO. Je m’appuie sur la preuve suivante : historique versions. Si l’écart persiste, je corrige, je bloque la sortie si nécessaire et je transmets au responsable concerné.</t>
  </si>
  <si>
    <t>Exemple de réponse PRO : pour « Allergène obligatoire », je vérifie d’abord la prescription, le niveau IDDSI ou la consigne validée. Je contrôle en situation réelle : Réaction grave. Le risque à éviter est : Réaction grave. Je m’appuie sur la preuve suivante : Observation terrain / fiche de suivi / transmission. Si l’écart persiste, je corrige, je bloque la sortie si nécessaire et je transmets au responsable concerné.</t>
  </si>
  <si>
    <t>Exemple de réponse PRO : pour « Allergie », je vérifie d’abord la prescription, le niveau IDDSI ou la consigne validée. Je contrôle en situation réelle : Anaphylaxie. Le risque à éviter est : Anaphylaxie. Je m’appuie sur la preuve suivante : Observation terrain / fiche de suivi / transmission. Si l’écart persiste, je corrige, je bloque la sortie si nécessaire et je transmets au responsable concerné.</t>
  </si>
  <si>
    <t>Exemple de réponse PRO : pour « Intolérance », je vérifie d’abord la prescription, le niveau IDDSI ou la consigne validée. Je contrôle en situation réelle : Troubles digestifs. Le risque à éviter est : Troubles digestifs. Je m’appuie sur la preuve suivante : Observation terrain / fiche de suivi / transmission. Si l’écart persiste, je corrige, je bloque la sortie si nécessaire et je transmets au responsable concerné.</t>
  </si>
  <si>
    <t>Exemple de réponse PRO : pour « Non-goût », je vérifie d’abord la prescription, le niveau IDDSI ou la consigne validée. Je contrôle en situation réelle : Refus durable si ignoré. Le risque à éviter est : Refus durable si ignoré. Je m’appuie sur la preuve suivante : Observation terrain / fiche de suivi / transmission. Si l’écart persiste, je corrige, je bloque la sortie si nécessaire et je transmets au responsable concerné.</t>
  </si>
  <si>
    <t>Exemple de réponse PRO : pour « Dégoût texture », je vérifie d’abord la prescription, le niveau IDDSI ou la consigne validée. Je contrôle en situation réelle : Refus alimentaire. Le risque à éviter est : Refus alimentaire. Je m’appuie sur la preuve suivante : Observation terrain / fiche de suivi / transmission. Si l’écart persiste, je corrige, je bloque la sortie si nécessaire et je transmets au responsable concerné.</t>
  </si>
  <si>
    <t>Exemple de réponse PRO : pour « Enrichissement allergène », je vérifie d’abord la prescription, le niveau IDDSI ou la consigne validée. Je contrôle en situation réelle : Allergène ajouté invisible. Le risque à éviter est : Allergène ajouté invisible. Je m’appuie sur la preuve suivante : Observation terrain / fiche de suivi / transmission. Si l’écart persiste, je corrige, je bloque la sortie si nécessaire et je transmets au responsable concerné.</t>
  </si>
  <si>
    <t>Exemple de réponse PRO : pour « Contamination croisée », je vérifie d’abord la prescription, le niveau IDDSI ou la consigne validée. Je contrôle en situation réelle : Réaction chez allergique. Le risque à éviter est : Réaction chez allergique. Je m’appuie sur la preuve suivante : Observation terrain / fiche de suivi / transmission. Si l’écart persiste, je corrige, je bloque la sortie si nécessaire et je transmets au responsable concerné.</t>
  </si>
  <si>
    <t>Exemple de réponse PRO : pour « Substitution », je vérifie d’abord la prescription, le niveau IDDSI ou la consigne validée. Je contrôle en situation réelle : Nouvel allergène. Le risque à éviter est : Nouvel allergène. Je m’appuie sur la preuve suivante : Observation terrain / fiche de suivi / transmission. Si l’écart persiste, je corrige, je bloque la sortie si nécessaire et je transmets au responsable concerné.</t>
  </si>
  <si>
    <t>Exemple de réponse PRO : pour « Affichage/registre », je vérifie d’abord la prescription, le niveau IDDSI ou la consigne validée. Je contrôle en situation réelle : Défaut information. Le risque à éviter est : Défaut information. Je m’appuie sur la preuve suivante : Observation terrain / fiche de suivi / transmission. Si l’écart persiste, je corrige, je bloque la sortie si nécessaire et je transmets au responsable concerné.</t>
  </si>
  <si>
    <t>Exemple de réponse PRO : pour « Texture + allergène », je vérifie d’abord la prescription, le niveau IDDSI ou la consigne validée. Je contrôle en situation réelle : Assiette modifiée moins tracée. Le risque à éviter est : Assiette modifiée moins tracée. Je m’appuie sur la preuve suivante : Observation terrain / fiche de suivi / transmission. Si l’écart persiste, je corrige, je bloque la sortie si nécessaire et je transmets au responsable concerné.</t>
  </si>
  <si>
    <t>Exemple de réponse PRO : pour « Dossier individuel », je vérifie d’abord la prescription, le niveau IDDSI ou la consigne validée. Je contrôle en situation réelle : Erreur de service. Le risque à éviter est : Erreur de service. Je m’appuie sur la preuve suivante : Observation terrain / fiche de suivi / transmission. Si l’écart persiste, je corrige, je bloque la sortie si nécessaire et je transmets au responsable concerné.</t>
  </si>
  <si>
    <t>Exemple de réponse PRO : pour « Boire sans extension tête », je vérifie d’abord la prescription, le niveau IDDSI ou la consigne validée. Je contrôle en situation réelle : Risque déglutition/posture. Le risque à éviter est : Risque déglutition/posture. Je m’appuie sur la preuve suivante : Observation terrain / fiche de suivi / transmission. Si l’écart persiste, je corrige, je bloque la sortie si nécessaire et je transmets au responsable concerné.</t>
  </si>
  <si>
    <t>Exemple de réponse PRO : pour « Préhension faible », je vérifie d’abord la prescription, le niveau IDDSI ou la consigne validée. Je contrôle en situation réelle : Dépendance inutile. Le risque à éviter est : Dépendance inutile. Je m’appuie sur la preuve suivante : Observation terrain / fiche de suivi / transmission. Si l’écart persiste, je corrige, je bloque la sortie si nécessaire et je transmets au responsable concerné.</t>
  </si>
  <si>
    <t>Exemple de réponse PRO : pour « Tremblements », je vérifie d’abord la prescription, le niveau IDDSI ou la consigne validée. Je contrôle en situation réelle : Fatigue, renversement. Le risque à éviter est : Fatigue, renversement. Je m’appuie sur la preuve suivante : Observation terrain / fiche de suivi / transmission. Si l’écart persiste, je corrige, je bloque la sortie si nécessaire et je transmets au responsable concerné.</t>
  </si>
  <si>
    <t>Exemple de réponse PRO : pour « Une main disponible », je vérifie d’abord la prescription, le niveau IDDSI ou la consigne validée. Je contrôle en situation réelle : Aide humaine excessive. Le risque à éviter est : Aide humaine excessive. Je m’appuie sur la preuve suivante : Observation terrain / fiche de suivi / transmission. Si l’écart persiste, je corrige, je bloque la sortie si nécessaire et je transmets au responsable concerné.</t>
  </si>
  <si>
    <t>Exemple de réponse PRO : pour « Troubles visuels », je vérifie d’abord la prescription, le niveau IDDSI ou la consigne validée. Je contrôle en situation réelle : Non reconnaissance aliment. Le risque à éviter est : Non reconnaissance aliment. Je m’appuie sur la preuve suivante : Observation terrain / fiche de suivi / transmission. Si l’écart persiste, je corrige, je bloque la sortie si nécessaire et je transmets au responsable concerné.</t>
  </si>
  <si>
    <t>Exemple de réponse PRO : pour « Lenteur repas », je vérifie d’abord la prescription, le niveau IDDSI ou la consigne validée. Je contrôle en situation réelle : Plat froid refusé. Le risque à éviter est : Plat froid refusé. Je m’appuie sur la preuve suivante : Observation terrain / fiche de suivi / transmission. Si l’écart persiste, je corrige, je bloque la sortie si nécessaire et je transmets au responsable concerné.</t>
  </si>
  <si>
    <t>Exemple de réponse PRO : pour « Fatigabilité », je vérifie d’abord la prescription, le niveau IDDSI ou la consigne validée. Je contrôle en situation réelle : Refus par volume. Le risque à éviter est : Refus par volume. Je m’appuie sur la preuve suivante : Observation terrain / fiche de suivi / transmission. Si l’écart persiste, je corrige, je bloque la sortie si nécessaire et je transmets au responsable concerné.</t>
  </si>
  <si>
    <t>Exemple de réponse PRO : pour « Dysphagie », je vérifie d’abord la prescription, le niveau IDDSI ou la consigne validée. Je contrôle en situation réelle : Fausse route. Le risque à éviter est : Fausse route. Je m’appuie sur la preuve suivante : Observation terrain / fiche de suivi / transmission. Si l’écart persiste, je corrige, je bloque la sortie si nécessaire et je transmets au responsable concerné.</t>
  </si>
  <si>
    <t>Exemple de réponse PRO : pour « Repérage texture », je vérifie d’abord la prescription, le niveau IDDSI ou la consigne validée. Je contrôle en situation réelle : Mauvaise assiette. Le risque à éviter est : Mauvaise assiette. Je m’appuie sur la preuve suivante : Observation terrain / fiche de suivi / transmission. Si l’écart persiste, je corrige, je bloque la sortie si nécessaire et je transmets au responsable concerné.</t>
  </si>
  <si>
    <t>Exemple de réponse PRO : pour « Communication », je vérifie d’abord la prescription, le niveau IDDSI ou la consigne validée. Je contrôle en situation réelle : Info dispersée. Le risque à éviter est : Info dispersée. Je m’appuie sur la preuve suivante : Observation terrain / fiche de suivi / transmission. Si l’écart persiste, je corrige, je bloque la sortie si nécessaire et je transmets au responsable concerné.</t>
  </si>
  <si>
    <t>Exemple de réponse PRO : pour « Qualité cuisine », je vérifie d’abord la prescription, le niveau IDDSI ou la consigne validée. Je contrôle en situation réelle : Variabilité. Le risque à éviter est : Variabilité. Je m’appuie sur la preuve suivante : Observation terrain / fiche de suivi / transmission. Si l’écart persiste, je corrige, je bloque la sortie si nécessaire et je transmets au responsable concerné.</t>
  </si>
  <si>
    <t>Exemple de réponse PRO : pour « Amélioration », je vérifie d’abord la prescription, le niveau IDDSI ou la consigne validée. Je contrôle en situation réelle : Refus répétés non traités. Le risque à éviter est : Refus répétés non traités. Je m’appuie sur la preuve suivante : Observation terrain / fiche de suivi / transmission. Si l’écart persiste, je corrige, je bloque la sortie si nécessaire et je transmets au responsable concerné.</t>
  </si>
  <si>
    <t>Exemple de réponse PRO : pour « TEXTURE / CFA/PRO », je vérifie d’abord la prescription, le niveau IDDSI ou la consigne validée. Je contrôle en situation réelle : TEXTURE - question/réponse. Le risque à éviter est : Ne pas décider seul hors prescription, régime, allergène ou situation de sécurité. Je m’appuie sur la preuve suivante : Réponse argumentée + transmission ou contrôle cité. Si l’écart persiste, je corrige, je bloque la sortie si nécessaire et je transmets au responsable concerné.</t>
  </si>
  <si>
    <t>Exemple de réponse PRO : pour « SANTE / CFA/PRO », je vérifie d’abord la prescription, le niveau IDDSI ou la consigne validée. Je contrôle en situation réelle : SANTE - question/réponse. Le risque à éviter est : Ne pas décider seul hors prescription, régime, allergène ou situation de sécurité. Je m’appuie sur la preuve suivante : Réponse argumentée + transmission ou contrôle cité. Si l’écart persiste, je corrige, je bloque la sortie si nécessaire et je transmets au responsable concerné.</t>
  </si>
  <si>
    <t>Exemple de réponse PRO : pour « REPAS / CFA/PRO », je vérifie d’abord la prescription, le niveau IDDSI ou la consigne validée. Je contrôle en situation réelle : REPAS - question/réponse. Le risque à éviter est : Ne pas décider seul hors prescription, régime, allergène ou situation de sécurité. Je m’appuie sur la preuve suivante : Réponse argumentée + transmission ou contrôle cité. Si l’écart persiste, je corrige, je bloque la sortie si nécessaire et je transmets au responsable concerné.</t>
  </si>
  <si>
    <t>Exemple de réponse PRO : pour « SERVICE / CFA/PRO », je vérifie d’abord la prescription, le niveau IDDSI ou la consigne validée. Je contrôle en situation réelle : SERVICE - question/réponse. Le risque à éviter est : Ne pas décider seul hors prescription, régime, allergène ou situation de sécurité. Je m’appuie sur la preuve suivante : Réponse argumentée + transmission ou contrôle cité. Si l’écart persiste, je corrige, je bloque la sortie si nécessaire et je transmets au responsable concerné.</t>
  </si>
  <si>
    <t>Exemple de réponse PRO : pour « REFUS / CFA/PRO », je vérifie d’abord la prescription, le niveau IDDSI ou la consigne validée. Je contrôle en situation réelle : REFUS - question/réponse. Le risque à éviter est : Ne pas décider seul hors prescription, régime, allergène ou situation de sécurité. Je m’appuie sur la preuve suivante : Réponse argumentée + transmission ou contrôle cité. Si l’écart persiste, je corrige, je bloque la sortie si nécessaire et je transmets au responsable concerné.</t>
  </si>
  <si>
    <t>Exemple de réponse PRO : pour « ETHIQUE / CFA/PRO », je vérifie d’abord la prescription, le niveau IDDSI ou la consigne validée. Je contrôle en situation réelle : ETHIQUE - question/réponse. Le risque à éviter est : Ne pas décider seul hors prescription, régime, allergène ou situation de sécurité. Je m’appuie sur la preuve suivante : Réponse argumentée + transmission ou contrôle cité. Si l’écart persiste, je corrige, je bloque la sortie si nécessaire et je transmets au responsable concerné.</t>
  </si>
  <si>
    <t>Exemple de réponse PRO : pour « PLURI / CFA/PRO », je vérifie d’abord la prescription, le niveau IDDSI ou la consigne validée. Je contrôle en situation réelle : PLURI - question/réponse. Le risque à éviter est : Ne pas décider seul hors prescription, régime, allergène ou situation de sécurité. Je m’appuie sur la preuve suivante : Réponse argumentée + transmission ou contrôle cité. Si l’écart persiste, je corrige, je bloque la sortie si nécessaire et je transmets au responsable concerné.</t>
  </si>
  <si>
    <t>Exemple de réponse PRO : pour « ALLERGENES / CFA/PRO », je vérifie d’abord la prescription, le niveau IDDSI ou la consigne validée. Je contrôle en situation réelle : ALLERGENES - question/réponse. Le risque à éviter est : Ne pas décider seul hors prescription, régime, allergène ou situation de sécurité. Je m’appuie sur la preuve suivante : Réponse argumentée + transmission ou contrôle cité. Si l’écart persiste, je corrige, je bloque la sortie si nécessaire et je transmets au responsable concerné.</t>
  </si>
  <si>
    <t>Exemple de réponse PRO : pour « OUTILS / CFA/PRO », je vérifie d’abord la prescription, le niveau IDDSI ou la consigne validée. Je contrôle en situation réelle : OUTILS - question/réponse. Le risque à éviter est : Ne pas décider seul hors prescription, régime, allergène ou situation de sécurité. Je m’appuie sur la preuve suivante : Réponse argumentée + transmission ou contrôle cité. Si l’écart persiste, je corrige, je bloque la sortie si nécessaire et je transmets au responsable concerné.</t>
  </si>
  <si>
    <t>Exemple de réponse PRO : pour « REGLEMENTATION / CFA/PRO », je vérifie d’abord la prescription, le niveau IDDSI ou la consigne validée. Je contrôle en situation réelle : REGLEMENTATION - question/réponse. Le risque à éviter est : Ne pas décider seul hors prescription, régime, allergène ou situation de sécurité. Je m’appuie sur la preuve suivante : Réponse argumentée + transmission ou contrôle cité. Si l’écart persiste, je corrige, je bloque la sortie si nécessaire et je transmets au responsable concerné.</t>
  </si>
  <si>
    <t>Exemple de réponse PRO : pour « PRODUCTION / CFA/PRO », je vérifie d’abord la prescription, le niveau IDDSI ou la consigne validée. Je contrôle en situation réelle : PRODUCTION - question/réponse. Le risque à éviter est : Ne pas décider seul hors prescription, régime, allergène ou situation de sécurité. Je m’appuie sur la preuve suivante : Réponse argumentée + transmission ou contrôle cité. Si l’écart persiste, je corrige, je bloque la sortie si nécessaire et je transmets au responsable concerné.</t>
  </si>
  <si>
    <t>Exemple de réponse PRO : pour « Niveaux IDDSI / détection », je vérifie d’abord la prescription, le niveau IDDSI ou la consigne validée. Je contrôle en situation réelle : Niveaux IDDSI / détection. Le risque à éviter est : L’alerte sécurité, allergène ou prescription ne doit pas être compensée par une réponse approximative. Je m’appuie sur la preuve suivante : Mots-clés détectés + exemple métier vérifiable. Si l’écart persiste, je corrige, je bloque la sortie si nécessaire et je transmets au responsable concerné.</t>
  </si>
  <si>
    <t>Exemple de réponse PRO : pour « Mixé lisse / détection », je vérifie d’abord la prescription, le niveau IDDSI ou la consigne validée. Je contrôle en situation réelle : Mixé lisse / détection. Le risque à éviter est : L’alerte sécurité, allergène ou prescription ne doit pas être compensée par une réponse approximative. Je m’appuie sur la preuve suivante : Mots-clés détectés + exemple métier vérifiable. Si l’écart persiste, je corrige, je bloque la sortie si nécessaire et je transmets au responsable concerné.</t>
  </si>
  <si>
    <t>Exemple de réponse PRO : pour « Protéines / détection », je vérifie d’abord la prescription, le niveau IDDSI ou la consigne validée. Je contrôle en situation réelle : Protéines / détection. Le risque à éviter est : L’alerte sécurité, allergène ou prescription ne doit pas être compensée par une réponse approximative. Je m’appuie sur la preuve suivante : Mots-clés détectés + exemple métier vérifiable. Si l’écart persiste, je corrige, je bloque la sortie si nécessaire et je transmets au responsable concerné.</t>
  </si>
  <si>
    <t>Exemple de réponse PRO : pour « Enrichissement / détection », je vérifie d’abord la prescription, le niveau IDDSI ou la consigne validée. Je contrôle en situation réelle : Enrichissement / détection. Le risque à éviter est : L’alerte sécurité, allergène ou prescription ne doit pas être compensée par une réponse approximative. Je m’appuie sur la preuve suivante : Mots-clés détectés + exemple métier vérifiable. Si l’écart persiste, je corrige, je bloque la sortie si nécessaire et je transmets au responsable concerné.</t>
  </si>
  <si>
    <t>Exemple de réponse PRO : pour « Posture / détection », je vérifie d’abord la prescription, le niveau IDDSI ou la consigne validée. Je contrôle en situation réelle : Posture / détection. Le risque à éviter est : L’alerte sécurité, allergène ou prescription ne doit pas être compensée par une réponse approximative. Je m’appuie sur la preuve suivante : Mots-clés détectés + exemple métier vérifiable. Si l’écart persiste, je corrige, je bloque la sortie si nécessaire et je transmets au responsable concerné.</t>
  </si>
  <si>
    <t>Exemple de réponse PRO : pour « Rythme / détection », je vérifie d’abord la prescription, le niveau IDDSI ou la consigne validée. Je contrôle en situation réelle : Rythme / détection. Le risque à éviter est : L’alerte sécurité, allergène ou prescription ne doit pas être compensée par une réponse approximative. Je m’appuie sur la preuve suivante : Mots-clés détectés + exemple métier vérifiable. Si l’écart persiste, je corrige, je bloque la sortie si nécessaire et je transmets au responsable concerné.</t>
  </si>
  <si>
    <t>Exemple de réponse PRO : pour « Analyse refus / détection », je vérifie d’abord la prescription, le niveau IDDSI ou la consigne validée. Je contrôle en situation réelle : Analyse refus / détection. Le risque à éviter est : L’alerte sécurité, allergène ou prescription ne doit pas être compensée par une réponse approximative. Je m’appuie sur la preuve suivante : Mots-clés détectés + exemple métier vérifiable. Si l’écart persiste, je corrige, je bloque la sortie si nécessaire et je transmets au responsable concerné.</t>
  </si>
  <si>
    <t>Exemple de réponse PRO : pour « Maltraitance / détection », je vérifie d’abord la prescription, le niveau IDDSI ou la consigne validée. Je contrôle en situation réelle : Maltraitance / détection. Le risque à éviter est : L’alerte sécurité, allergène ou prescription ne doit pas être compensée par une réponse approximative. Je m’appuie sur la preuve suivante : Mots-clés détectés + exemple métier vérifiable. Si l’écart persiste, je corrige, je bloque la sortie si nécessaire et je transmets au responsable concerné.</t>
  </si>
  <si>
    <t>Exemple de réponse PRO : pour « Différencier non-goût / détection », je vérifie d’abord la prescription, le niveau IDDSI ou la consigne validée. Je contrôle en situation réelle : Différencier non-goût / détection. Le risque à éviter est : L’alerte sécurité, allergène ou prescription ne doit pas être compensée par une réponse approximative. Je m’appuie sur la preuve suivante : Mots-clés détectés + exemple métier vérifiable. Si l’écart persiste, je corrige, je bloque la sortie si nécessaire et je transmets au responsable concerné.</t>
  </si>
  <si>
    <t>Exemple de réponse PRO : pour « Traçabilité / détection », je vérifie d’abord la prescription, le niveau IDDSI ou la consigne validée. Je contrôle en situation réelle : Traçabilité / détection. Le risque à éviter est : L’alerte sécurité, allergène ou prescription ne doit pas être compensée par une réponse approximative. Je m’appuie sur la preuve suivante : Mots-clés détectés + exemple métier vérifiable. Si l’écart persiste, je corrige, je bloque la sortie si nécessaire et je transmets au responsable concerné.</t>
  </si>
  <si>
    <t>Exemple de réponse PRO : pour « Plaisir / détection », je vérifie d’abord la prescription, le niveau IDDSI ou la consigne validée. Je contrôle en situation réelle : Plaisir / détection. Le risque à éviter est : L’alerte sécurité, allergène ou prescription ne doit pas être compensée par une réponse approximative. Je m’appuie sur la preuve suivante : Mots-clés détectés + exemple métier vérifiable. Si l’écart persiste, je corrige, je bloque la sortie si nécessaire et je transmets au responsable concerné.</t>
  </si>
  <si>
    <t>Exemple de réponse PRO : pour « Transmission / détection », je vérifie d’abord la prescription, le niveau IDDSI ou la consigne validée. Je contrôle en situation réelle : Transmission / détection. Le risque à éviter est : L’alerte sécurité, allergène ou prescription ne doit pas être compensée par une réponse approximative. Je m’appuie sur la preuve suivante : Mots-clés détectés + exemple métier vérifiable. Si l’écart persiste, je corrige, je bloque la sortie si nécessaire et je transmets au responsable concerné.</t>
  </si>
  <si>
    <t>Exemple de réponse PRO : pour « Niveaux textures », je vérifie d’abord la prescription, le niveau IDDSI ou la consigne validée. Je contrôle en situation réelle : Niveaux textures. Le risque à éviter est : Ne pas considérer la matrice comme validée sans relecture métier et preuve terrain. Je m’appuie sur la preuve suivante : Table de correspondance signée. Si l’écart persiste, je corrige, je bloque la sortie si nécessaire et je transmets au responsable concerné.</t>
  </si>
  <si>
    <t>Exemple de réponse PRO : pour « Régimes particuliers », je vérifie d’abord la prescription, le niveau IDDSI ou la consigne validée. Je contrôle en situation réelle : Régimes particuliers. Le risque à éviter est : Ne pas considérer la matrice comme validée sans relecture métier et preuve terrain. Je m’appuie sur la preuve suivante : Fiches recettes annotées. Si l’écart persiste, je corrige, je bloque la sortie si nécessaire et je transmets au responsable concerné.</t>
  </si>
  <si>
    <t>Exemple de réponse PRO : pour « Allergènes », je vérifie d’abord la prescription, le niveau IDDSI ou la consigne validée. Je contrôle en situation réelle : Allergènes. Le risque à éviter est : Ne pas considérer la matrice comme validée sans relecture métier et preuve terrain. Je m’appuie sur la preuve suivante : Registre allergènes. Si l’écart persiste, je corrige, je bloque la sortie si nécessaire et je transmets au responsable concerné.</t>
  </si>
  <si>
    <t>Exemple de réponse PRO : pour « Sécurité sanitaire », je vérifie d’abord la prescription, le niveau IDDSI ou la consigne validée. Je contrôle en situation réelle : Sécurité sanitaire. Le risque à éviter est : Ne pas considérer la matrice comme validée sans relecture métier et preuve terrain. Je m’appuie sur la preuve suivante : Procédures PMS. Si l’écart persiste, je corrige, je bloque la sortie si nécessaire et je transmets au responsable concerné.</t>
  </si>
  <si>
    <t>Exemple de réponse PRO : pour « Fiches techniques », je vérifie d’abord la prescription, le niveau IDDSI ou la consigne validée. Je contrôle en situation réelle : Fiches techniques. Le risque à éviter est : Ne pas considérer la matrice comme validée sans relecture métier et preuve terrain. Je m’appuie sur la preuve suivante : Fiches techniques chiffrées. Si l’écart persiste, je corrige, je bloque la sortie si nécessaire et je transmets au responsable concerné.</t>
  </si>
  <si>
    <t>Exemple de réponse PRO : pour « Service en salle », je vérifie d’abord la prescription, le niveau IDDSI ou la consigne validée. Je contrôle en situation réelle : Service en salle. Le risque à éviter est : Ne pas considérer la matrice comme validée sans relecture métier et preuve terrain. Je m’appuie sur la preuve suivante : Procédure plateau/service. Si l’écart persiste, je corrige, je bloque la sortie si nécessaire et je transmets au responsable concerné.</t>
  </si>
  <si>
    <t>Exemple de réponse PRO : pour « Refus alimentaires », je vérifie d’abord la prescription, le niveau IDDSI ou la consigne validée. Je contrôle en situation réelle : Refus alimentaires. Le risque à éviter est : Ne pas considérer la matrice comme validée sans relecture métier et preuve terrain. Je m’appuie sur la preuve suivante : Grille refus testée. Si l’écart persiste, je corrige, je bloque la sortie si nécessaire et je transmets au responsable concerné.</t>
  </si>
  <si>
    <t>Exemple de réponse PRO : pour « Éthique », je vérifie d’abord la prescription, le niveau IDDSI ou la consigne validée. Je contrôle en situation réelle : Éthique. Le risque à éviter est : Ne pas considérer la matrice comme validée sans relecture métier et preuve terrain. Je m’appuie sur la preuve suivante : Relecture éthique. Si l’écart persiste, je corrige, je bloque la sortie si nécessaire et je transmets au responsable concerné.</t>
  </si>
  <si>
    <t>Exemple de réponse PRO : pour « Questions CFA », je vérifie d’abord la prescription, le niveau IDDSI ou la consigne validée. Je contrôle en situation réelle : Questions CFA. Le risque à éviter est : Ne pas considérer la matrice comme validée sans relecture métier et preuve terrain. Je m’appuie sur la preuve suivante : Test CFA. Si l’écart persiste, je corrige, je bloque la sortie si nécessaire et je transmets au responsable concerné.</t>
  </si>
  <si>
    <t>Exemple de réponse PRO : pour « Questions PRO », je vérifie d’abord la prescription, le niveau IDDSI ou la consigne validée. Je contrôle en situation réelle : Questions PRO. Le risque à éviter est : Ne pas considérer la matrice comme validée sans relecture métier et preuve terrain. Je m’appuie sur la preuve suivante : Test professionnels. Si l’écart persiste, je corrige, je bloque la sortie si nécessaire et je transmets au responsable concerné.</t>
  </si>
  <si>
    <t>Exemple de réponse PRO : pour « Moteur notation », je vérifie d’abord la prescription, le niveau IDDSI ou la consigne validée. Je contrôle en situation réelle : Moteur notation. Le risque à éviter est : Ne pas considérer la matrice comme validée sans relecture métier et preuve terrain. Je m’appuie sur la preuve suivante : Tests de validation. Si l’écart persiste, je corrige, je bloque la sortie si nécessaire et je transmets au responsable concerné.</t>
  </si>
  <si>
    <t>Exemple de réponse PRO : pour « Mise à jour », je vérifie d’abord la prescription, le niveau IDDSI ou la consigne validée. Je contrôle en situation réelle : Mise à jour. Le risque à éviter est : Ne pas considérer la matrice comme validée sans relecture métier et preuve terrain. Je m’appuie sur la preuve suivante : Historique versions. Si l’écart persiste, je corrige, je bloque la sortie si nécessaire et je transmets au responsable concerné.</t>
  </si>
  <si>
    <t>Exemple de réponse PRO : pour « Identifier le besoin, le risque et la texture prescrite avant production ou service. », je vérifie d’abord la prescription, le niveau IDDSI ou la consigne validée. Je contrôle en situation réelle : Atelier : faire décrire puis réaliser le contrôle lié à « prescription niveau IDDSI ». Le risque à éviter est : Cuisine produit conforme ; soins/diététique valident la prescription ; service observe et transmet. Je m’appuie sur la preuve suivante : Fiche recette/test texture/traçabilité PMS ou transmission ciblée selon le cas « prescription niveau IDDSI ». Si l’écart persiste, je corrige, je bloque la sortie si nécessaire et je transmets au responsable concerné.</t>
  </si>
  <si>
    <t>Exemple de réponse PRO : pour « Identifier le besoin, le risque et la texture prescrite avant production ou service. », je vérifie d’abord la prescription, le niveau IDDSI ou la consigne validée. Je contrôle en situation réelle : Atelier : faire décrire puis réaliser le contrôle lié à « trouble de déglutition signalé ». Le risque à éviter est : Cuisine produit conforme ; soins/diététique valident la prescription ; service observe et transmet. Je m’appuie sur la preuve suivante : Fiche recette/test texture/traçabilité PMS ou transmission ciblée selon le cas « trouble de déglutition signalé ». Si l’écart persiste, je corrige, je bloque la sortie si nécessaire et je transmets au responsable concerné.</t>
  </si>
  <si>
    <t>Exemple de réponse PRO : pour « Identifier le besoin, le risque et la texture prescrite avant production ou service. », je vérifie d’abord la prescription, le niveau IDDSI ou la consigne validée. Je contrôle en situation réelle : Atelier : faire décrire puis réaliser le contrôle lié à « mastication insuffisante ». Le risque à éviter est : Cuisine produit conforme ; soins/diététique valident la prescription ; service observe et transmet. Je m’appuie sur la preuve suivante : Fiche recette/test texture/traçabilité PMS ou transmission ciblée selon le cas « mastication insuffisante ». Si l’écart persiste, je corrige, je bloque la sortie si nécessaire et je transmets au responsable concerné.</t>
  </si>
  <si>
    <t>Exemple de réponse PRO : pour « Identifier le besoin, le risque et la texture prescrite avant production ou service. », je vérifie d’abord la prescription, le niveau IDDSI ou la consigne validée. Je contrôle en situation réelle : Atelier : faire décrire puis réaliser le contrôle lié à « fausse route antérieure ». Le risque à éviter est : Cuisine produit conforme ; soins/diététique valident la prescription ; service observe et transmet. Je m’appuie sur la preuve suivante : Fiche recette/test texture/traçabilité PMS ou transmission ciblée selon le cas « fausse route antérieure ». Si l’écart persiste, je corrige, je bloque la sortie si nécessaire et je transmets au responsable concerné.</t>
  </si>
  <si>
    <t>Exemple de réponse PRO : pour « Identifier le besoin, le risque et la texture prescrite avant production ou service. », je vérifie d’abord la prescription, le niveau IDDSI ou la consigne validée. Je contrôle en situation réelle : Atelier : faire décrire puis réaliser le contrôle lié à « changement d'état pendant le repas ». Le risque à éviter est : Cuisine produit conforme ; soins/diététique valident la prescription ; service observe et transmet. Je m’appuie sur la preuve suivante : Fiche recette/test texture/traçabilité PMS ou transmission ciblée selon le cas « changement d'état pendant le repas ». Si l’écart persiste, je corrige, je bloque la sortie si nécessaire et je transmets au responsable concerné.</t>
  </si>
  <si>
    <t>Exemple de réponse PRO : pour « Identifier le besoin, le risque et la texture prescrite avant production ou service. », je vérifie d’abord la prescription, le niveau IDDSI ou la consigne validée. Je contrôle en situation réelle : Atelier : faire décrire puis réaliser le contrôle lié à « besoin d'aide au repas ». Le risque à éviter est : Cuisine produit conforme ; soins/diététique valident la prescription ; service observe et transmet. Je m’appuie sur la preuve suivante : Fiche recette/test texture/traçabilité PMS ou transmission ciblée selon le cas « besoin d'aide au repas ». Si l’écart persiste, je corrige, je bloque la sortie si nécessaire et je transmets au responsable concerné.</t>
  </si>
  <si>
    <t>Exemple de réponse PRO : pour « Identifier le besoin, le risque et la texture prescrite avant production ou service. », je vérifie d’abord la prescription, le niveau IDDSI ou la consigne validée. Je contrôle en situation réelle : Atelier : faire décrire puis réaliser le contrôle lié à « refus de texture prescrite ». Le risque à éviter est : Cuisine produit conforme ; soins/diététique valident la prescription ; service observe et transmet. Je m’appuie sur la preuve suivante : Fiche recette/test texture/traçabilité PMS ou transmission ciblée selon le cas « refus de texture prescrite ». Si l’écart persiste, je corrige, je bloque la sortie si nécessaire et je transmets au responsable concerné.</t>
  </si>
  <si>
    <t>Exemple de réponse PRO : pour « Identifier le besoin, le risque et la texture prescrite avant production ou service. », je vérifie d’abord la prescription, le niveau IDDSI ou la consigne validée. Je contrôle en situation réelle : Atelier : faire décrire puis réaliser le contrôle lié à « demande famille non conforme ». Le risque à éviter est : Cuisine produit conforme ; soins/diététique valident la prescription ; service observe et transmet. Je m’appuie sur la preuve suivante : Fiche recette/test texture/traçabilité PMS ou transmission ciblée selon le cas « demande famille non conforme ». Si l’écart persiste, je corrige, je bloque la sortie si nécessaire et je transmets au responsable concerné.</t>
  </si>
  <si>
    <t>Exemple de réponse PRO : pour « Réaliser des tests simples, reproductibles et traçables avant envoi. », je vérifie d’abord la prescription, le niveau IDDSI ou la consigne validée. Je contrôle en situation réelle : Atelier : faire décrire puis réaliser le contrôle lié à « test cuillère inclinée ». Le risque à éviter est : Cuisine produit conforme ; soins/diététique valident la prescription ; service observe et transmet. Je m’appuie sur la preuve suivante : Fiche recette/test texture/traçabilité PMS ou transmission ciblée selon le cas « test cuillère inclinée ». Si l’écart persiste, je corrige, je bloque la sortie si nécessaire et je transmets au responsable concerné.</t>
  </si>
  <si>
    <t>Exemple de réponse PRO : pour « Réaliser des tests simples, reproductibles et traçables avant envoi. », je vérifie d’abord la prescription, le niveau IDDSI ou la consigne validée. Je contrôle en situation réelle : Atelier : faire décrire puis réaliser le contrôle lié à « test pression fourchette ». Le risque à éviter est : Cuisine produit conforme ; soins/diététique valident la prescription ; service observe et transmet. Je m’appuie sur la preuve suivante : Fiche recette/test texture/traçabilité PMS ou transmission ciblée selon le cas « test pression fourchette ». Si l’écart persiste, je corrige, je bloque la sortie si nécessaire et je transmets au responsable concerné.</t>
  </si>
  <si>
    <t>Exemple de réponse PRO : pour « Réaliser des tests simples, reproductibles et traçables avant envoi. », je vérifie d’abord la prescription, le niveau IDDSI ou la consigne validée. Je contrôle en situation réelle : Atelier : faire décrire puis réaliser le contrôle lié à « test égouttement fourchette ». Le risque à éviter est : Cuisine produit conforme ; soins/diététique valident la prescription ; service observe et transmet. Je m’appuie sur la preuve suivante : Fiche recette/test texture/traçabilité PMS ou transmission ciblée selon le cas « test égouttement fourchette ». Si l’écart persiste, je corrige, je bloque la sortie si nécessaire et je transmets au responsable concerné.</t>
  </si>
  <si>
    <t>Exemple de réponse PRO : pour « Réaliser des tests simples, reproductibles et traçables avant envoi. », je vérifie d’abord la prescription, le niveau IDDSI ou la consigne validée. Je contrôle en situation réelle : Atelier : faire décrire puis réaliser le contrôle lié à « test écoulement seringue ». Le risque à éviter est : Cuisine produit conforme ; soins/diététique valident la prescription ; service observe et transmet. Je m’appuie sur la preuve suivante : Fiche recette/test texture/traçabilité PMS ou transmission ciblée selon le cas « test écoulement seringue ». Si l’écart persiste, je corrige, je bloque la sortie si nécessaire et je transmets au responsable concerné.</t>
  </si>
  <si>
    <t>Exemple de réponse PRO : pour « Réaliser des tests simples, reproductibles et traçables avant envoi. », je vérifie d’abord la prescription, le niveau IDDSI ou la consigne validée. Je contrôle en situation réelle : Atelier : faire décrire puis réaliser le contrôle lié à « granulométrie hachée ». Le risque à éviter est : Cuisine produit conforme ; soins/diététique valident la prescription ; service observe et transmet. Je m’appuie sur la preuve suivante : Fiche recette/test texture/traçabilité PMS ou transmission ciblée selon le cas « granulométrie hachée ». Si l’écart persiste, je corrige, je bloque la sortie si nécessaire et je transmets au responsable concerné.</t>
  </si>
  <si>
    <t>Exemple de réponse PRO : pour « Réaliser des tests simples, reproductibles et traçables avant envoi. », je vérifie d’abord la prescription, le niveau IDDSI ou la consigne validée. Je contrôle en situation réelle : Atelier : faire décrire puis réaliser le contrôle lié à « absence de double texture ». Le risque à éviter est : Cuisine produit conforme ; soins/diététique valident la prescription ; service observe et transmet. Je m’appuie sur la preuve suivante : Fiche recette/test texture/traçabilité PMS ou transmission ciblée selon le cas « absence de double texture ». Si l’écart persiste, je corrige, je bloque la sortie si nécessaire et je transmets au responsable concerné.</t>
  </si>
  <si>
    <t>Exemple de réponse PRO : pour « Réaliser des tests simples, reproductibles et traçables avant envoi. », je vérifie d’abord la prescription, le niveau IDDSI ou la consigne validée. Je contrôle en situation réelle : Atelier : faire décrire puis réaliser le contrôle lié à « effet de la température ». Le risque à éviter est : Cuisine produit conforme ; soins/diététique valident la prescription ; service observe et transmet. Je m’appuie sur la preuve suivante : Fiche recette/test texture/traçabilité PMS ou transmission ciblée selon le cas « effet de la température ». Si l’écart persiste, je corrige, je bloque la sortie si nécessaire et je transmets au responsable concerné.</t>
  </si>
  <si>
    <t>Exemple de réponse PRO : pour « Réaliser des tests simples, reproductibles et traçables avant envoi. », je vérifie d’abord la prescription, le niveau IDDSI ou la consigne validée. Je contrôle en situation réelle : Atelier : faire décrire puis réaliser le contrôle lié à « conformité lot avant service ». Le risque à éviter est : Cuisine produit conforme ; soins/diététique valident la prescription ; service observe et transmet. Je m’appuie sur la preuve suivante : Fiche recette/test texture/traçabilité PMS ou transmission ciblée selon le cas « conformité lot avant service ». Si l’écart persiste, je corrige, je bloque la sortie si nécessaire et je transmets au responsable concerné.</t>
  </si>
  <si>
    <t>Exemple de réponse PRO : pour « Produire une texture homogène, nutritive, sûre et répétable. », je vérifie d’abord la prescription, le niveau IDDSI ou la consigne validée. Je contrôle en situation réelle : Atelier : faire décrire puis réaliser le contrôle lié à « cuisson adaptée avant mixage ». Le risque à éviter est : Cuisine produit conforme ; soins/diététique valident la prescription ; service observe et transmet. Je m’appuie sur la preuve suivante : Fiche recette/test texture/traçabilité PMS ou transmission ciblée selon le cas « cuisson adaptée avant mixage ». Si l’écart persiste, je corrige, je bloque la sortie si nécessaire et je transmets au responsable concerné.</t>
  </si>
  <si>
    <t>Exemple de réponse PRO : pour « Produire une texture homogène, nutritive, sûre et répétable. », je vérifie d’abord la prescription, le niveau IDDSI ou la consigne validée. Je contrôle en situation réelle : Atelier : faire décrire puis réaliser le contrôle lié à « mixage progressif ». Le risque à éviter est : Cuisine produit conforme ; soins/diététique valident la prescription ; service observe et transmet. Je m’appuie sur la preuve suivante : Fiche recette/test texture/traçabilité PMS ou transmission ciblée selon le cas « mixage progressif ». Si l’écart persiste, je corrige, je bloque la sortie si nécessaire et je transmets au responsable concerné.</t>
  </si>
  <si>
    <t>Exemple de réponse PRO : pour « Produire une texture homogène, nutritive, sûre et répétable. », je vérifie d’abord la prescription, le niveau IDDSI ou la consigne validée. Je contrôle en situation réelle : Atelier : faire décrire puis réaliser le contrôle lié à « tamisage après mixage ». Le risque à éviter est : Cuisine produit conforme ; soins/diététique valident la prescription ; service observe et transmet. Je m’appuie sur la preuve suivante : Fiche recette/test texture/traçabilité PMS ou transmission ciblée selon le cas « tamisage après mixage ». Si l’écart persiste, je corrige, je bloque la sortie si nécessaire et je transmets au responsable concerné.</t>
  </si>
  <si>
    <t>Exemple de réponse PRO : pour « Produire une texture homogène, nutritive, sûre et répétable. », je vérifie d’abord la prescription, le niveau IDDSI ou la consigne validée. Je contrôle en situation réelle : Atelier : faire décrire puis réaliser le contrôle lié à « liaison culinaire ». Le risque à éviter est : Cuisine produit conforme ; soins/diététique valident la prescription ; service observe et transmet. Je m’appuie sur la preuve suivante : Fiche recette/test texture/traçabilité PMS ou transmission ciblée selon le cas « liaison culinaire ». Si l’écart persiste, je corrige, je bloque la sortie si nécessaire et je transmets au responsable concerné.</t>
  </si>
  <si>
    <t>Exemple de réponse PRO : pour « Produire une texture homogène, nutritive, sûre et répétable. », je vérifie d’abord la prescription, le niveau IDDSI ou la consigne validée. Je contrôle en situation réelle : Atelier : faire décrire puis réaliser le contrôle lié à « portionnage homogène ». Le risque à éviter est : Cuisine produit conforme ; soins/diététique valident la prescription ; service observe et transmet. Je m’appuie sur la preuve suivante : Fiche recette/test texture/traçabilité PMS ou transmission ciblée selon le cas « portionnage homogène ». Si l’écart persiste, je corrige, je bloque la sortie si nécessaire et je transmets au responsable concerné.</t>
  </si>
  <si>
    <t>Exemple de réponse PRO : pour « Produire une texture homogène, nutritive, sûre et répétable. », je vérifie d’abord la prescription, le niveau IDDSI ou la consigne validée. Je contrôle en situation réelle : Atelier : faire décrire puis réaliser le contrôle lié à « remise en température ». Le risque à éviter est : Cuisine produit conforme ; soins/diététique valident la prescription ; service observe et transmet. Je m’appuie sur la preuve suivante : Fiche recette/test texture/traçabilité PMS ou transmission ciblée selon le cas « remise en température ». Si l’écart persiste, je corrige, je bloque la sortie si nécessaire et je transmets au responsable concerné.</t>
  </si>
  <si>
    <t>Exemple de réponse PRO : pour « Produire une texture homogène, nutritive, sûre et répétable. », je vérifie d’abord la prescription, le niveau IDDSI ou la consigne validée. Je contrôle en situation réelle : Atelier : faire décrire puis réaliser le contrôle lié à « reformage visuel ». Le risque à éviter est : Cuisine produit conforme ; soins/diététique valident la prescription ; service observe et transmet. Je m’appuie sur la preuve suivante : Fiche recette/test texture/traçabilité PMS ou transmission ciblée selon le cas « reformage visuel ». Si l’écart persiste, je corrige, je bloque la sortie si nécessaire et je transmets au responsable concerné.</t>
  </si>
  <si>
    <t>Exemple de réponse PRO : pour « Produire une texture homogène, nutritive, sûre et répétable. », je vérifie d’abord la prescription, le niveau IDDSI ou la consigne validée. Je contrôle en situation réelle : Atelier : faire décrire puis réaliser le contrôle lié à « fiche technique texture ». Le risque à éviter est : Cuisine produit conforme ; soins/diététique valident la prescription ; service observe et transmet. Je m’appuie sur la preuve suivante : Fiche recette/test texture/traçabilité PMS ou transmission ciblée selon le cas « fiche technique texture ». Si l’écart persiste, je corrige, je bloque la sortie si nécessaire et je transmets au responsable concerné.</t>
  </si>
  <si>
    <t>Exemple de réponse PRO : pour « Maintenir les apports énergétiques et protéiques malgré la texture modifiée. », je vérifie d’abord la prescription, le niveau IDDSI ou la consigne validée. Je contrôle en situation réelle : Atelier : faire décrire puis réaliser le contrôle lié à « enrichissement protéique ». Le risque à éviter est : Cuisine produit conforme ; soins/diététique valident la prescription ; service observe et transmet. Je m’appuie sur la preuve suivante : Fiche recette/test texture/traçabilité PMS ou transmission ciblée selon le cas « enrichissement protéique ». Si l’écart persiste, je corrige, je bloque la sortie si nécessaire et je transmets au responsable concerné.</t>
  </si>
  <si>
    <t>Exemple de réponse PRO : pour « Maintenir les apports énergétiques et protéiques malgré la texture modifiée. », je vérifie d’abord la prescription, le niveau IDDSI ou la consigne validée. Je contrôle en situation réelle : Atelier : faire décrire puis réaliser le contrôle lié à « enrichissement énergétique ». Le risque à éviter est : Cuisine produit conforme ; soins/diététique valident la prescription ; service observe et transmet. Je m’appuie sur la preuve suivante : Fiche recette/test texture/traçabilité PMS ou transmission ciblée selon le cas « enrichissement énergétique ». Si l’écart persiste, je corrige, je bloque la sortie si nécessaire et je transmets au responsable concerné.</t>
  </si>
  <si>
    <t>Exemple de réponse PRO : pour « Maintenir les apports énergétiques et protéiques malgré la texture modifiée. », je vérifie d’abord la prescription, le niveau IDDSI ou la consigne validée. Je contrôle en situation réelle : Atelier : faire décrire puis réaliser le contrôle lié à « petit volume dense ». Le risque à éviter est : Cuisine produit conforme ; soins/diététique valident la prescription ; service observe et transmet. Je m’appuie sur la preuve suivante : Fiche recette/test texture/traçabilité PMS ou transmission ciblée selon le cas « petit volume dense ». Si l’écart persiste, je corrige, je bloque la sortie si nécessaire et je transmets au responsable concerné.</t>
  </si>
  <si>
    <t>Exemple de réponse PRO : pour « Maintenir les apports énergétiques et protéiques malgré la texture modifiée. », je vérifie d’abord la prescription, le niveau IDDSI ou la consigne validée. Je contrôle en situation réelle : Atelier : faire décrire puis réaliser le contrôle lié à « collation enrichie ». Le risque à éviter est : Cuisine produit conforme ; soins/diététique valident la prescription ; service observe et transmet. Je m’appuie sur la preuve suivante : Fiche recette/test texture/traçabilité PMS ou transmission ciblée selon le cas « collation enrichie ». Si l’écart persiste, je corrige, je bloque la sortie si nécessaire et je transmets au responsable concerné.</t>
  </si>
  <si>
    <t>Exemple de réponse PRO : pour « Maintenir les apports énergétiques et protéiques malgré la texture modifiée. », je vérifie d’abord la prescription, le niveau IDDSI ou la consigne validée. Je contrôle en situation réelle : Atelier : faire décrire puis réaliser le contrôle lié à « hydratation épaissie ». Le risque à éviter est : Cuisine produit conforme ; soins/diététique valident la prescription ; service observe et transmet. Je m’appuie sur la preuve suivante : Fiche recette/test texture/traçabilité PMS ou transmission ciblée selon le cas « hydratation épaissie ». Si l’écart persiste, je corrige, je bloque la sortie si nécessaire et je transmets au responsable concerné.</t>
  </si>
  <si>
    <t>Exemple de réponse PRO : pour « Maintenir les apports énergétiques et protéiques malgré la texture modifiée. », je vérifie d’abord la prescription, le niveau IDDSI ou la consigne validée. Je contrôle en situation réelle : Atelier : faire décrire puis réaliser le contrôle lié à « suivi des ingesta ». Le risque à éviter est : Cuisine produit conforme ; soins/diététique valident la prescription ; service observe et transmet. Je m’appuie sur la preuve suivante : Fiche recette/test texture/traçabilité PMS ou transmission ciblée selon le cas « suivi des ingesta ». Si l’écart persiste, je corrige, je bloque la sortie si nécessaire et je transmets au responsable concerné.</t>
  </si>
  <si>
    <t>Exemple de réponse PRO : pour « Maintenir les apports énergétiques et protéiques malgré la texture modifiée. », je vérifie d’abord la prescription, le niveau IDDSI ou la consigne validée. Je contrôle en situation réelle : Atelier : faire décrire puis réaliser le contrôle lié à « perte de poids ». Le risque à éviter est : Cuisine produit conforme ; soins/diététique valident la prescription ; service observe et transmet. Je m’appuie sur la preuve suivante : Fiche recette/test texture/traçabilité PMS ou transmission ciblée selon le cas « perte de poids ». Si l’écart persiste, je corrige, je bloque la sortie si nécessaire et je transmets au responsable concerné.</t>
  </si>
  <si>
    <t>Exemple de réponse PRO : pour « Maintenir les apports énergétiques et protéiques malgré la texture modifiée. », je vérifie d’abord la prescription, le niveau IDDSI ou la consigne validée. Je contrôle en situation réelle : Atelier : faire décrire puis réaliser le contrôle lié à « refus alimentaire répété ». Le risque à éviter est : Cuisine produit conforme ; soins/diététique valident la prescription ; service observe et transmet. Je m’appuie sur la preuve suivante : Fiche recette/test texture/traçabilité PMS ou transmission ciblée selon le cas « refus alimentaire répété ». Si l’écart persiste, je corrige, je bloque la sortie si nécessaire et je transmets au responsable concerné.</t>
  </si>
  <si>
    <t>Exemple de réponse PRO : pour « Servir la bonne texture au bon résident et transmettre les observations utiles. », je vérifie d’abord la prescription, le niveau IDDSI ou la consigne validée. Je contrôle en situation réelle : Atelier : faire décrire puis réaliser le contrôle lié à « contrôle plateau ». Le risque à éviter est : Cuisine produit conforme ; soins/diététique valident la prescription ; service observe et transmet. Je m’appuie sur la preuve suivante : Fiche recette/test texture/traçabilité PMS ou transmission ciblée selon le cas « contrôle plateau ». Si l’écart persiste, je corrige, je bloque la sortie si nécessaire et je transmets au responsable concerné.</t>
  </si>
  <si>
    <t>Exemple de réponse PRO : pour « Servir la bonne texture au bon résident et transmettre les observations utiles. », je vérifie d’abord la prescription, le niveau IDDSI ou la consigne validée. Je contrôle en situation réelle : Atelier : faire décrire puis réaliser le contrôle lié à « installation du résident ». Le risque à éviter est : Cuisine produit conforme ; soins/diététique valident la prescription ; service observe et transmet. Je m’appuie sur la preuve suivante : Fiche recette/test texture/traçabilité PMS ou transmission ciblée selon le cas « installation du résident ». Si l’écart persiste, je corrige, je bloque la sortie si nécessaire et je transmets au responsable concerné.</t>
  </si>
  <si>
    <t>Exemple de réponse PRO : pour « Servir la bonne texture au bon résident et transmettre les observations utiles. », je vérifie d’abord la prescription, le niveau IDDSI ou la consigne validée. Je contrôle en situation réelle : Atelier : faire décrire puis réaliser le contrôle lié à « aide à la prise alimentaire ». Le risque à éviter est : Cuisine produit conforme ; soins/diététique valident la prescription ; service observe et transmet. Je m’appuie sur la preuve suivante : Fiche recette/test texture/traçabilité PMS ou transmission ciblée selon le cas « aide à la prise alimentaire ». Si l’écart persiste, je corrige, je bloque la sortie si nécessaire et je transmets au responsable concerné.</t>
  </si>
  <si>
    <t>Exemple de réponse PRO : pour « Servir la bonne texture au bon résident et transmettre les observations utiles. », je vérifie d’abord la prescription, le niveau IDDSI ou la consigne validée. Je contrôle en situation réelle : Atelier : faire décrire puis réaliser le contrôle lié à « observation toux ». Le risque à éviter est : Cuisine produit conforme ; soins/diététique valident la prescription ; service observe et transmet. Je m’appuie sur la preuve suivante : Fiche recette/test texture/traçabilité PMS ou transmission ciblée selon le cas « observation toux ». Si l’écart persiste, je corrige, je bloque la sortie si nécessaire et je transmets au responsable concerné.</t>
  </si>
  <si>
    <t>Exemple de réponse PRO : pour « Servir la bonne texture au bon résident et transmettre les observations utiles. », je vérifie d’abord la prescription, le niveau IDDSI ou la consigne validée. Je contrôle en situation réelle : Atelier : faire décrire puis réaliser le contrôle lié à « observation fatigue ». Le risque à éviter est : Cuisine produit conforme ; soins/diététique valident la prescription ; service observe et transmet. Je m’appuie sur la preuve suivante : Fiche recette/test texture/traçabilité PMS ou transmission ciblée selon le cas « observation fatigue ». Si l’écart persiste, je corrige, je bloque la sortie si nécessaire et je transmets au responsable concerné.</t>
  </si>
  <si>
    <t>Exemple de réponse PRO : pour « Servir la bonne texture au bon résident et transmettre les observations utiles. », je vérifie d’abord la prescription, le niveau IDDSI ou la consigne validée. Je contrôle en situation réelle : Atelier : faire décrire puis réaliser le contrôle lié à « transmission fin de repas ». Le risque à éviter est : Cuisine produit conforme ; soins/diététique valident la prescription ; service observe et transmet. Je m’appuie sur la preuve suivante : Fiche recette/test texture/traçabilité PMS ou transmission ciblée selon le cas « transmission fin de repas ». Si l’écart persiste, je corrige, je bloque la sortie si nécessaire et je transmets au responsable concerné.</t>
  </si>
  <si>
    <t>Exemple de réponse PRO : pour « Servir la bonne texture au bon résident et transmettre les observations utiles. », je vérifie d’abord la prescription, le niveau IDDSI ou la consigne validée. Je contrôle en situation réelle : Atelier : faire décrire puis réaliser le contrôle lié à « température au service ». Le risque à éviter est : Cuisine produit conforme ; soins/diététique valident la prescription ; service observe et transmet. Je m’appuie sur la preuve suivante : Fiche recette/test texture/traçabilité PMS ou transmission ciblée selon le cas « température au service ». Si l’écart persiste, je corrige, je bloque la sortie si nécessaire et je transmets au responsable concerné.</t>
  </si>
  <si>
    <t>Exemple de réponse PRO : pour « Servir la bonne texture au bon résident et transmettre les observations utiles. », je vérifie d’abord la prescription, le niveau IDDSI ou la consigne validée. Je contrôle en situation réelle : Atelier : faire décrire puis réaliser le contrôle lié à « respect des préférences ». Le risque à éviter est : Cuisine produit conforme ; soins/diététique valident la prescription ; service observe et transmet. Je m’appuie sur la preuve suivante : Fiche recette/test texture/traçabilité PMS ou transmission ciblée selon le cas « respect des préférences ». Si l’écart persiste, je corrige, je bloque la sortie si nécessaire et je transmets au responsable concerné.</t>
  </si>
  <si>
    <t>Exemple de réponse PRO : pour « Concevoir des bouchées sûres, nutritionnelles et manipulables. », je vérifie d’abord la prescription, le niveau IDDSI ou la consigne validée. Je contrôle en situation réelle : Atelier : faire décrire puis réaliser le contrôle lié à « bouchée préhensible ». Le risque à éviter est : Cuisine produit conforme ; soins/diététique valident la prescription ; service observe et transmet. Je m’appuie sur la preuve suivante : Fiche recette/test texture/traçabilité PMS ou transmission ciblée selon le cas « bouchée préhensible ». Si l’écart persiste, je corrige, je bloque la sortie si nécessaire et je transmets au responsable concerné.</t>
  </si>
  <si>
    <t>Exemple de réponse PRO : pour « Concevoir des bouchées sûres, nutritionnelles et manipulables. », je vérifie d’abord la prescription, le niveau IDDSI ou la consigne validée. Je contrôle en situation réelle : Atelier : faire décrire puis réaliser le contrôle lié à « taille bouchée ». Le risque à éviter est : Cuisine produit conforme ; soins/diététique valident la prescription ; service observe et transmet. Je m’appuie sur la preuve suivante : Fiche recette/test texture/traçabilité PMS ou transmission ciblée selon le cas « taille bouchée ». Si l’écart persiste, je corrige, je bloque la sortie si nécessaire et je transmets au responsable concerné.</t>
  </si>
  <si>
    <t>Exemple de réponse PRO : pour « Concevoir des bouchées sûres, nutritionnelles et manipulables. », je vérifie d’abord la prescription, le niveau IDDSI ou la consigne validée. Je contrôle en situation réelle : Atelier : faire décrire puis réaliser le contrôle lié à « cohésion du produit ». Le risque à éviter est : Cuisine produit conforme ; soins/diététique valident la prescription ; service observe et transmet. Je m’appuie sur la preuve suivante : Fiche recette/test texture/traçabilité PMS ou transmission ciblée selon le cas « cohésion du produit ». Si l’écart persiste, je corrige, je bloque la sortie si nécessaire et je transmets au responsable concerné.</t>
  </si>
  <si>
    <t>Exemple de réponse PRO : pour « Concevoir des bouchées sûres, nutritionnelles et manipulables. », je vérifie d’abord la prescription, le niveau IDDSI ou la consigne validée. Je contrôle en situation réelle : Atelier : faire décrire puis réaliser le contrôle lié à « densité nutritionnelle bouchée ». Le risque à éviter est : Cuisine produit conforme ; soins/diététique valident la prescription ; service observe et transmet. Je m’appuie sur la preuve suivante : Fiche recette/test texture/traçabilité PMS ou transmission ciblée selon le cas « densité nutritionnelle bouchée ». Si l’écart persiste, je corrige, je bloque la sortie si nécessaire et je transmets au responsable concerné.</t>
  </si>
  <si>
    <t>Exemple de réponse PRO : pour « Concevoir des bouchées sûres, nutritionnelles et manipulables. », je vérifie d’abord la prescription, le niveau IDDSI ou la consigne validée. Je contrôle en situation réelle : Atelier : faire décrire puis réaliser le contrôle lié à « hygiène des mains ». Le risque à éviter est : Cuisine produit conforme ; soins/diététique valident la prescription ; service observe et transmet. Je m’appuie sur la preuve suivante : Fiche recette/test texture/traçabilité PMS ou transmission ciblée selon le cas « hygiène des mains ». Si l’écart persiste, je corrige, je bloque la sortie si nécessaire et je transmets au responsable concerné.</t>
  </si>
  <si>
    <t>Exemple de réponse PRO : pour « Concevoir des bouchées sûres, nutritionnelles et manipulables. », je vérifie d’abord la prescription, le niveau IDDSI ou la consigne validée. Je contrôle en situation réelle : Atelier : faire décrire puis réaliser le contrôle lié à « plateau manger-main ». Le risque à éviter est : Cuisine produit conforme ; soins/diététique valident la prescription ; service observe et transmet. Je m’appuie sur la preuve suivante : Fiche recette/test texture/traçabilité PMS ou transmission ciblée selon le cas « plateau manger-main ». Si l’écart persiste, je corrige, je bloque la sortie si nécessaire et je transmets au responsable concerné.</t>
  </si>
  <si>
    <t>Exemple de réponse PRO : pour « Concevoir des bouchées sûres, nutritionnelles et manipulables. », je vérifie d’abord la prescription, le niveau IDDSI ou la consigne validée. Je contrôle en situation réelle : Atelier : faire décrire puis réaliser le contrôle lié à « surveillance discrète ». Le risque à éviter est : Cuisine produit conforme ; soins/diététique valident la prescription ; service observe et transmet. Je m’appuie sur la preuve suivante : Fiche recette/test texture/traçabilité PMS ou transmission ciblée selon le cas « surveillance discrète ». Si l’écart persiste, je corrige, je bloque la sortie si nécessaire et je transmets au responsable concerné.</t>
  </si>
  <si>
    <t>Exemple de réponse PRO : pour « Concevoir des bouchées sûres, nutritionnelles et manipulables. », je vérifie d’abord la prescription, le niveau IDDSI ou la consigne validée. Je contrôle en situation réelle : Atelier : faire décrire puis réaliser le contrôle lié à « évaluation autonomie ». Le risque à éviter est : Cuisine produit conforme ; soins/diététique valident la prescription ; service observe et transmet. Je m’appuie sur la preuve suivante : Fiche recette/test texture/traçabilité PMS ou transmission ciblée selon le cas « évaluation autonomie ». Si l’écart persiste, je corrige, je bloque la sortie si nécessaire et je transmets au responsable concerné.</t>
  </si>
  <si>
    <t>Exemple de réponse PRO : pour « Garantir l'information allergènes et éviter les contaminations croisées. », je vérifie d’abord la prescription, le niveau IDDSI ou la consigne validée. Je contrôle en situation réelle : Atelier : faire décrire puis réaliser le contrôle lié à « fiche allergène recette ». Le risque à éviter est : Cuisine produit conforme ; soins/diététique valident la prescription ; service observe et transmet. Je m’appuie sur la preuve suivante : Fiche recette/test texture/traçabilité PMS ou transmission ciblée selon le cas « fiche allergène recette ». Si l’écart persiste, je corrige, je bloque la sortie si nécessaire et je transmets au responsable concerné.</t>
  </si>
  <si>
    <t>Exemple de réponse PRO : pour « Garantir l'information allergènes et éviter les contaminations croisées. », je vérifie d’abord la prescription, le niveau IDDSI ou la consigne validée. Je contrôle en situation réelle : Atelier : faire décrire puis réaliser le contrôle lié à « remplacement ingrédient ». Le risque à éviter est : Cuisine produit conforme ; soins/diététique valident la prescription ; service observe et transmet. Je m’appuie sur la preuve suivante : Fiche recette/test texture/traçabilité PMS ou transmission ciblée selon le cas « remplacement ingrédient ». Si l’écart persiste, je corrige, je bloque la sortie si nécessaire et je transmets au responsable concerné.</t>
  </si>
  <si>
    <t>Exemple de réponse PRO : pour « Garantir l'information allergènes et éviter les contaminations croisées. », je vérifie d’abord la prescription, le niveau IDDSI ou la consigne validée. Je contrôle en situation réelle : Atelier : faire décrire puis réaliser le contrôle lié à « allergène caché épaississant ». Le risque à éviter est : Cuisine produit conforme ; soins/diététique valident la prescription ; service observe et transmet. Je m’appuie sur la preuve suivante : Fiche recette/test texture/traçabilité PMS ou transmission ciblée selon le cas « allergène caché épaississant ». Si l’écart persiste, je corrige, je bloque la sortie si nécessaire et je transmets au responsable concerné.</t>
  </si>
  <si>
    <t>Exemple de réponse PRO : pour « Garantir l'information allergènes et éviter les contaminations croisées. », je vérifie d’abord la prescription, le niveau IDDSI ou la consigne validée. Je contrôle en situation réelle : Atelier : faire décrire puis réaliser le contrôle lié à « contamination croisée mixeur ». Le risque à éviter est : Cuisine produit conforme ; soins/diététique valident la prescription ; service observe et transmet. Je m’appuie sur la preuve suivante : Fiche recette/test texture/traçabilité PMS ou transmission ciblée selon le cas « contamination croisée mixeur ». Si l’écart persiste, je corrige, je bloque la sortie si nécessaire et je transmets au responsable concerné.</t>
  </si>
  <si>
    <t>Exemple de réponse PRO : pour « Garantir l'information allergènes et éviter les contaminations croisées. », je vérifie d’abord la prescription, le niveau IDDSI ou la consigne validée. Je contrôle en situation réelle : Atelier : faire décrire puis réaliser le contrôle lié à « information au service ». Le risque à éviter est : Cuisine produit conforme ; soins/diététique valident la prescription ; service observe et transmet. Je m’appuie sur la preuve suivante : Fiche recette/test texture/traçabilité PMS ou transmission ciblée selon le cas « information au service ». Si l’écart persiste, je corrige, je bloque la sortie si nécessaire et je transmets au responsable concerné.</t>
  </si>
  <si>
    <t>Exemple de réponse PRO : pour « Garantir l'information allergènes et éviter les contaminations croisées. », je vérifie d’abord la prescription, le niveau IDDSI ou la consigne validée. Je contrôle en situation réelle : Atelier : faire décrire puis réaliser le contrôle lié à « cahier allergènes ». Le risque à éviter est : Cuisine produit conforme ; soins/diététique valident la prescription ; service observe et transmet. Je m’appuie sur la preuve suivante : Fiche recette/test texture/traçabilité PMS ou transmission ciblée selon le cas « cahier allergènes ». Si l’écart persiste, je corrige, je bloque la sortie si nécessaire et je transmets au responsable concerné.</t>
  </si>
  <si>
    <t>Exemple de réponse PRO : pour « Garantir l'information allergènes et éviter les contaminations croisées. », je vérifie d’abord la prescription, le niveau IDDSI ou la consigne validée. Je contrôle en situation réelle : Atelier : faire décrire puis réaliser le contrôle lié à « plateau nominatif allergène ». Le risque à éviter est : Cuisine produit conforme ; soins/diététique valident la prescription ; service observe et transmet. Je m’appuie sur la preuve suivante : Fiche recette/test texture/traçabilité PMS ou transmission ciblée selon le cas « plateau nominatif allergène ». Si l’écart persiste, je corrige, je bloque la sortie si nécessaire et je transmets au responsable concerné.</t>
  </si>
  <si>
    <t>Exemple de réponse PRO : pour « Garantir l'information allergènes et éviter les contaminations croisées. », je vérifie d’abord la prescription, le niveau IDDSI ou la consigne validée. Je contrôle en situation réelle : Atelier : faire décrire puis réaliser le contrôle lié à « écart allergène détecté ». Le risque à éviter est : Cuisine produit conforme ; soins/diététique valident la prescription ; service observe et transmet. Je m’appuie sur la preuve suivante : Fiche recette/test texture/traçabilité PMS ou transmission ciblée selon le cas « écart allergène détecté ». Si l’écart persiste, je corrige, je bloque la sortie si nécessaire et je transmets au responsable concerné.</t>
  </si>
  <si>
    <t>Exemple de réponse PRO : pour « Appliquer les règles PMS/HACCP aux préparations sensibles mixées. », je vérifie d’abord la prescription, le niveau IDDSI ou la consigne validée. Je contrôle en situation réelle : Atelier : faire décrire puis réaliser le contrôle lié à « nettoyage matériel mixage ». Le risque à éviter est : Cuisine produit conforme ; soins/diététique valident la prescription ; service observe et transmet. Je m’appuie sur la preuve suivante : Fiche recette/test texture/traçabilité PMS ou transmission ciblée selon le cas « nettoyage matériel mixage ». Si l’écart persiste, je corrige, je bloque la sortie si nécessaire et je transmets au responsable concerné.</t>
  </si>
  <si>
    <t>Exemple de réponse PRO : pour « Appliquer les règles PMS/HACCP aux préparations sensibles mixées. », je vérifie d’abord la prescription, le niveau IDDSI ou la consigne validée. Je contrôle en situation réelle : Atelier : faire décrire puis réaliser le contrôle lié à « refroidissement rapide ». Le risque à éviter est : Cuisine produit conforme ; soins/diététique valident la prescription ; service observe et transmet. Je m’appuie sur la preuve suivante : Fiche recette/test texture/traçabilité PMS ou transmission ciblée selon le cas « refroidissement rapide ». Si l’écart persiste, je corrige, je bloque la sortie si nécessaire et je transmets au responsable concerné.</t>
  </si>
  <si>
    <t>Exemple de réponse PRO : pour « Appliquer les règles PMS/HACCP aux préparations sensibles mixées. », je vérifie d’abord la prescription, le niveau IDDSI ou la consigne validée. Je contrôle en situation réelle : Atelier : faire décrire puis réaliser le contrôle lié à « maintien chaud ». Le risque à éviter est : Cuisine produit conforme ; soins/diététique valident la prescription ; service observe et transmet. Je m’appuie sur la preuve suivante : Fiche recette/test texture/traçabilité PMS ou transmission ciblée selon le cas « maintien chaud ». Si l’écart persiste, je corrige, je bloque la sortie si nécessaire et je transmets au responsable concerné.</t>
  </si>
  <si>
    <t>Exemple de réponse PRO : pour « Appliquer les règles PMS/HACCP aux préparations sensibles mixées. », je vérifie d’abord la prescription, le niveau IDDSI ou la consigne validée. Je contrôle en situation réelle : Atelier : faire décrire puis réaliser le contrôle lié à « DLC texture modifiée ». Le risque à éviter est : Cuisine produit conforme ; soins/diététique valident la prescription ; service observe et transmet. Je m’appuie sur la preuve suivante : Fiche recette/test texture/traçabilité PMS ou transmission ciblée selon le cas « DLC texture modifiée ». Si l’écart persiste, je corrige, je bloque la sortie si nécessaire et je transmets au responsable concerné.</t>
  </si>
  <si>
    <t>Exemple de réponse PRO : pour « Appliquer les règles PMS/HACCP aux préparations sensibles mixées. », je vérifie d’abord la prescription, le niveau IDDSI ou la consigne validée. Je contrôle en situation réelle : Atelier : faire décrire puis réaliser le contrôle lié à « prélèvement témoin ». Le risque à éviter est : Cuisine produit conforme ; soins/diététique valident la prescription ; service observe et transmet. Je m’appuie sur la preuve suivante : Fiche recette/test texture/traçabilité PMS ou transmission ciblée selon le cas « prélèvement témoin ». Si l’écart persiste, je corrige, je bloque la sortie si nécessaire et je transmets au responsable concerné.</t>
  </si>
  <si>
    <t>Exemple de réponse PRO : pour « Appliquer les règles PMS/HACCP aux préparations sensibles mixées. », je vérifie d’abord la prescription, le niveau IDDSI ou la consigne validée. Je contrôle en situation réelle : Atelier : faire décrire puis réaliser le contrôle lié à « séparation cru cuit ». Le risque à éviter est : Cuisine produit conforme ; soins/diététique valident la prescription ; service observe et transmet. Je m’appuie sur la preuve suivante : Fiche recette/test texture/traçabilité PMS ou transmission ciblée selon le cas « séparation cru cuit ». Si l’écart persiste, je corrige, je bloque la sortie si nécessaire et je transmets au responsable concerné.</t>
  </si>
  <si>
    <t>Exemple de réponse PRO : pour « Appliquer les règles PMS/HACCP aux préparations sensibles mixées. », je vérifie d’abord la prescription, le niveau IDDSI ou la consigne validée. Je contrôle en situation réelle : Atelier : faire décrire puis réaliser le contrôle lié à « action corrective température ». Le risque à éviter est : Cuisine produit conforme ; soins/diététique valident la prescription ; service observe et transmet. Je m’appuie sur la preuve suivante : Fiche recette/test texture/traçabilité PMS ou transmission ciblée selon le cas « action corrective température ». Si l’écart persiste, je corrige, je bloque la sortie si nécessaire et je transmets au responsable concerné.</t>
  </si>
  <si>
    <t>Exemple de réponse PRO : pour « Appliquer les règles PMS/HACCP aux préparations sensibles mixées. », je vérifie d’abord la prescription, le niveau IDDSI ou la consigne validée. Je contrôle en situation réelle : Atelier : faire décrire puis réaliser le contrôle lié à « traçabilité lot mixé ». Le risque à éviter est : Cuisine produit conforme ; soins/diététique valident la prescription ; service observe et transmet. Je m’appuie sur la preuve suivante : Fiche recette/test texture/traçabilité PMS ou transmission ciblée selon le cas « traçabilité lot mixé ». Si l’écart persiste, je corrige, je bloque la sortie si nécessaire et je transmets au responsable concerné.</t>
  </si>
  <si>
    <t>Exemple de réponse PRO : pour « Savoir qui décide, qui exécute, qui contrôle et qui trace. », je vérifie d’abord la prescription, le niveau IDDSI ou la consigne validée. Je contrôle en situation réelle : Atelier : faire décrire puis réaliser le contrôle lié à « validation texture prescrite ». Le risque à éviter est : Cuisine produit conforme ; soins/diététique valident la prescription ; service observe et transmet. Je m’appuie sur la preuve suivante : Fiche recette/test texture/traçabilité PMS ou transmission ciblée selon le cas « validation texture prescrite ». Si l’écart persiste, je corrige, je bloque la sortie si nécessaire et je transmets au responsable concerné.</t>
  </si>
  <si>
    <t>Exemple de réponse PRO : pour « Savoir qui décide, qui exécute, qui contrôle et qui trace. », je vérifie d’abord la prescription, le niveau IDDSI ou la consigne validée. Je contrôle en situation réelle : Atelier : faire décrire puis réaliser le contrôle lié à « demande modification cuisine ». Le risque à éviter est : Cuisine produit conforme ; soins/diététique valident la prescription ; service observe et transmet. Je m’appuie sur la preuve suivante : Fiche recette/test texture/traçabilité PMS ou transmission ciblée selon le cas « demande modification cuisine ». Si l’écart persiste, je corrige, je bloque la sortie si nécessaire et je transmets au responsable concerné.</t>
  </si>
  <si>
    <t>Exemple de réponse PRO : pour « Savoir qui décide, qui exécute, qui contrôle et qui trace. », je vérifie d’abord la prescription, le niveau IDDSI ou la consigne validée. Je contrôle en situation réelle : Atelier : faire décrire puis réaliser le contrôle lié à « alerte toux répétée ». Le risque à éviter est : Cuisine produit conforme ; soins/diététique valident la prescription ; service observe et transmet. Je m’appuie sur la preuve suivante : Fiche recette/test texture/traçabilité PMS ou transmission ciblée selon le cas « alerte toux répétée ». Si l’écart persiste, je corrige, je bloque la sortie si nécessaire et je transmets au responsable concerné.</t>
  </si>
  <si>
    <t>Exemple de réponse PRO : pour « Savoir qui décide, qui exécute, qui contrôle et qui trace. », je vérifie d’abord la prescription, le niveau IDDSI ou la consigne validée. Je contrôle en situation réelle : Atelier : faire décrire puis réaliser le contrôle lié à « suivi poids et ingesta ». Le risque à éviter est : Cuisine produit conforme ; soins/diététique valident la prescription ; service observe et transmet. Je m’appuie sur la preuve suivante : Fiche recette/test texture/traçabilité PMS ou transmission ciblée selon le cas « suivi poids et ingesta ». Si l’écart persiste, je corrige, je bloque la sortie si nécessaire et je transmets au responsable concerné.</t>
  </si>
  <si>
    <t>Exemple de réponse PRO : pour « Savoir qui décide, qui exécute, qui contrôle et qui trace. », je vérifie d’abord la prescription, le niveau IDDSI ou la consigne validée. Je contrôle en situation réelle : Atelier : faire décrire puis réaliser le contrôle lié à « limite responsabilité cuisine ». Le risque à éviter est : Cuisine produit conforme ; soins/diététique valident la prescription ; service observe et transmet. Je m’appuie sur la preuve suivante : Fiche recette/test texture/traçabilité PMS ou transmission ciblée selon le cas « limite responsabilité cuisine ». Si l’écart persiste, je corrige, je bloque la sortie si nécessaire et je transmets au responsable concerné.</t>
  </si>
  <si>
    <t>Exemple de réponse PRO : pour « Savoir qui décide, qui exécute, qui contrôle et qui trace. », je vérifie d’abord la prescription, le niveau IDDSI ou la consigne validée. Je contrôle en situation réelle : Atelier : faire décrire puis réaliser le contrôle lié à « limite responsabilité service ». Le risque à éviter est : Cuisine produit conforme ; soins/diététique valident la prescription ; service observe et transmet. Je m’appuie sur la preuve suivante : Fiche recette/test texture/traçabilité PMS ou transmission ciblée selon le cas « limite responsabilité service ». Si l’écart persiste, je corrige, je bloque la sortie si nécessaire et je transmets au responsable concerné.</t>
  </si>
  <si>
    <t>Exemple de réponse PRO : pour « Savoir qui décide, qui exécute, qui contrôle et qui trace. », je vérifie d’abord la prescription, le niveau IDDSI ou la consigne validée. Je contrôle en situation réelle : Atelier : faire décrire puis réaliser le contrôle lié à « réunion pluridisciplinaire ». Le risque à éviter est : Cuisine produit conforme ; soins/diététique valident la prescription ; service observe et transmet. Je m’appuie sur la preuve suivante : Fiche recette/test texture/traçabilité PMS ou transmission ciblée selon le cas « réunion pluridisciplinaire ». Si l’écart persiste, je corrige, je bloque la sortie si nécessaire et je transmets au responsable concerné.</t>
  </si>
  <si>
    <t>Exemple de réponse PRO : pour « Savoir qui décide, qui exécute, qui contrôle et qui trace. », je vérifie d’abord la prescription, le niveau IDDSI ou la consigne validée. Je contrôle en situation réelle : Atelier : faire décrire puis réaliser le contrôle lié à « preuve de décision ». Le risque à éviter est : Cuisine produit conforme ; soins/diététique valident la prescription ; service observe et transmet. Je m’appuie sur la preuve suivante : Fiche recette/test texture/traçabilité PMS ou transmission ciblée selon le cas « preuve de décision ». Si l’écart persiste, je corrige, je bloque la sortie si nécessaire et je transmets au responsable concerné.</t>
  </si>
  <si>
    <t>Exemple de réponse PRO : pour « Rendre la texture modifiée identifiable, agréable et consommée. », je vérifie d’abord la prescription, le niveau IDDSI ou la consigne validée. Je contrôle en situation réelle : Atelier : faire décrire puis réaliser le contrôle lié à « couleur identifiable ». Le risque à éviter est : Cuisine produit conforme ; soins/diététique valident la prescription ; service observe et transmet. Je m’appuie sur la preuve suivante : Fiche recette/test texture/traçabilité PMS ou transmission ciblée selon le cas « couleur identifiable ». Si l’écart persiste, je corrige, je bloque la sortie si nécessaire et je transmets au responsable concerné.</t>
  </si>
  <si>
    <t>Exemple de réponse PRO : pour « Rendre la texture modifiée identifiable, agréable et consommée. », je vérifie d’abord la prescription, le niveau IDDSI ou la consigne validée. Je contrôle en situation réelle : Atelier : faire décrire puis réaliser le contrôle lié à « odeur et goût ». Le risque à éviter est : Cuisine produit conforme ; soins/diététique valident la prescription ; service observe et transmet. Je m’appuie sur la preuve suivante : Fiche recette/test texture/traçabilité PMS ou transmission ciblée selon le cas « odeur et goût ». Si l’écart persiste, je corrige, je bloque la sortie si nécessaire et je transmets au responsable concerné.</t>
  </si>
  <si>
    <t>Exemple de réponse PRO : pour « Rendre la texture modifiée identifiable, agréable et consommée. », je vérifie d’abord la prescription, le niveau IDDSI ou la consigne validée. Je contrôle en situation réelle : Atelier : faire décrire puis réaliser le contrôle lié à « assaisonnement adapté ». Le risque à éviter est : Cuisine produit conforme ; soins/diététique valident la prescription ; service observe et transmet. Je m’appuie sur la preuve suivante : Fiche recette/test texture/traçabilité PMS ou transmission ciblée selon le cas « assaisonnement adapté ». Si l’écart persiste, je corrige, je bloque la sortie si nécessaire et je transmets au responsable concerné.</t>
  </si>
  <si>
    <t>Exemple de réponse PRO : pour « Rendre la texture modifiée identifiable, agréable et consommée. », je vérifie d’abord la prescription, le niveau IDDSI ou la consigne validée. Je contrôle en situation réelle : Atelier : faire décrire puis réaliser le contrôle lié à « forme reformée ». Le risque à éviter est : Cuisine produit conforme ; soins/diététique valident la prescription ; service observe et transmet. Je m’appuie sur la preuve suivante : Fiche recette/test texture/traçabilité PMS ou transmission ciblée selon le cas « forme reformée ». Si l’écart persiste, je corrige, je bloque la sortie si nécessaire et je transmets au responsable concerné.</t>
  </si>
  <si>
    <t>Exemple de réponse PRO : pour « Rendre la texture modifiée identifiable, agréable et consommée. », je vérifie d’abord la prescription, le niveau IDDSI ou la consigne validée. Je contrôle en situation réelle : Atelier : faire décrire puis réaliser le contrôle lié à « texture lisse non collante ». Le risque à éviter est : Cuisine produit conforme ; soins/diététique valident la prescription ; service observe et transmet. Je m’appuie sur la preuve suivante : Fiche recette/test texture/traçabilité PMS ou transmission ciblée selon le cas « texture lisse non collante ». Si l’écart persiste, je corrige, je bloque la sortie si nécessaire et je transmets au responsable concerné.</t>
  </si>
  <si>
    <t>Exemple de réponse PRO : pour « Rendre la texture modifiée identifiable, agréable et consommée. », je vérifie d’abord la prescription, le niveau IDDSI ou la consigne validée. Je contrôle en situation réelle : Atelier : faire décrire puis réaliser le contrôle lié à « sauce adaptée ». Le risque à éviter est : Cuisine produit conforme ; soins/diététique valident la prescription ; service observe et transmet. Je m’appuie sur la preuve suivante : Fiche recette/test texture/traçabilité PMS ou transmission ciblée selon le cas « sauce adaptée ». Si l’écart persiste, je corrige, je bloque la sortie si nécessaire et je transmets au responsable concerné.</t>
  </si>
  <si>
    <t>Exemple de réponse PRO : pour « Rendre la texture modifiée identifiable, agréable et consommée. », je vérifie d’abord la prescription, le niveau IDDSI ou la consigne validée. Je contrôle en situation réelle : Atelier : faire décrire puis réaliser le contrôle lié à « température de dégustation ». Le risque à éviter est : Cuisine produit conforme ; soins/diététique valident la prescription ; service observe et transmet. Je m’appuie sur la preuve suivante : Fiche recette/test texture/traçabilité PMS ou transmission ciblée selon le cas « température de dégustation ». Si l’écart persiste, je corrige, je bloque la sortie si nécessaire et je transmets au responsable concerné.</t>
  </si>
  <si>
    <t>Exemple de réponse PRO : pour « Rendre la texture modifiée identifiable, agréable et consommée. », je vérifie d’abord la prescription, le niveau IDDSI ou la consigne validée. Je contrôle en situation réelle : Atelier : faire décrire puis réaliser le contrôle lié à « retour convive ». Le risque à éviter est : Cuisine produit conforme ; soins/diététique valident la prescription ; service observe et transmet. Je m’appuie sur la preuve suivante : Fiche recette/test texture/traçabilité PMS ou transmission ciblée selon le cas « retour convive ». Si l’écart persiste, je corrige, je bloque la sortie si nécessaire et je transmets au responsable concerné.</t>
  </si>
  <si>
    <t>Exemple de réponse PRO : pour « Réagir sans improviser lorsqu'une texture ou un service devient non conforme. », je vérifie d’abord la prescription, le niveau IDDSI ou la consigne validée. Je contrôle en situation réelle : Atelier : faire décrire puis réaliser le contrôle lié à « texture trop liquide ». Le risque à éviter est : Cuisine produit conforme ; soins/diététique valident la prescription ; service observe et transmet. Je m’appuie sur la preuve suivante : Fiche recette/test texture/traçabilité PMS ou transmission ciblée selon le cas « texture trop liquide ». Si l’écart persiste, je corrige, je bloque la sortie si nécessaire et je transmets au responsable concerné.</t>
  </si>
  <si>
    <t>Exemple de réponse PRO : pour « Réagir sans improviser lorsqu'une texture ou un service devient non conforme. », je vérifie d’abord la prescription, le niveau IDDSI ou la consigne validée. Je contrôle en situation réelle : Atelier : faire décrire puis réaliser le contrôle lié à « texture trop sèche ». Le risque à éviter est : Cuisine produit conforme ; soins/diététique valident la prescription ; service observe et transmet. Je m’appuie sur la preuve suivante : Fiche recette/test texture/traçabilité PMS ou transmission ciblée selon le cas « texture trop sèche ». Si l’écart persiste, je corrige, je bloque la sortie si nécessaire et je transmets au responsable concerné.</t>
  </si>
  <si>
    <t>Exemple de réponse PRO : pour « Réagir sans improviser lorsqu'une texture ou un service devient non conforme. », je vérifie d’abord la prescription, le niveau IDDSI ou la consigne validée. Je contrôle en situation réelle : Atelier : faire décrire puis réaliser le contrôle lié à « morceaux retrouvés ». Le risque à éviter est : Cuisine produit conforme ; soins/diététique valident la prescription ; service observe et transmet. Je m’appuie sur la preuve suivante : Fiche recette/test texture/traçabilité PMS ou transmission ciblée selon le cas « morceaux retrouvés ». Si l’écart persiste, je corrige, je bloque la sortie si nécessaire et je transmets au responsable concerné.</t>
  </si>
  <si>
    <t>Exemple de réponse PRO : pour « Réagir sans improviser lorsqu'une texture ou un service devient non conforme. », je vérifie d’abord la prescription, le niveau IDDSI ou la consigne validée. Je contrôle en situation réelle : Atelier : faire décrire puis réaliser le contrôle lié à « plateau inversé ». Le risque à éviter est : Cuisine produit conforme ; soins/diététique valident la prescription ; service observe et transmet. Je m’appuie sur la preuve suivante : Fiche recette/test texture/traçabilité PMS ou transmission ciblée selon le cas « plateau inversé ». Si l’écart persiste, je corrige, je bloque la sortie si nécessaire et je transmets au responsable concerné.</t>
  </si>
  <si>
    <t>Exemple de réponse PRO : pour « Réagir sans improviser lorsqu'une texture ou un service devient non conforme. », je vérifie d’abord la prescription, le niveau IDDSI ou la consigne validée. Je contrôle en situation réelle : Atelier : faire décrire puis réaliser le contrôle lié à « oubli allergène ». Le risque à éviter est : Cuisine produit conforme ; soins/diététique valident la prescription ; service observe et transmet. Je m’appuie sur la preuve suivante : Fiche recette/test texture/traçabilité PMS ou transmission ciblée selon le cas « oubli allergène ». Si l’écart persiste, je corrige, je bloque la sortie si nécessaire et je transmets au responsable concerné.</t>
  </si>
  <si>
    <t>Exemple de réponse PRO : pour « Réagir sans improviser lorsqu'une texture ou un service devient non conforme. », je vérifie d’abord la prescription, le niveau IDDSI ou la consigne validée. Je contrôle en situation réelle : Atelier : faire décrire puis réaliser le contrôle lié à « rupture produit enrichissant ». Le risque à éviter est : Cuisine produit conforme ; soins/diététique valident la prescription ; service observe et transmet. Je m’appuie sur la preuve suivante : Fiche recette/test texture/traçabilité PMS ou transmission ciblée selon le cas « rupture produit enrichissant ». Si l’écart persiste, je corrige, je bloque la sortie si nécessaire et je transmets au responsable concerné.</t>
  </si>
  <si>
    <t>Exemple de réponse PRO : pour « Réagir sans improviser lorsqu'une texture ou un service devient non conforme. », je vérifie d’abord la prescription, le niveau IDDSI ou la consigne validée. Je contrôle en situation réelle : Atelier : faire décrire puis réaliser le contrôle lié à « incident toux au repas ». Le risque à éviter est : Cuisine produit conforme ; soins/diététique valident la prescription ; service observe et transmet. Je m’appuie sur la preuve suivante : Fiche recette/test texture/traçabilité PMS ou transmission ciblée selon le cas « incident toux au repas ». Si l’écart persiste, je corrige, je bloque la sortie si nécessaire et je transmets au responsable concerné.</t>
  </si>
  <si>
    <t>Exemple de réponse PRO : pour « Réagir sans improviser lorsqu'une texture ou un service devient non conforme. », je vérifie d’abord la prescription, le niveau IDDSI ou la consigne validée. Je contrôle en situation réelle : Atelier : faire décrire puis réaliser le contrôle lié à « réclamation famille ». Le risque à éviter est : Cuisine produit conforme ; soins/diététique valident la prescription ; service observe et transmet. Je m’appuie sur la preuve suivante : Fiche recette/test texture/traçabilité PMS ou transmission ciblée selon le cas « réclamation famille ». Si l’écart persiste, je corrige, je bloque la sortie si nécessaire et je transmets au responsable concerné.</t>
  </si>
  <si>
    <t>Exemple de réponse PRO : pour « Transformer la connaissance en gestes observables et validables. », je vérifie d’abord la prescription, le niveau IDDSI ou la consigne validée. Je contrôle en situation réelle : Atelier : faire décrire puis réaliser le contrôle lié à « grille atelier texture ». Le risque à éviter est : Cuisine produit conforme ; soins/diététique valident la prescription ; service observe et transmet. Je m’appuie sur la preuve suivante : Fiche recette/test texture/traçabilité PMS ou transmission ciblée selon le cas « grille atelier texture ». Si l’écart persiste, je corrige, je bloque la sortie si nécessaire et je transmets au responsable concerné.</t>
  </si>
  <si>
    <t>Exemple de réponse PRO : pour « Transformer la connaissance en gestes observables et validables. », je vérifie d’abord la prescription, le niveau IDDSI ou la consigne validée. Je contrôle en situation réelle : Atelier : faire décrire puis réaliser le contrôle lié à « questionnement professionnel ». Le risque à éviter est : Cuisine produit conforme ; soins/diététique valident la prescription ; service observe et transmet. Je m’appuie sur la preuve suivante : Fiche recette/test texture/traçabilité PMS ou transmission ciblée selon le cas « questionnement professionnel ». Si l’écart persiste, je corrige, je bloque la sortie si nécessaire et je transmets au responsable concerné.</t>
  </si>
  <si>
    <t>Exemple de réponse PRO : pour « Transformer la connaissance en gestes observables et validables. », je vérifie d’abord la prescription, le niveau IDDSI ou la consigne validée. Je contrôle en situation réelle : Atelier : faire décrire puis réaliser le contrôle lié à « démonstration test IDDSI ». Le risque à éviter est : Cuisine produit conforme ; soins/diététique valident la prescription ; service observe et transmet. Je m’appuie sur la preuve suivante : Fiche recette/test texture/traçabilité PMS ou transmission ciblée selon le cas « démonstration test IDDSI ». Si l’écart persiste, je corrige, je bloque la sortie si nécessaire et je transmets au responsable concerné.</t>
  </si>
  <si>
    <t>Exemple de réponse PRO : pour « Transformer la connaissance en gestes observables et validables. », je vérifie d’abord la prescription, le niveau IDDSI ou la consigne validée. Je contrôle en situation réelle : Atelier : faire décrire puis réaliser le contrôle lié à « validation acquis ». Le risque à éviter est : Cuisine produit conforme ; soins/diététique valident la prescription ; service observe et transmet. Je m’appuie sur la preuve suivante : Fiche recette/test texture/traçabilité PMS ou transmission ciblée selon le cas « validation acquis ». Si l’écart persiste, je corrige, je bloque la sortie si nécessaire et je transmets au responsable concerné.</t>
  </si>
  <si>
    <t>Exemple de réponse PRO : pour « Transformer la connaissance en gestes observables et validables. », je vérifie d’abord la prescription, le niveau IDDSI ou la consigne validée. Je contrôle en situation réelle : Atelier : faire décrire puis réaliser le contrôle lié à « recyclage après écart ». Le risque à éviter est : Cuisine produit conforme ; soins/diététique valident la prescription ; service observe et transmet. Je m’appuie sur la preuve suivante : Fiche recette/test texture/traçabilité PMS ou transmission ciblée selon le cas « recyclage après écart ». Si l’écart persiste, je corrige, je bloque la sortie si nécessaire et je transmets au responsable concerné.</t>
  </si>
  <si>
    <t>Exemple de réponse PRO : pour « Transformer la connaissance en gestes observables et validables. », je vérifie d’abord la prescription, le niveau IDDSI ou la consigne validée. Je contrôle en situation réelle : Atelier : faire décrire puis réaliser le contrôle lié à « tutorat nouvel agent ». Le risque à éviter est : Cuisine produit conforme ; soins/diététique valident la prescription ; service observe et transmet. Je m’appuie sur la preuve suivante : Fiche recette/test texture/traçabilité PMS ou transmission ciblée selon le cas « tutorat nouvel agent ». Si l’écart persiste, je corrige, je bloque la sortie si nécessaire et je transmets au responsable concerné.</t>
  </si>
  <si>
    <t>Exemple de réponse PRO : pour « Transformer la connaissance en gestes observables et validables. », je vérifie d’abord la prescription, le niveau IDDSI ou la consigne validée. Je contrôle en situation réelle : Atelier : faire décrire puis réaliser le contrôle lié à « bilan mensuel textures ». Le risque à éviter est : Cuisine produit conforme ; soins/diététique valident la prescription ; service observe et transmet. Je m’appuie sur la preuve suivante : Fiche recette/test texture/traçabilité PMS ou transmission ciblée selon le cas « bilan mensuel textures ». Si l’écart persiste, je corrige, je bloque la sortie si nécessaire et je transmets au responsable concerné.</t>
  </si>
  <si>
    <t>Exemple de réponse PRO : pour « Transformer la connaissance en gestes observables et validables. », je vérifie d’abord la prescription, le niveau IDDSI ou la consigne validée. Je contrôle en situation réelle : Atelier : faire décrire puis réaliser le contrôle lié à « standardisation inter-équipe ». Le risque à éviter est : Cuisine produit conforme ; soins/diététique valident la prescription ; service observe et transmet. Je m’appuie sur la preuve suivante : Fiche recette/test texture/traçabilité PMS ou transmission ciblée selon le cas « standardisation inter-équipe ». Si l’écart persiste, je corrige, je bloque la sortie si nécessaire et je transmets au responsable concerné.</t>
  </si>
  <si>
    <t>Exemple de réponse intermédiaire : pour « Boisson niveau 0 », j’applique la consigne puis je vérifie : Écoulement libre, sans résistance notable. Je compare le résultat obtenu avec ce qui est demandé et je signale tout écart avant service. Je transmets l’information utile et je garde comme repère : Écoulement libre, sans résistance notable.</t>
  </si>
  <si>
    <t>Exemple de réponse intermédiaire : pour « Boisson niveau 1 », j’applique la consigne puis je vérifie : Test IDDSI selon procédure officielle. Je compare le résultat obtenu avec ce qui est demandé et je signale tout écart avant service. Je transmets l’information utile et je garde comme repère : Test IDDSI selon procédure officielle.</t>
  </si>
  <si>
    <t>Exemple de réponse intermédiaire : pour « Boisson niveau 2 », j’applique la consigne puis je vérifie : Test d'écoulement IDDSI. Je compare le résultat obtenu avec ce qui est demandé et je signale tout écart avant service. Je transmets l’information utile et je garde comme repère : Test d'écoulement IDDSI.</t>
  </si>
  <si>
    <t>Exemple de réponse intermédiaire : pour « Boisson niveau 3 / aliment liquéfié », j’applique la consigne puis je vérifie : Texture homogène, sans morceaux. Je compare le résultat obtenu avec ce qui est demandé et je signale tout écart avant service. Je transmets l’information utile et je garde comme repère : Texture homogène, sans morceaux.</t>
  </si>
  <si>
    <t>Exemple de réponse intermédiaire : pour « Niveau 4 mixé très épais », j’applique la consigne puis je vérifie : Tient à la cuillère, pas de liquide séparé. Je compare le résultat obtenu avec ce qui est demandé et je signale tout écart avant service. Je transmets l’information utile et je garde comme repère : Tient à la cuillère, pas de liquide séparé.</t>
  </si>
  <si>
    <t>Exemple de réponse intermédiaire : pour « Niveau 5 finement haché et lubrifié », j’applique la consigne puis je vérifie : Taille régulière et sauce adaptée. Je compare le résultat obtenu avec ce qui est demandé et je signale tout écart avant service. Je transmets l’information utile et je garde comme repère : Taille régulière et sauce adaptée.</t>
  </si>
  <si>
    <t>Exemple de réponse intermédiaire : pour « Niveau 6 petits morceaux tendres », j’applique la consigne puis je vérifie : Test d'écrasement à la fourchette. Je compare le résultat obtenu avec ce qui est demandé et je signale tout écart avant service. Je transmets l’information utile et je garde comme repère : Test d'écrasement à la fourchette.</t>
  </si>
  <si>
    <t>Exemple de réponse intermédiaire : pour « Niveau 7 facile à mastiquer », j’applique la consigne puis je vérifie : Éviter aliments durs, secs, filandreux. Je compare le résultat obtenu avec ce qui est demandé et je signale tout écart avant service. Je transmets l’information utile et je garde comme repère : Éviter aliments durs, secs, filandreux.</t>
  </si>
  <si>
    <t>Exemple de réponse intermédiaire : pour « Texture normale niveau 7 », j’applique la consigne puis je vérifie : Absence de restriction texture non justifiée. Je compare le résultat obtenu avec ce qui est demandé et je signale tout écart avant service. Je transmets l’information utile et je garde comme repère : Absence de restriction texture non justifiée.</t>
  </si>
  <si>
    <t>Exemple de réponse intermédiaire : pour « Texture prescrite », j’applique la consigne puis je vérifie : Prescription, observation, équipe pluridisciplinaire. Je compare le résultat obtenu avec ce qui est demandé et je signale tout écart avant service. Je transmets l’information utile et je garde comme repère : Prescription, observation, équipe pluridisciplinaire.</t>
  </si>
  <si>
    <t>Exemple de réponse intermédiaire : pour « Sur-texturation », j’applique la consigne puis je vérifie : Comparer capacité réelle et texture servie. Je compare le résultat obtenu avec ce qui est demandé et je signale tout écart avant service. Je transmets l’information utile et je garde comme repère : Comparer capacité réelle et texture servie.</t>
  </si>
  <si>
    <t>Exemple de réponse intermédiaire : pour « Évolution du niveau », j’applique la consigne puis je vérifie : Observation repas + transmissions. Je compare le résultat obtenu avec ce qui est demandé et je signale tout écart avant service. Je transmets l’information utile et je garde comme repère : Observation repas + transmissions.</t>
  </si>
  <si>
    <t>Exemple de réponse intermédiaire : pour « Dysphagie connue », j’applique la consigne puis je vérifie : Respecter prescription et texture indiquée. Je compare le résultat obtenu avec ce qui est demandé et je signale tout écart avant service. Je transmets l’information utile et je garde comme repère : Sécuriser via prescription, observation et traçabilité.</t>
  </si>
  <si>
    <t>Exemple de réponse intermédiaire : pour « Troubles de mastication », j’applique la consigne puis je vérifie : Adapter tendreté, découpe, sauce. Je compare le résultat obtenu avec ce qui est demandé et je signale tout écart avant service. Je transmets l’information utile et je garde comme repère : Adapter niveau sans surclasser en mixé par facilité.</t>
  </si>
  <si>
    <t>Exemple de réponse intermédiaire : pour « Pathologie neurologique », j’applique la consigne puis je vérifie : Rythme, posture, texture et aide adaptés. Je compare le résultat obtenu avec ce qui est demandé et je signale tout écart avant service. Je transmets l’information utile et je garde comme repère : Articuler texture, positionnement et accompagnement.</t>
  </si>
  <si>
    <t>Exemple de réponse intermédiaire : pour « Personne âgée fragile », j’applique la consigne puis je vérifie : Enrichir sans augmenter trop le volume. Je compare le résultat obtenu avec ce qui est demandé et je signale tout écart avant service. Je transmets l’information utile et je garde comme repère : Maintenir densité protéino-énergétique et plaisir.</t>
  </si>
  <si>
    <t>Exemple de réponse intermédiaire : pour « Troubles cognitifs », j’applique la consigne puis je vérifie : Repères visuels, service calme, aides adaptées. Je compare le résultat obtenu avec ce qui est demandé et je signale tout écart avant service. Je transmets l’information utile et je garde comme repère : Adapter environnement et communication, pas seulement texture.</t>
  </si>
  <si>
    <t>Exemple de réponse intermédiaire : pour « Handicap moteur », j’applique la consigne puis je vérifie : Ustensiles ergonomiques, aide partielle. Je compare le résultat obtenu avec ce qui est demandé et je signale tout écart avant service. Je transmets l’information utile et je garde comme repère : Objectif autonomie maximale sécurisée.</t>
  </si>
  <si>
    <t>Exemple de réponse intermédiaire : pour « Refus répété », j’applique la consigne puis je vérifie : Chercher cause avant conclure au caprice. Je compare le résultat obtenu avec ce qui est demandé et je signale tout écart avant service. Je transmets l’information utile et je garde comme repère : Analyse multidimensionnelle du refus alimentaire.</t>
  </si>
  <si>
    <t>Exemple de réponse intermédiaire : pour « Allergie/intolérance », j’applique la consigne puis je vérifie : Séparer allergie, aversion et dégoût. Je compare le résultat obtenu avec ce qui est demandé et je signale tout écart avant service. Je transmets l’information utile et je garde comme repère : Distinguer allergie médicale, intolérance, non-goût.</t>
  </si>
  <si>
    <t>Exemple de réponse intermédiaire : pour « Régime thérapeutique », j’applique la consigne puis je vérifie : Ne pas improviser les substitutions. Je compare le résultat obtenu avec ce qui est demandé et je signale tout écart avant service. Je transmets l’information utile et je garde comme repère : Croiser texture + régime + allergènes.</t>
  </si>
  <si>
    <t>Exemple de réponse intermédiaire : pour « Fatigue en fin de journée », j’applique la consigne puis je vérifie : Adapter horaire, collation, texture selon moment. Je compare le résultat obtenu avec ce qui est demandé et je signale tout écart avant service. Je transmets l’information utile et je garde comme repère : Personnaliser temps, moment et densité.</t>
  </si>
  <si>
    <t>Exemple de réponse intermédiaire : pour « Évaluation initiale », j’applique la consigne puis je vérifie : Observer, interroger, peser, transmettre. Je compare le résultat obtenu avec ce qui est demandé et je signale tout écart avant service. Je transmets l’information utile et je garde comme repère : Évaluation clinique/nutritionnelle structurée.</t>
  </si>
  <si>
    <t>Exemple de réponse intermédiaire : pour « Réévaluation périodique », j’applique la consigne puis je vérifie : Réviser niveau et outils. Je compare le résultat obtenu avec ce qui est demandé et je signale tout écart avant service. Je transmets l’information utile et je garde comme repère : Boucle d'amélioration individualisée.</t>
  </si>
  <si>
    <t>Exemple de réponse intermédiaire : pour « Apports protéiques », j’applique la consigne puis je vérifie : Où sont les protéines dans ton assiette modifiée ?. Je compare le résultat obtenu avec ce qui est demandé et je signale tout écart avant service. Je transmets l’information utile et je garde comme repère : Grammage validé.</t>
  </si>
  <si>
    <t>Exemple de réponse intermédiaire : pour « Densité énergétique », j’applique la consigne puis je vérifie : Tu as mixé, mais as-tu gardé l'énergie ?. Je compare le résultat obtenu avec ce qui est demandé et je signale tout écart avant service. Je transmets l’information utile et je garde comme repère : Compatibilité régimes.</t>
  </si>
  <si>
    <t>Exemple de réponse intermédiaire : pour « Hydratation », j’applique la consigne puis je vérifie : Comment sais-tu que la personne boit assez ?. Je compare le résultat obtenu avec ce qui est demandé et je signale tout écart avant service. Je transmets l’information utile et je garde comme repère : Suivi hydrique.</t>
  </si>
  <si>
    <t>Exemple de réponse intermédiaire : pour « Sécurité fausse route », j’applique la consigne puis je vérifie : Que se passe-t-il si ta purée rend de l'eau ?. Je compare le résultat obtenu avec ce qui est demandé et je signale tout écart avant service. Je transmets l’information utile et je garde comme repère : Prescription respectée.</t>
  </si>
  <si>
    <t>Exemple de réponse intermédiaire : pour « Volume alimentaire », j’applique la consigne puis je vérifie : Comment éviter de remplir sans nourrir ?. Je compare le résultat obtenu avec ce qui est demandé et je signale tout écart avant service. Je transmets l’information utile et je garde comme repère : Plan alimentaire.</t>
  </si>
  <si>
    <t>Exemple de réponse intermédiaire : pour « Goûter/collations », j’applique la consigne puis je vérifie : Quelle collation est utile et compatible texture ?. Je compare le résultat obtenu avec ce qui est demandé et je signale tout écart avant service. Je transmets l’information utile et je garde comme repère : Plan nutrition.</t>
  </si>
  <si>
    <t>Exemple de réponse intermédiaire : pour « Fruits et fibres », j’applique la consigne puis je vérifie : Comment gardes-tu le fruit en texture adaptée ?. Je compare le résultat obtenu avec ce qui est demandé et je signale tout écart avant service. Je transmets l’information utile et je garde comme repère : Menu validé.</t>
  </si>
  <si>
    <t>Exemple de réponse intermédiaire : pour « Température de service », j’applique la consigne puis je vérifie : Une texture correcte mais froide donne quoi ?. Je compare le résultat obtenu avec ce qui est demandé et je signale tout écart avant service. Je transmets l’information utile et je garde comme repère : Confort et sécurité.</t>
  </si>
  <si>
    <t>Exemple de réponse intermédiaire : pour « Régimes restrictifs », j’applique la consigne puis je vérifie : Restriction texture + sans sel + mixé : que vérifies-tu ?. Je compare le résultat obtenu avec ce qui est demandé et je signale tout écart avant service. Je transmets l’information utile et je garde comme repère : Validation diététique obligatoire.</t>
  </si>
  <si>
    <t>Exemple de réponse intermédiaire : pour « Plaisir et phase céphalique », j’applique la consigne puis je vérifie : Pourquoi le beau peut améliorer l'apport ?. Je compare le résultat obtenu avec ce qui est demandé et je signale tout écart avant service. Je transmets l’information utile et je garde comme repère : Respect goûts.</t>
  </si>
  <si>
    <t>Exemple de réponse intermédiaire : pour « Suivi des restes », j’applique la consigne puis je vérifie : Que t'apprend l'assiette retour ?. Je compare le résultat obtenu avec ce qui est demandé et je signale tout écart avant service. Je transmets l’information utile et je garde comme repère : Suivi hebdomadaire.</t>
  </si>
  <si>
    <t>Exemple de réponse intermédiaire : pour « Signaux d'alerte », j’applique la consigne puis je vérifie : Quel signal impose d'arrêter et prévenir ?. Je compare le résultat obtenu avec ce qui est demandé et je signale tout écart avant service. Je transmets l’information utile et je garde comme repère : Circuit alerte.</t>
  </si>
  <si>
    <t>Exemple de réponse intermédiaire : pour « Identification du plat », j’applique la consigne puis je vérifie : Poisson mixé moulé + purée carotte + sauce citron. Je compare le résultat obtenu avec ce qui est demandé et je signale tout écart avant service. Je transmets l’information utile et je garde comme repère : Équilibre composantes.</t>
  </si>
  <si>
    <t>Exemple de réponse intermédiaire : pour « Couleur », j’applique la consigne puis je vérifie : Betterave, carotte, épinard, courge. Je compare le résultat obtenu avec ce qui est demandé et je signale tout écart avant service. Je transmets l’information utile et je garde comme repère : Variété légumes.</t>
  </si>
  <si>
    <t>Exemple de réponse intermédiaire : pour « Saveur », j’applique la consigne puis je vérifie : Herbes mixées, jus corsé, épices douces. Je compare le résultat obtenu avec ce qui est demandé et je signale tout écart avant service. Je transmets l’information utile et je garde comme repère : Compatibilité sans sel/allergènes.</t>
  </si>
  <si>
    <t>Exemple de réponse intermédiaire : pour « Odeur », j’applique la consigne puis je vérifie : Jus de viande réduit, aromates. Je compare le résultat obtenu avec ce qui est demandé et je signale tout écart avant service. Je transmets l’information utile et je garde comme repère : Respect tolérances.</t>
  </si>
  <si>
    <t>Exemple de réponse intermédiaire : pour « Texture en bouche », j’applique la consigne puis je vérifie : Ajout sauce, liaison, tamisage. Je compare le résultat obtenu avec ce qui est demandé et je signale tout écart avant service. Je transmets l’information utile et je garde comme repère : Niveau conforme.</t>
  </si>
  <si>
    <t>Exemple de réponse intermédiaire : pour « Sauces », j’applique la consigne puis je vérifie : Béchamel enrichie, velouté réduit. Je compare le résultat obtenu avec ce qui est demandé et je signale tout écart avant service. Je transmets l’information utile et je garde comme repère : Apport et régime.</t>
  </si>
  <si>
    <t>Exemple de réponse intermédiaire : pour « Formes », j’applique la consigne puis je vérifie : Boudin, quenelle, dôme, moule silicone. Je compare le résultat obtenu avec ce qui est demandé et je signale tout écart avant service. Je transmets l’information utile et je garde comme repère : Portion lisible.</t>
  </si>
  <si>
    <t>Exemple de réponse intermédiaire : pour « Repas complet », j’applique la consigne puis je vérifie : Menu complet texture 4. Je compare le résultat obtenu avec ce qui est demandé et je signale tout écart avant service. Je transmets l’information utile et je garde comme repère : Menu équilibré.</t>
  </si>
  <si>
    <t>Exemple de réponse intermédiaire : pour « Même repas que les autres », j’applique la consigne puis je vérifie : Bœuf carottes décliné texture. Je compare le résultat obtenu avec ce qui est demandé et je signale tout écart avant service. Je transmets l’information utile et je garde comme repère : Contrôle variété.</t>
  </si>
  <si>
    <t>Exemple de réponse intermédiaire : pour « Dimension sociale », j’applique la consigne puis je vérifie : Même salle, aide discrète. Je compare le résultat obtenu avec ce qui est demandé et je signale tout écart avant service. Je transmets l’information utile et je garde comme repère : Projet personnalisé.</t>
  </si>
  <si>
    <t>Exemple de réponse intermédiaire : pour « Acceptabilité CFA/PRO », j’applique la consigne puis je vérifie : Sécurité, plaisir, autonomie. Je compare le résultat obtenu avec ce qui est demandé et je signale tout écart avant service. Je transmets l’information utile et je garde comme repère : Validation globale.</t>
  </si>
  <si>
    <t>Exemple de réponse intermédiaire : pour « Dégustation interne », j’applique la consigne puis je vérifie : Check goût/sel/texture/température. Je compare le résultat obtenu avec ce qui est demandé et je signale tout écart avant service. Je transmets l’information utile et je garde comme repère : Régimes respectés.</t>
  </si>
  <si>
    <t>Exemple de réponse intermédiaire : pour « Menu », j’applique la consigne puis je vérifie : Fiche technique texture par composante. Je compare le résultat obtenu avec ce qui est demandé et je signale tout écart avant service. Je transmets l’information utile et je garde comme repère : Menu compatible régimes.</t>
  </si>
  <si>
    <t>Exemple de réponse intermédiaire : pour « Achats », j’applique la consigne puis je vérifie : Pièces tendres, parage, qualité constante. Je compare le résultat obtenu avec ce qui est demandé et je signale tout écart avant service. Je transmets l’information utile et je garde comme repère : Apports et allergies.</t>
  </si>
  <si>
    <t>Exemple de réponse intermédiaire : pour « Cuisson », j’applique la consigne puis je vérifie : Cuisson longue douce si besoin. Je compare le résultat obtenu avec ce qui est demandé et je signale tout écart avant service. Je transmets l’information utile et je garde comme repère : Préservation apports.</t>
  </si>
  <si>
    <t>Exemple de réponse intermédiaire : pour « Mixage », j’applique la consigne puis je vérifie : Matériel adapté, petites charges, tamisage. Je compare le résultat obtenu avec ce qui est demandé et je signale tout écart avant service. Je transmets l’information utile et je garde comme repère : Densité nutritionnelle.</t>
  </si>
  <si>
    <t>Exemple de réponse intermédiaire : pour « Liaison », j’applique la consigne puis je vérifie : Lier avec sauce, féculent, épaississant validé. Je compare le résultat obtenu avec ce qui est demandé et je signale tout écart avant service. Je transmets l’information utile et je garde comme repère : Compatibilité régimes/allergènes.</t>
  </si>
  <si>
    <t>Exemple de réponse intermédiaire : pour « Enrichissement », j’applique la consigne puis je vérifie : Enrichir selon protocole diététique. Je compare le résultat obtenu avec ce qui est demandé et je signale tout écart avant service. Je transmets l’information utile et je garde comme repère : Régime/allergène validé.</t>
  </si>
  <si>
    <t>Exemple de réponse intermédiaire : pour « Refroidissement », j’applique la consigne puis je vérifie : Cellule, traçabilité, portionnement. Je compare le résultat obtenu avec ce qui est demandé et je signale tout écart avant service. Je transmets l’information utile et je garde comme repère : Sans impact apports.</t>
  </si>
  <si>
    <t>Exemple de réponse intermédiaire : pour « Remise en température », j’applique la consigne puis je vérifie : Température maîtrisée, sauce ajustée. Je compare le résultat obtenu avec ce qui est demandé et je signale tout écart avant service. Je transmets l’information utile et je garde comme repère : Compatibilité textures.</t>
  </si>
  <si>
    <t>Exemple de réponse intermédiaire : pour « Portionnement », j’applique la consigne puis je vérifie : Pesée ou outils de portionnement. Je compare le résultat obtenu avec ce qui est demandé et je signale tout écart avant service. Je transmets l’information utile et je garde comme repère : Grammage nutritionnel.</t>
  </si>
  <si>
    <t>Exemple de réponse intermédiaire : pour « Traçabilité », j’applique la consigne puis je vérifie : Fiche lot, recette, allergènes. Je compare le résultat obtenu avec ce qui est demandé et je signale tout écart avant service. Je transmets l’information utile et je garde comme repère : Registre allergènes.</t>
  </si>
  <si>
    <t>Exemple de réponse intermédiaire : pour « Prévention contaminations », j’applique la consigne puis je vérifie : Plan de nettoyage et ordre de production. Je compare le résultat obtenu avec ce qui est demandé et je signale tout écart avant service. Je transmets l’information utile et je garde comme repère : Régimes protégés.</t>
  </si>
  <si>
    <t>Exemple de réponse intermédiaire : pour « Formation équipe », j’applique la consigne puis je vérifie : Procédures, photos, tests, formation. Je compare le résultat obtenu avec ce qui est demandé et je signale tout écart avant service. Je transmets l’information utile et je garde comme repère : Validation équipe.</t>
  </si>
  <si>
    <t>Exemple de réponse intermédiaire : pour « Avant service », j’applique la consigne puis je vérifie : Double vérification discrète. Je compare le résultat obtenu avec ce qui est demandé et je signale tout écart avant service. Je transmets l’information utile et je garde comme repère : contrôle plateau.</t>
  </si>
  <si>
    <t>Exemple de réponse intermédiaire : pour « Installation », j’applique la consigne puis je vérifie : Assis droit, tête adaptée, confort. Je compare le résultat obtenu avec ce qui est demandé et je signale tout écart avant service. Je transmets l’information utile et je garde comme repère : observation installation.</t>
  </si>
  <si>
    <t>Exemple de réponse intermédiaire : pour « Présentation », j’applique la consigne puis je vérifie : Annonce simple, positive, non infantilisante. Je compare le résultat obtenu avec ce qui est demandé et je signale tout écart avant service. Je transmets l’information utile et je garde comme repère : écoute salle.</t>
  </si>
  <si>
    <t>Exemple de réponse intermédiaire : pour « Rythme », j’applique la consigne puis je vérifie : Temps suffisant, petites bouchées. Je compare le résultat obtenu avec ce qui est demandé et je signale tout écart avant service. Je transmets l’information utile et je garde comme repère : durée repas.</t>
  </si>
  <si>
    <t>Exemple de réponse intermédiaire : pour « Aide partielle », j’applique la consigne puis je vérifie : Aider uniquement ce qui est nécessaire. Je compare le résultat obtenu avec ce qui est demandé et je signale tout écart avant service. Je transmets l’information utile et je garde comme repère : niveau aide.</t>
  </si>
  <si>
    <t>Exemple de réponse intermédiaire : pour « Aide totale », j’applique la consigne puis je vérifie : Demander, expliquer, respecter refus. Je compare le résultat obtenu avec ce qui est demandé et je signale tout écart avant service. Je transmets l’information utile et je garde comme repère : observation aide.</t>
  </si>
  <si>
    <t>Exemple de réponse intermédiaire : pour « Température », j’applique la consigne puis je vérifie : Organisation pour maintien chaud/froid. Je compare le résultat obtenu avec ce qui est demandé et je signale tout écart avant service. Je transmets l’information utile et je garde comme repère : température en salle.</t>
  </si>
  <si>
    <t>Exemple de réponse intermédiaire : pour « Observation », j’applique la consigne puis je vérifie : Transmettre toux, refus, lenteur, restes. Je compare le résultat obtenu avec ce qui est demandé et je signale tout écart avant service. Je transmets l’information utile et je garde comme repère : fiche observation.</t>
  </si>
  <si>
    <t>Exemple de réponse intermédiaire : pour « Ambiance », j’applique la consigne puis je vérifie : Cadre calme, repères, plaisir. Je compare le résultat obtenu avec ce qui est demandé et je signale tout écart avant service. Je transmets l’information utile et je garde comme repère : grille ambiance.</t>
  </si>
  <si>
    <t>Exemple de réponse intermédiaire : pour « Matériel », j’applique la consigne puis je vérifie : Verre, assiette, couvert ergonomique. Je compare le résultat obtenu avec ce qui est demandé et je signale tout écart avant service. Je transmets l’information utile et je garde comme repère : fiche matériel.</t>
  </si>
  <si>
    <t>Exemple de réponse intermédiaire : pour « Respect du non-goût », j’applique la consigne puis je vérifie : Proposer équivalence validée. Je compare le résultat obtenu avec ce qui est demandé et je signale tout écart avant service. Je transmets l’information utile et je garde comme repère : fiche goûts.</t>
  </si>
  <si>
    <t>Exemple de réponse intermédiaire : pour « Fin de repas », j’applique la consigne puis je vérifie : Noter restes et réactions. Je compare le résultat obtenu avec ce qui est demandé et je signale tout écart avant service. Je transmets l’information utile et je garde comme repère : tableau restes.</t>
  </si>
  <si>
    <t>Exemple de réponse intermédiaire : pour « Douleur buccale », j’applique la consigne puis je vérifie : Signaler, adapter texture/température. Je compare le résultat obtenu avec ce qui est demandé et je signale tout écart avant service. Je transmets l’information utile et je garde comme repère : Observation terrain / fiche de suivi / transmission.</t>
  </si>
  <si>
    <t>Exemple de réponse intermédiaire : pour « Texture inadaptée », j’applique la consigne puis je vérifie : Réévaluation du niveau. Je compare le résultat obtenu avec ce qui est demandé et je signale tout écart avant service. Je transmets l’information utile et je garde comme repère : Observation terrain / fiche de suivi / transmission.</t>
  </si>
  <si>
    <t>Exemple de réponse intermédiaire : pour « Plat non identifiable », j’applique la consigne puis je vérifie : Séparer couleurs/formes, expliquer. Je compare le résultat obtenu avec ce qui est demandé et je signale tout écart avant service. Je transmets l’information utile et je garde comme repère : Observation terrain / fiche de suivi / transmission.</t>
  </si>
  <si>
    <t>Exemple de réponse intermédiaire : pour « Goût non accepté », j’applique la consigne puis je vérifie : Équivalence validée. Je compare le résultat obtenu avec ce qui est demandé et je signale tout écart avant service. Je transmets l’information utile et je garde comme repère : Observation terrain / fiche de suivi / transmission.</t>
  </si>
  <si>
    <t>Exemple de réponse intermédiaire : pour « Fatigue », j’applique la consigne puis je vérifie : Fractionner, enrichir, aider. Je compare le résultat obtenu avec ce qui est demandé et je signale tout écart avant service. Je transmets l’information utile et je garde comme repère : Observation terrain / fiche de suivi / transmission.</t>
  </si>
  <si>
    <t>Exemple de réponse intermédiaire : pour « Environnement », j’applique la consigne puis je vérifie : Calme, placement, repères. Je compare le résultat obtenu avec ce qui est demandé et je signale tout écart avant service. Je transmets l’information utile et je garde comme repère : Observation terrain / fiche de suivi / transmission.</t>
  </si>
  <si>
    <t>Exemple de réponse intermédiaire : pour « Posture », j’applique la consigne puis je vérifie : Repositionner avec soignant. Je compare le résultat obtenu avec ce qui est demandé et je signale tout écart avant service. Je transmets l’information utile et je garde comme repère : Observation terrain / fiche de suivi / transmission.</t>
  </si>
  <si>
    <t>Exemple de réponse intermédiaire : pour « Culture/religion/habitude », j’applique la consigne puis je vérifie : Adapter menus/choix dans cadre validé. Je compare le résultat obtenu avec ce qui est demandé et je signale tout écart avant service. Je transmets l’information utile et je garde comme repère : Observation terrain / fiche de suivi / transmission.</t>
  </si>
  <si>
    <t>Exemple de réponse intermédiaire : pour « Trouble cognitif », j’applique la consigne puis je vérifie : Guidance verbale/visuelle. Je compare le résultat obtenu avec ce qui est demandé et je signale tout écart avant service. Je transmets l’information utile et je garde comme repère : Observation terrain / fiche de suivi / transmission.</t>
  </si>
  <si>
    <t>Exemple de réponse intermédiaire : pour « Médicaments », j’applique la consigne puis je vérifie : Signaler aux soignants. Je compare le résultat obtenu avec ce qui est demandé et je signale tout écart avant service. Je transmets l’information utile et je garde comme repère : Observation terrain / fiche de suivi / transmission.</t>
  </si>
  <si>
    <t>Exemple de réponse intermédiaire : pour « Dépression/isolement », j’applique la consigne puis je vérifie : Présence, encouragement, alerte équipe. Je compare le résultat obtenu avec ce qui est demandé et je signale tout écart avant service. Je transmets l’information utile et je garde comme repère : Observation terrain / fiche de suivi / transmission.</t>
  </si>
  <si>
    <t>Exemple de réponse intermédiaire : pour « Satiété ou mauvais horaire », j’applique la consigne puis je vérifie : Réorganiser collation/repas. Je compare le résultat obtenu avec ce qui est demandé et je signale tout écart avant service. Je transmets l’information utile et je garde comme repère : Observation terrain / fiche de suivi / transmission.</t>
  </si>
  <si>
    <t>Exemple de réponse intermédiaire : pour « Bienveillance », j’applique la consigne puis je vérifie : Insuffisant si l'organisation produit du dommage. Je compare le résultat obtenu avec ce qui est demandé et je signale tout écart avant service. Je transmets l’information utile et je garde comme repère : retour convive.</t>
  </si>
  <si>
    <t>Exemple de réponse intermédiaire : pour « Bientraitance », j’applique la consigne puis je vérifie : Réduire à gentillesse individuelle. Je compare le résultat obtenu avec ce qui est demandé et je signale tout écart avant service. Je transmets l’information utile et je garde comme repère : plan qualité.</t>
  </si>
  <si>
    <t>Exemple de réponse intermédiaire : pour « Maltraitance », j’applique la consigne puis je vérifie : Atteinte à santé/dignité. Je compare le résultat obtenu avec ce qui est demandé et je signale tout écart avant service. Je transmets l’information utile et je garde comme repère : fiche événement.</t>
  </si>
  <si>
    <t>Exemple de réponse intermédiaire : pour « Maltraitance involontaire », j’applique la consigne puis je vérifie : Danger banalisé. Je compare le résultat obtenu avec ce qui est demandé et je signale tout écart avant service. Je transmets l’information utile et je garde comme repère : REX.</t>
  </si>
  <si>
    <t>Exemple de réponse intermédiaire : pour « Maltraitance organisationnelle », j’applique la consigne puis je vérifie : Refus, dénutrition, perte de dignité. Je compare le résultat obtenu avec ce qui est demandé et je signale tout écart avant service. Je transmets l’information utile et je garde comme repère : analyse cause.</t>
  </si>
  <si>
    <t>Exemple de réponse intermédiaire : pour « Consentement », j’applique la consigne puis je vérifie : Forçage ou infantilisation. Je compare le résultat obtenu avec ce qui est demandé et je signale tout écart avant service. Je transmets l’information utile et je garde comme repère : observation.</t>
  </si>
  <si>
    <t>Exemple de réponse intermédiaire : pour « Dignité », j’applique la consigne puis je vérifie : Humiliation. Je compare le résultat obtenu avec ce qui est demandé et je signale tout écart avant service. Je transmets l’information utile et je garde comme repère : audit salle.</t>
  </si>
  <si>
    <t>Exemple de réponse intermédiaire : pour « Autonomie », j’applique la consigne puis je vérifie : Dépendance créée. Je compare le résultat obtenu avec ce qui est demandé et je signale tout écart avant service. Je transmets l’information utile et je garde comme repère : fiche ergo.</t>
  </si>
  <si>
    <t>Exemple de réponse intermédiaire : pour « Refus respecté mais analysé », j’applique la consigne puis je vérifie : Dénutrition si abandon. Je compare le résultat obtenu avec ce qui est demandé et je signale tout écart avant service. Je transmets l’information utile et je garde comme repère : fiche refus.</t>
  </si>
  <si>
    <t>Exemple de réponse intermédiaire : pour « Liberté de choix », j’applique la consigne puis je vérifie : Repas subi. Je compare le résultat obtenu avec ce qui est demandé et je signale tout écart avant service. Je transmets l’information utile et je garde comme repère : fiche goûts.</t>
  </si>
  <si>
    <t>Exemple de réponse intermédiaire : pour « Traçabilité éthique », j’applique la consigne puis je vérifie : Décisions invisibles. Je compare le résultat obtenu avec ce qui est demandé et je signale tout écart avant service. Je transmets l’information utile et je garde comme repère : dossier.</t>
  </si>
  <si>
    <t>Exemple de réponse intermédiaire : pour « Culture du signalement », j’applique la consigne puis je vérifie : Répétition silencieuse. Je compare le résultat obtenu avec ce qui est demandé et je signale tout écart avant service. Je transmets l’information utile et je garde comme repère : tableau alertes.</t>
  </si>
  <si>
    <t>Exemple de réponse intermédiaire : pour « Prescription texture », j’applique la consigne puis je vérifie : Niveau texture, boissons, interdits. Je compare le résultat obtenu avec ce qui est demandé et je signale tout écart avant service. Je transmets l’information utile et je garde comme repère : Observation terrain / fiche de suivi / transmission.</t>
  </si>
  <si>
    <t>Exemple de réponse intermédiaire : pour « Régimes/allergènes », j’applique la consigne puis je vérifie : Allergies, intolérances, régimes. Je compare le résultat obtenu avec ce qui est demandé et je signale tout écart avant service. Je transmets l’information utile et je garde comme repère : Observation terrain / fiche de suivi / transmission.</t>
  </si>
  <si>
    <t>Exemple de réponse intermédiaire : pour « Goûts/non-goûts », j’applique la consigne puis je vérifie : Préférences, aversions, habitudes. Je compare le résultat obtenu avec ce qui est demandé et je signale tout écart avant service. Je transmets l’information utile et je garde comme repère : Observation terrain / fiche de suivi / transmission.</t>
  </si>
  <si>
    <t>Exemple de réponse intermédiaire : pour « Consommation réelle », j’applique la consigne puis je vérifie : Reste par composante, refus, appétit. Je compare le résultat obtenu avec ce qui est demandé et je signale tout écart avant service. Je transmets l’information utile et je garde comme repère : Observation terrain / fiche de suivi / transmission.</t>
  </si>
  <si>
    <t>Exemple de réponse intermédiaire : pour « Incidents déglutition », j’applique la consigne puis je vérifie : Toux, fausse route, voix mouillée. Je compare le résultat obtenu avec ce qui est demandé et je signale tout écart avant service. Je transmets l’information utile et je garde comme repère : Observation terrain / fiche de suivi / transmission.</t>
  </si>
  <si>
    <t>Exemple de réponse intermédiaire : pour « Qualité organoleptique », j’applique la consigne puis je vérifie : Trop sec, fade, collant, froid. Je compare le résultat obtenu avec ce qui est demandé et je signale tout écart avant service. Je transmets l’information utile et je garde comme repère : Observation terrain / fiche de suivi / transmission.</t>
  </si>
  <si>
    <t>Exemple de réponse intermédiaire : pour « Autonomie/matériel », j’applique la consigne puis je vérifie : Couverts, verre, assiette, aide. Je compare le résultat obtenu avec ce qui est demandé et je signale tout écart avant service. Je transmets l’information utile et je garde comme repère : Observation terrain / fiche de suivi / transmission.</t>
  </si>
  <si>
    <t>Exemple de réponse intermédiaire : pour « Changement état », j’applique la consigne puis je vérifie : Fatigue, infection, retour hospitalisation. Je compare le résultat obtenu avec ce qui est demandé et je signale tout écart avant service. Je transmets l’information utile et je garde comme repère : Observation terrain / fiche de suivi / transmission.</t>
  </si>
  <si>
    <t>Exemple de réponse intermédiaire : pour « Validation recette », j’applique la consigne puis je vérifie : Texture, apports, allergènes, photo. Je compare le résultat obtenu avec ce qui est demandé et je signale tout écart avant service. Je transmets l’information utile et je garde comme repère : Observation terrain / fiche de suivi / transmission.</t>
  </si>
  <si>
    <t>Exemple de réponse intermédiaire : pour « Réunion repas », j’applique la consigne puis je vérifie : Difficultés, indicateurs, actions. Je compare le résultat obtenu avec ce qui est demandé et je signale tout écart avant service. Je transmets l’information utile et je garde comme repère : Observation terrain / fiche de suivi / transmission.</t>
  </si>
  <si>
    <t>Exemple de réponse intermédiaire : pour « Formation terrain », j’applique la consigne puis je vérifie : Cas pratiques, tests texture, éthique. Je compare le résultat obtenu avec ce qui est demandé et je signale tout écart avant service. Je transmets l’information utile et je garde comme repère : Observation terrain / fiche de suivi / transmission.</t>
  </si>
  <si>
    <t>Exemple de réponse intermédiaire : pour « Retour famille/proches », j’applique la consigne puis je vérifie : Habitudes, histoire alimentaire, inquiétudes. Je compare le résultat obtenu avec ce qui est demandé et je signale tout écart avant service. Je transmets l’information utile et je garde comme repère : Observation terrain / fiche de suivi / transmission.</t>
  </si>
  <si>
    <t>Exemple de réponse intermédiaire : pour « Accompagner », j’applique la consigne puis je vérifie : Assistance trop faible ou excessive. Je compare le résultat obtenu avec ce qui est demandé et je signale tout écart avant service. Je transmets l’information utile et je garde comme repère : Observation terrain / fiche de suivi / transmission.</t>
  </si>
  <si>
    <t>Exemple de réponse intermédiaire : pour « Protéger », j’applique la consigne puis je vérifie : Atteinte santé. Je compare le résultat obtenu avec ce qui est demandé et je signale tout écart avant service. Je transmets l’information utile et je garde comme repère : Observation terrain / fiche de suivi / transmission.</t>
  </si>
  <si>
    <t>Exemple de réponse intermédiaire : pour « Favoriser autonomie », j’applique la consigne puis je vérifie : Dépendance créée. Je compare le résultat obtenu avec ce qui est demandé et je signale tout écart avant service. Je transmets l’information utile et je garde comme repère : Observation terrain / fiche de suivi / transmission.</t>
  </si>
  <si>
    <t>Exemple de réponse intermédiaire : pour « Respecter droits », j’applique la consigne puis je vérifie : Maltraitance. Je compare le résultat obtenu avec ce qui est demandé et je signale tout écart avant service. Je transmets l’information utile et je garde comme repère : Observation terrain / fiche de suivi / transmission.</t>
  </si>
  <si>
    <t>Exemple de réponse intermédiaire : pour « Personnaliser », j’applique la consigne puis je vérifie : Repas standard subi. Je compare le résultat obtenu avec ce qui est demandé et je signale tout écart avant service. Je transmets l’information utile et je garde comme repère : Observation terrain / fiche de suivi / transmission.</t>
  </si>
  <si>
    <t>Exemple de réponse intermédiaire : pour « Prévenir maltraitance », j’applique la consigne puis je vérifie : Atteinte santé/dignité. Je compare le résultat obtenu avec ce qui est demandé et je signale tout écart avant service. Je transmets l’information utile et je garde comme repère : Observation terrain / fiche de suivi / transmission.</t>
  </si>
  <si>
    <t>Exemple de réponse intermédiaire : pour « Coordonner », j’applique la consigne puis je vérifie : Silos et erreurs. Je compare le résultat obtenu avec ce qui est demandé et je signale tout écart avant service. Je transmets l’information utile et je garde comme repère : Observation terrain / fiche de suivi / transmission.</t>
  </si>
  <si>
    <t>Exemple de réponse intermédiaire : pour « Évaluer », j’applique la consigne puis je vérifie : Actions sans preuve. Je compare le résultat obtenu avec ce qui est demandé et je signale tout écart avant service. Je transmets l’information utile et je garde comme repère : Observation terrain / fiche de suivi / transmission.</t>
  </si>
  <si>
    <t>Exemple de réponse intermédiaire : pour « Inclure », j’applique la consigne puis je vérifie : Isolement. Je compare le résultat obtenu avec ce qui est demandé et je signale tout écart avant service. Je transmets l’information utile et je garde comme repère : Observation terrain / fiche de suivi / transmission.</t>
  </si>
  <si>
    <t>Exemple de réponse intermédiaire : pour « Former », j’applique la consigne puis je vérifie : Pratiques variables. Je compare le résultat obtenu avec ce qui est demandé et je signale tout écart avant service. Je transmets l’information utile et je garde comme repère : Observation terrain / fiche de suivi / transmission.</t>
  </si>
  <si>
    <t>Exemple de réponse intermédiaire : pour « Assurer qualité », j’applique la consigne puis je vérifie : Répétition des erreurs. Je compare le résultat obtenu avec ce qui est demandé et je signale tout écart avant service. Je transmets l’information utile et je garde comme repère : Observation terrain / fiche de suivi / transmission.</t>
  </si>
  <si>
    <t>Exemple de réponse intermédiaire : pour « Sécuriser organisation », j’applique la consigne puis je vérifie : Maltraitance organisationnelle. Je compare le résultat obtenu avec ce qui est demandé et je signale tout écart avant service. Je transmets l’information utile et je garde comme repère : Observation terrain / fiche de suivi / transmission.</t>
  </si>
  <si>
    <t>Exemple de réponse intermédiaire : pour « Hygiène », j’applique la consigne puis je vérifie : TIAC/non-conformité. Je compare le résultat obtenu avec ce qui est demandé et je signale tout écart avant service. Je transmets l’information utile et je garde comme repère : PMS.</t>
  </si>
  <si>
    <t>Exemple de réponse intermédiaire : pour « Qualité nutritionnelle », j’applique la consigne puis je vérifie : Déséquilibre menus. Je compare le résultat obtenu avec ce qui est demandé et je signale tout écart avant service. Je transmets l’information utile et je garde comme repère : menus.</t>
  </si>
  <si>
    <t>Exemple de réponse intermédiaire : pour « Nutrition collective », j’applique la consigne puis je vérifie : Texture pauvre. Je compare le résultat obtenu avec ce qui est demandé et je signale tout écart avant service. Je transmets l’information utile et je garde comme repère : plan menus.</t>
  </si>
  <si>
    <t>Exemple de réponse intermédiaire : pour « Dénutrition », j’applique la consigne puis je vérifie : Dénutrition. Je compare le résultat obtenu avec ce qui est demandé et je signale tout écart avant service. Je transmets l’information utile et je garde comme repère : suivi nutrition.</t>
  </si>
  <si>
    <t>Exemple de réponse intermédiaire : pour « Allergènes », j’applique la consigne puis je vérifie : Réaction allergique. Je compare le résultat obtenu avec ce qui est demandé et je signale tout écart avant service. Je transmets l’information utile et je garde comme repère : registre allergènes.</t>
  </si>
  <si>
    <t>Exemple de réponse intermédiaire : pour « ESMS », j’applique la consigne puis je vérifie : Repas réduit à logistique. Je compare le résultat obtenu avec ce qui est demandé et je signale tout écart avant service. Je transmets l’information utile et je garde comme repère : projet établissement.</t>
  </si>
  <si>
    <t>Exemple de réponse intermédiaire : pour « Allergies en collectivité », j’applique la consigne puis je vérifie : Accident allergique. Je compare le résultat obtenu avec ce qui est demandé et je signale tout écart avant service. Je transmets l’information utile et je garde comme repère : procédure allergie.</t>
  </si>
  <si>
    <t>Exemple de réponse intermédiaire : pour « Éthique qualité », j’applique la consigne puis je vérifie : Maltraitance institutionnelle. Je compare le résultat obtenu avec ce qui est demandé et je signale tout écart avant service. Je transmets l’information utile et je garde comme repère : audit interne.</t>
  </si>
  <si>
    <t>Exemple de réponse intermédiaire : pour « Validation externe », j’applique la consigne puis je vérifie : Usage non validé. Je compare le résultat obtenu avec ce qui est demandé et je signale tout écart avant service. Je transmets l’information utile et je garde comme repère : fiche visa.</t>
  </si>
  <si>
    <t>Exemple de réponse intermédiaire : pour « Mise à jour », j’applique la consigne puis je vérifie : Document obsolète. Je compare le résultat obtenu avec ce qui est demandé et je signale tout écart avant service. Je transmets l’information utile et je garde comme repère : historique versions.</t>
  </si>
  <si>
    <t>Exemple de réponse intermédiaire : pour « Allergène obligatoire », j’applique la consigne puis je vérifie : Réaction grave. Je compare le résultat obtenu avec ce qui est demandé et je signale tout écart avant service. Je transmets l’information utile et je garde comme repère : Observation terrain / fiche de suivi / transmission.</t>
  </si>
  <si>
    <t>Exemple de réponse intermédiaire : pour « Allergie », j’applique la consigne puis je vérifie : Anaphylaxie. Je compare le résultat obtenu avec ce qui est demandé et je signale tout écart avant service. Je transmets l’information utile et je garde comme repère : Observation terrain / fiche de suivi / transmission.</t>
  </si>
  <si>
    <t>Exemple de réponse intermédiaire : pour « Intolérance », j’applique la consigne puis je vérifie : Troubles digestifs. Je compare le résultat obtenu avec ce qui est demandé et je signale tout écart avant service. Je transmets l’information utile et je garde comme repère : Observation terrain / fiche de suivi / transmission.</t>
  </si>
  <si>
    <t>Exemple de réponse intermédiaire : pour « Non-goût », j’applique la consigne puis je vérifie : Refus durable si ignoré. Je compare le résultat obtenu avec ce qui est demandé et je signale tout écart avant service. Je transmets l’information utile et je garde comme repère : Observation terrain / fiche de suivi / transmission.</t>
  </si>
  <si>
    <t>Exemple de réponse intermédiaire : pour « Dégoût texture », j’applique la consigne puis je vérifie : Refus alimentaire. Je compare le résultat obtenu avec ce qui est demandé et je signale tout écart avant service. Je transmets l’information utile et je garde comme repère : Observation terrain / fiche de suivi / transmission.</t>
  </si>
  <si>
    <t>Exemple de réponse intermédiaire : pour « Enrichissement allergène », j’applique la consigne puis je vérifie : Allergène ajouté invisible. Je compare le résultat obtenu avec ce qui est demandé et je signale tout écart avant service. Je transmets l’information utile et je garde comme repère : Observation terrain / fiche de suivi / transmission.</t>
  </si>
  <si>
    <t>Exemple de réponse intermédiaire : pour « Contamination croisée », j’applique la consigne puis je vérifie : Réaction chez allergique. Je compare le résultat obtenu avec ce qui est demandé et je signale tout écart avant service. Je transmets l’information utile et je garde comme repère : Observation terrain / fiche de suivi / transmission.</t>
  </si>
  <si>
    <t>Exemple de réponse intermédiaire : pour « Substitution », j’applique la consigne puis je vérifie : Nouvel allergène. Je compare le résultat obtenu avec ce qui est demandé et je signale tout écart avant service. Je transmets l’information utile et je garde comme repère : Observation terrain / fiche de suivi / transmission.</t>
  </si>
  <si>
    <t>Exemple de réponse intermédiaire : pour « Affichage/registre », j’applique la consigne puis je vérifie : Défaut information. Je compare le résultat obtenu avec ce qui est demandé et je signale tout écart avant service. Je transmets l’information utile et je garde comme repère : Observation terrain / fiche de suivi / transmission.</t>
  </si>
  <si>
    <t>Exemple de réponse intermédiaire : pour « Texture + allergène », j’applique la consigne puis je vérifie : Assiette modifiée moins tracée. Je compare le résultat obtenu avec ce qui est demandé et je signale tout écart avant service. Je transmets l’information utile et je garde comme repère : Observation terrain / fiche de suivi / transmission.</t>
  </si>
  <si>
    <t>Exemple de réponse intermédiaire : pour « Dossier individuel », j’applique la consigne puis je vérifie : Erreur de service. Je compare le résultat obtenu avec ce qui est demandé et je signale tout écart avant service. Je transmets l’information utile et je garde comme repère : Observation terrain / fiche de suivi / transmission.</t>
  </si>
  <si>
    <t>Exemple de réponse intermédiaire : pour « Boire sans extension tête », j’applique la consigne puis je vérifie : Risque déglutition/posture. Je compare le résultat obtenu avec ce qui est demandé et je signale tout écart avant service. Je transmets l’information utile et je garde comme repère : Observation terrain / fiche de suivi / transmission.</t>
  </si>
  <si>
    <t>Exemple de réponse intermédiaire : pour « Préhension faible », j’applique la consigne puis je vérifie : Dépendance inutile. Je compare le résultat obtenu avec ce qui est demandé et je signale tout écart avant service. Je transmets l’information utile et je garde comme repère : Observation terrain / fiche de suivi / transmission.</t>
  </si>
  <si>
    <t>Exemple de réponse intermédiaire : pour « Tremblements », j’applique la consigne puis je vérifie : Fatigue, renversement. Je compare le résultat obtenu avec ce qui est demandé et je signale tout écart avant service. Je transmets l’information utile et je garde comme repère : Observation terrain / fiche de suivi / transmission.</t>
  </si>
  <si>
    <t>Exemple de réponse intermédiaire : pour « Une main disponible », j’applique la consigne puis je vérifie : Aide humaine excessive. Je compare le résultat obtenu avec ce qui est demandé et je signale tout écart avant service. Je transmets l’information utile et je garde comme repère : Observation terrain / fiche de suivi / transmission.</t>
  </si>
  <si>
    <t>Exemple de réponse intermédiaire : pour « Troubles visuels », j’applique la consigne puis je vérifie : Non reconnaissance aliment. Je compare le résultat obtenu avec ce qui est demandé et je signale tout écart avant service. Je transmets l’information utile et je garde comme repère : Observation terrain / fiche de suivi / transmission.</t>
  </si>
  <si>
    <t>Exemple de réponse intermédiaire : pour « Lenteur repas », j’applique la consigne puis je vérifie : Plat froid refusé. Je compare le résultat obtenu avec ce qui est demandé et je signale tout écart avant service. Je transmets l’information utile et je garde comme repère : Observation terrain / fiche de suivi / transmission.</t>
  </si>
  <si>
    <t>Exemple de réponse intermédiaire : pour « Fatigabilité », j’applique la consigne puis je vérifie : Refus par volume. Je compare le résultat obtenu avec ce qui est demandé et je signale tout écart avant service. Je transmets l’information utile et je garde comme repère : Observation terrain / fiche de suivi / transmission.</t>
  </si>
  <si>
    <t>Exemple de réponse intermédiaire : pour « Dysphagie », j’applique la consigne puis je vérifie : Fausse route. Je compare le résultat obtenu avec ce qui est demandé et je signale tout écart avant service. Je transmets l’information utile et je garde comme repère : Observation terrain / fiche de suivi / transmission.</t>
  </si>
  <si>
    <t>Exemple de réponse intermédiaire : pour « Repérage texture », j’applique la consigne puis je vérifie : Mauvaise assiette. Je compare le résultat obtenu avec ce qui est demandé et je signale tout écart avant service. Je transmets l’information utile et je garde comme repère : Observation terrain / fiche de suivi / transmission.</t>
  </si>
  <si>
    <t>Exemple de réponse intermédiaire : pour « Communication », j’applique la consigne puis je vérifie : Info dispersée. Je compare le résultat obtenu avec ce qui est demandé et je signale tout écart avant service. Je transmets l’information utile et je garde comme repère : Observation terrain / fiche de suivi / transmission.</t>
  </si>
  <si>
    <t>Exemple de réponse intermédiaire : pour « Qualité cuisine », j’applique la consigne puis je vérifie : Variabilité. Je compare le résultat obtenu avec ce qui est demandé et je signale tout écart avant service. Je transmets l’information utile et je garde comme repère : Observation terrain / fiche de suivi / transmission.</t>
  </si>
  <si>
    <t>Exemple de réponse intermédiaire : pour « Amélioration », j’applique la consigne puis je vérifie : Refus répétés non traités. Je compare le résultat obtenu avec ce qui est demandé et je signale tout écart avant service. Je transmets l’information utile et je garde comme repère : Observation terrain / fiche de suivi / transmission.</t>
  </si>
  <si>
    <t>Exemple de réponse intermédiaire : pour « TEXTURE / CFA/PRO », j’applique la consigne puis je vérifie : TEXTURE - question/réponse. Je compare le résultat obtenu avec ce qui est demandé et je signale tout écart avant service. Je transmets l’information utile et je garde comme repère : Réponse argumentée + transmission ou contrôle cité.</t>
  </si>
  <si>
    <t>Exemple de réponse intermédiaire : pour « SANTE / CFA/PRO », j’applique la consigne puis je vérifie : SANTE - question/réponse. Je compare le résultat obtenu avec ce qui est demandé et je signale tout écart avant service. Je transmets l’information utile et je garde comme repère : Réponse argumentée + transmission ou contrôle cité.</t>
  </si>
  <si>
    <t>Exemple de réponse intermédiaire : pour « REPAS / CFA/PRO », j’applique la consigne puis je vérifie : REPAS - question/réponse. Je compare le résultat obtenu avec ce qui est demandé et je signale tout écart avant service. Je transmets l’information utile et je garde comme repère : Réponse argumentée + transmission ou contrôle cité.</t>
  </si>
  <si>
    <t>Exemple de réponse intermédiaire : pour « SERVICE / CFA/PRO », j’applique la consigne puis je vérifie : SERVICE - question/réponse. Je compare le résultat obtenu avec ce qui est demandé et je signale tout écart avant service. Je transmets l’information utile et je garde comme repère : Réponse argumentée + transmission ou contrôle cité.</t>
  </si>
  <si>
    <t>Exemple de réponse intermédiaire : pour « REFUS / CFA/PRO », j’applique la consigne puis je vérifie : REFUS - question/réponse. Je compare le résultat obtenu avec ce qui est demandé et je signale tout écart avant service. Je transmets l’information utile et je garde comme repère : Réponse argumentée + transmission ou contrôle cité.</t>
  </si>
  <si>
    <t>Exemple de réponse intermédiaire : pour « ETHIQUE / CFA/PRO », j’applique la consigne puis je vérifie : ETHIQUE - question/réponse. Je compare le résultat obtenu avec ce qui est demandé et je signale tout écart avant service. Je transmets l’information utile et je garde comme repère : Réponse argumentée + transmission ou contrôle cité.</t>
  </si>
  <si>
    <t>Exemple de réponse intermédiaire : pour « PLURI / CFA/PRO », j’applique la consigne puis je vérifie : PLURI - question/réponse. Je compare le résultat obtenu avec ce qui est demandé et je signale tout écart avant service. Je transmets l’information utile et je garde comme repère : Réponse argumentée + transmission ou contrôle cité.</t>
  </si>
  <si>
    <t>Exemple de réponse intermédiaire : pour « ALLERGENES / CFA/PRO », j’applique la consigne puis je vérifie : ALLERGENES - question/réponse. Je compare le résultat obtenu avec ce qui est demandé et je signale tout écart avant service. Je transmets l’information utile et je garde comme repère : Réponse argumentée + transmission ou contrôle cité.</t>
  </si>
  <si>
    <t>Exemple de réponse intermédiaire : pour « OUTILS / CFA/PRO », j’applique la consigne puis je vérifie : OUTILS - question/réponse. Je compare le résultat obtenu avec ce qui est demandé et je signale tout écart avant service. Je transmets l’information utile et je garde comme repère : Réponse argumentée + transmission ou contrôle cité.</t>
  </si>
  <si>
    <t>Exemple de réponse intermédiaire : pour « REGLEMENTATION / CFA/PRO », j’applique la consigne puis je vérifie : REGLEMENTATION - question/réponse. Je compare le résultat obtenu avec ce qui est demandé et je signale tout écart avant service. Je transmets l’information utile et je garde comme repère : Réponse argumentée + transmission ou contrôle cité.</t>
  </si>
  <si>
    <t>Exemple de réponse intermédiaire : pour « PRODUCTION / CFA/PRO », j’applique la consigne puis je vérifie : PRODUCTION - question/réponse. Je compare le résultat obtenu avec ce qui est demandé et je signale tout écart avant service. Je transmets l’information utile et je garde comme repère : Réponse argumentée + transmission ou contrôle cité.</t>
  </si>
  <si>
    <t>Exemple de réponse intermédiaire : pour « Niveaux IDDSI / détection », j’applique la consigne puis je vérifie : Niveaux IDDSI / détection. Je compare le résultat obtenu avec ce qui est demandé et je signale tout écart avant service. Je transmets l’information utile et je garde comme repère : Mots-clés détectés + exemple métier vérifiable.</t>
  </si>
  <si>
    <t>Exemple de réponse intermédiaire : pour « Mixé lisse / détection », j’applique la consigne puis je vérifie : Mixé lisse / détection. Je compare le résultat obtenu avec ce qui est demandé et je signale tout écart avant service. Je transmets l’information utile et je garde comme repère : Mots-clés détectés + exemple métier vérifiable.</t>
  </si>
  <si>
    <t>Exemple de réponse intermédiaire : pour « Protéines / détection », j’applique la consigne puis je vérifie : Protéines / détection. Je compare le résultat obtenu avec ce qui est demandé et je signale tout écart avant service. Je transmets l’information utile et je garde comme repère : Mots-clés détectés + exemple métier vérifiable.</t>
  </si>
  <si>
    <t>Exemple de réponse intermédiaire : pour « Enrichissement / détection », j’applique la consigne puis je vérifie : Enrichissement / détection. Je compare le résultat obtenu avec ce qui est demandé et je signale tout écart avant service. Je transmets l’information utile et je garde comme repère : Mots-clés détectés + exemple métier vérifiable.</t>
  </si>
  <si>
    <t>Exemple de réponse intermédiaire : pour « Posture / détection », j’applique la consigne puis je vérifie : Posture / détection. Je compare le résultat obtenu avec ce qui est demandé et je signale tout écart avant service. Je transmets l’information utile et je garde comme repère : Mots-clés détectés + exemple métier vérifiable.</t>
  </si>
  <si>
    <t>Exemple de réponse intermédiaire : pour « Rythme / détection », j’applique la consigne puis je vérifie : Rythme / détection. Je compare le résultat obtenu avec ce qui est demandé et je signale tout écart avant service. Je transmets l’information utile et je garde comme repère : Mots-clés détectés + exemple métier vérifiable.</t>
  </si>
  <si>
    <t>Exemple de réponse intermédiaire : pour « Analyse refus / détection », j’applique la consigne puis je vérifie : Analyse refus / détection. Je compare le résultat obtenu avec ce qui est demandé et je signale tout écart avant service. Je transmets l’information utile et je garde comme repère : Mots-clés détectés + exemple métier vérifiable.</t>
  </si>
  <si>
    <t>Exemple de réponse intermédiaire : pour « Maltraitance / détection », j’applique la consigne puis je vérifie : Maltraitance / détection. Je compare le résultat obtenu avec ce qui est demandé et je signale tout écart avant service. Je transmets l’information utile et je garde comme repère : Mots-clés détectés + exemple métier vérifiable.</t>
  </si>
  <si>
    <t>Exemple de réponse intermédiaire : pour « Différencier non-goût / détection », j’applique la consigne puis je vérifie : Différencier non-goût / détection. Je compare le résultat obtenu avec ce qui est demandé et je signale tout écart avant service. Je transmets l’information utile et je garde comme repère : Mots-clés détectés + exemple métier vérifiable.</t>
  </si>
  <si>
    <t>Exemple de réponse intermédiaire : pour « Traçabilité / détection », j’applique la consigne puis je vérifie : Traçabilité / détection. Je compare le résultat obtenu avec ce qui est demandé et je signale tout écart avant service. Je transmets l’information utile et je garde comme repère : Mots-clés détectés + exemple métier vérifiable.</t>
  </si>
  <si>
    <t>Exemple de réponse intermédiaire : pour « Plaisir / détection », j’applique la consigne puis je vérifie : Plaisir / détection. Je compare le résultat obtenu avec ce qui est demandé et je signale tout écart avant service. Je transmets l’information utile et je garde comme repère : Mots-clés détectés + exemple métier vérifiable.</t>
  </si>
  <si>
    <t>Exemple de réponse intermédiaire : pour « Transmission / détection », j’applique la consigne puis je vérifie : Transmission / détection. Je compare le résultat obtenu avec ce qui est demandé et je signale tout écart avant service. Je transmets l’information utile et je garde comme repère : Mots-clés détectés + exemple métier vérifiable.</t>
  </si>
  <si>
    <t>Exemple de réponse intermédiaire : pour « Niveaux textures », j’applique la consigne puis je vérifie : Niveaux textures. Je compare le résultat obtenu avec ce qui est demandé et je signale tout écart avant service. Je transmets l’information utile et je garde comme repère : Table de correspondance signée.</t>
  </si>
  <si>
    <t>Exemple de réponse intermédiaire : pour « Régimes particuliers », j’applique la consigne puis je vérifie : Régimes particuliers. Je compare le résultat obtenu avec ce qui est demandé et je signale tout écart avant service. Je transmets l’information utile et je garde comme repère : Fiches recettes annotées.</t>
  </si>
  <si>
    <t>Exemple de réponse intermédiaire : pour « Allergènes », j’applique la consigne puis je vérifie : Allergènes. Je compare le résultat obtenu avec ce qui est demandé et je signale tout écart avant service. Je transmets l’information utile et je garde comme repère : Registre allergènes.</t>
  </si>
  <si>
    <t>Exemple de réponse intermédiaire : pour « Sécurité sanitaire », j’applique la consigne puis je vérifie : Sécurité sanitaire. Je compare le résultat obtenu avec ce qui est demandé et je signale tout écart avant service. Je transmets l’information utile et je garde comme repère : Procédures PMS.</t>
  </si>
  <si>
    <t>Exemple de réponse intermédiaire : pour « Fiches techniques », j’applique la consigne puis je vérifie : Fiches techniques. Je compare le résultat obtenu avec ce qui est demandé et je signale tout écart avant service. Je transmets l’information utile et je garde comme repère : Fiches techniques chiffrées.</t>
  </si>
  <si>
    <t>Exemple de réponse intermédiaire : pour « Service en salle », j’applique la consigne puis je vérifie : Service en salle. Je compare le résultat obtenu avec ce qui est demandé et je signale tout écart avant service. Je transmets l’information utile et je garde comme repère : Procédure plateau/service.</t>
  </si>
  <si>
    <t>Exemple de réponse intermédiaire : pour « Refus alimentaires », j’applique la consigne puis je vérifie : Refus alimentaires. Je compare le résultat obtenu avec ce qui est demandé et je signale tout écart avant service. Je transmets l’information utile et je garde comme repère : Grille refus testée.</t>
  </si>
  <si>
    <t>Exemple de réponse intermédiaire : pour « Éthique », j’applique la consigne puis je vérifie : Éthique. Je compare le résultat obtenu avec ce qui est demandé et je signale tout écart avant service. Je transmets l’information utile et je garde comme repère : Relecture éthique.</t>
  </si>
  <si>
    <t>Exemple de réponse intermédiaire : pour « Questions CFA », j’applique la consigne puis je vérifie : Questions CFA. Je compare le résultat obtenu avec ce qui est demandé et je signale tout écart avant service. Je transmets l’information utile et je garde comme repère : Test CFA.</t>
  </si>
  <si>
    <t>Exemple de réponse intermédiaire : pour « Questions PRO », j’applique la consigne puis je vérifie : Questions PRO. Je compare le résultat obtenu avec ce qui est demandé et je signale tout écart avant service. Je transmets l’information utile et je garde comme repère : Test professionnels.</t>
  </si>
  <si>
    <t>Exemple de réponse intermédiaire : pour « Moteur notation », j’applique la consigne puis je vérifie : Moteur notation. Je compare le résultat obtenu avec ce qui est demandé et je signale tout écart avant service. Je transmets l’information utile et je garde comme repère : Tests de validation.</t>
  </si>
  <si>
    <t>Exemple de réponse intermédiaire : pour « Mise à jour », j’applique la consigne puis je vérifie : Mise à jour. Je compare le résultat obtenu avec ce qui est demandé et je signale tout écart avant service. Je transmets l’information utile et je garde comme repère : Historique versions.</t>
  </si>
  <si>
    <t>Exemple de réponse intermédiaire : pour « Identifier le besoin, le risque et la texture prescrite avant production ou service. », j’applique la consigne puis je vérifie : Atelier : faire décrire puis réaliser le contrôle lié à « prescription niveau IDDSI ». Je compare le résultat obtenu avec ce qui est demandé et je signale tout écart avant service. Je transmets l’information utile et je garde comme repère : Fiche recette/test texture/traçabilité PMS ou transmission ciblée selon le cas « prescription niveau IDDSI ».</t>
  </si>
  <si>
    <t>Exemple de réponse intermédiaire : pour « Identifier le besoin, le risque et la texture prescrite avant production ou service. », j’applique la consigne puis je vérifie : Atelier : faire décrire puis réaliser le contrôle lié à « trouble de déglutition signalé ». Je compare le résultat obtenu avec ce qui est demandé et je signale tout écart avant service. Je transmets l’information utile et je garde comme repère : Fiche recette/test texture/traçabilité PMS ou transmission ciblée selon le cas « trouble de déglutition signalé ».</t>
  </si>
  <si>
    <t>Exemple de réponse intermédiaire : pour « Identifier le besoin, le risque et la texture prescrite avant production ou service. », j’applique la consigne puis je vérifie : Atelier : faire décrire puis réaliser le contrôle lié à « mastication insuffisante ». Je compare le résultat obtenu avec ce qui est demandé et je signale tout écart avant service. Je transmets l’information utile et je garde comme repère : Fiche recette/test texture/traçabilité PMS ou transmission ciblée selon le cas « mastication insuffisante ».</t>
  </si>
  <si>
    <t>Exemple de réponse intermédiaire : pour « Identifier le besoin, le risque et la texture prescrite avant production ou service. », j’applique la consigne puis je vérifie : Atelier : faire décrire puis réaliser le contrôle lié à « fausse route antérieure ». Je compare le résultat obtenu avec ce qui est demandé et je signale tout écart avant service. Je transmets l’information utile et je garde comme repère : Fiche recette/test texture/traçabilité PMS ou transmission ciblée selon le cas « fausse route antérieure ».</t>
  </si>
  <si>
    <t>Exemple de réponse intermédiaire : pour « Identifier le besoin, le risque et la texture prescrite avant production ou service. », j’applique la consigne puis je vérifie : Atelier : faire décrire puis réaliser le contrôle lié à « changement d'état pendant le repas ». Je compare le résultat obtenu avec ce qui est demandé et je signale tout écart avant service. Je transmets l’information utile et je garde comme repère : Fiche recette/test texture/traçabilité PMS ou transmission ciblée selon le cas « changement d'état pendant le repas ».</t>
  </si>
  <si>
    <t>Exemple de réponse intermédiaire : pour « Identifier le besoin, le risque et la texture prescrite avant production ou service. », j’applique la consigne puis je vérifie : Atelier : faire décrire puis réaliser le contrôle lié à « besoin d'aide au repas ». Je compare le résultat obtenu avec ce qui est demandé et je signale tout écart avant service. Je transmets l’information utile et je garde comme repère : Fiche recette/test texture/traçabilité PMS ou transmission ciblée selon le cas « besoin d'aide au repas ».</t>
  </si>
  <si>
    <t>Exemple de réponse intermédiaire : pour « Identifier le besoin, le risque et la texture prescrite avant production ou service. », j’applique la consigne puis je vérifie : Atelier : faire décrire puis réaliser le contrôle lié à « refus de texture prescrite ». Je compare le résultat obtenu avec ce qui est demandé et je signale tout écart avant service. Je transmets l’information utile et je garde comme repère : Fiche recette/test texture/traçabilité PMS ou transmission ciblée selon le cas « refus de texture prescrite ».</t>
  </si>
  <si>
    <t>Exemple de réponse intermédiaire : pour « Identifier le besoin, le risque et la texture prescrite avant production ou service. », j’applique la consigne puis je vérifie : Atelier : faire décrire puis réaliser le contrôle lié à « demande famille non conforme ». Je compare le résultat obtenu avec ce qui est demandé et je signale tout écart avant service. Je transmets l’information utile et je garde comme repère : Fiche recette/test texture/traçabilité PMS ou transmission ciblée selon le cas « demande famille non conforme ».</t>
  </si>
  <si>
    <t>Exemple de réponse intermédiaire : pour « Réaliser des tests simples, reproductibles et traçables avant envoi. », j’applique la consigne puis je vérifie : Atelier : faire décrire puis réaliser le contrôle lié à « test cuillère inclinée ». Je compare le résultat obtenu avec ce qui est demandé et je signale tout écart avant service. Je transmets l’information utile et je garde comme repère : Fiche recette/test texture/traçabilité PMS ou transmission ciblée selon le cas « test cuillère inclinée ».</t>
  </si>
  <si>
    <t>Exemple de réponse intermédiaire : pour « Réaliser des tests simples, reproductibles et traçables avant envoi. », j’applique la consigne puis je vérifie : Atelier : faire décrire puis réaliser le contrôle lié à « test pression fourchette ». Je compare le résultat obtenu avec ce qui est demandé et je signale tout écart avant service. Je transmets l’information utile et je garde comme repère : Fiche recette/test texture/traçabilité PMS ou transmission ciblée selon le cas « test pression fourchette ».</t>
  </si>
  <si>
    <t>Exemple de réponse intermédiaire : pour « Réaliser des tests simples, reproductibles et traçables avant envoi. », j’applique la consigne puis je vérifie : Atelier : faire décrire puis réaliser le contrôle lié à « test égouttement fourchette ». Je compare le résultat obtenu avec ce qui est demandé et je signale tout écart avant service. Je transmets l’information utile et je garde comme repère : Fiche recette/test texture/traçabilité PMS ou transmission ciblée selon le cas « test égouttement fourchette ».</t>
  </si>
  <si>
    <t>Exemple de réponse intermédiaire : pour « Réaliser des tests simples, reproductibles et traçables avant envoi. », j’applique la consigne puis je vérifie : Atelier : faire décrire puis réaliser le contrôle lié à « test écoulement seringue ». Je compare le résultat obtenu avec ce qui est demandé et je signale tout écart avant service. Je transmets l’information utile et je garde comme repère : Fiche recette/test texture/traçabilité PMS ou transmission ciblée selon le cas « test écoulement seringue ».</t>
  </si>
  <si>
    <t>Exemple de réponse intermédiaire : pour « Réaliser des tests simples, reproductibles et traçables avant envoi. », j’applique la consigne puis je vérifie : Atelier : faire décrire puis réaliser le contrôle lié à « granulométrie hachée ». Je compare le résultat obtenu avec ce qui est demandé et je signale tout écart avant service. Je transmets l’information utile et je garde comme repère : Fiche recette/test texture/traçabilité PMS ou transmission ciblée selon le cas « granulométrie hachée ».</t>
  </si>
  <si>
    <t>Exemple de réponse intermédiaire : pour « Réaliser des tests simples, reproductibles et traçables avant envoi. », j’applique la consigne puis je vérifie : Atelier : faire décrire puis réaliser le contrôle lié à « absence de double texture ». Je compare le résultat obtenu avec ce qui est demandé et je signale tout écart avant service. Je transmets l’information utile et je garde comme repère : Fiche recette/test texture/traçabilité PMS ou transmission ciblée selon le cas « absence de double texture ».</t>
  </si>
  <si>
    <t>Exemple de réponse intermédiaire : pour « Réaliser des tests simples, reproductibles et traçables avant envoi. », j’applique la consigne puis je vérifie : Atelier : faire décrire puis réaliser le contrôle lié à « effet de la température ». Je compare le résultat obtenu avec ce qui est demandé et je signale tout écart avant service. Je transmets l’information utile et je garde comme repère : Fiche recette/test texture/traçabilité PMS ou transmission ciblée selon le cas « effet de la température ».</t>
  </si>
  <si>
    <t>Exemple de réponse intermédiaire : pour « Réaliser des tests simples, reproductibles et traçables avant envoi. », j’applique la consigne puis je vérifie : Atelier : faire décrire puis réaliser le contrôle lié à « conformité lot avant service ». Je compare le résultat obtenu avec ce qui est demandé et je signale tout écart avant service. Je transmets l’information utile et je garde comme repère : Fiche recette/test texture/traçabilité PMS ou transmission ciblée selon le cas « conformité lot avant service ».</t>
  </si>
  <si>
    <t>Exemple de réponse intermédiaire : pour « Produire une texture homogène, nutritive, sûre et répétable. », j’applique la consigne puis je vérifie : Atelier : faire décrire puis réaliser le contrôle lié à « cuisson adaptée avant mixage ». Je compare le résultat obtenu avec ce qui est demandé et je signale tout écart avant service. Je transmets l’information utile et je garde comme repère : Fiche recette/test texture/traçabilité PMS ou transmission ciblée selon le cas « cuisson adaptée avant mixage ».</t>
  </si>
  <si>
    <t>Exemple de réponse intermédiaire : pour « Produire une texture homogène, nutritive, sûre et répétable. », j’applique la consigne puis je vérifie : Atelier : faire décrire puis réaliser le contrôle lié à « mixage progressif ». Je compare le résultat obtenu avec ce qui est demandé et je signale tout écart avant service. Je transmets l’information utile et je garde comme repère : Fiche recette/test texture/traçabilité PMS ou transmission ciblée selon le cas « mixage progressif ».</t>
  </si>
  <si>
    <t>Exemple de réponse intermédiaire : pour « Produire une texture homogène, nutritive, sûre et répétable. », j’applique la consigne puis je vérifie : Atelier : faire décrire puis réaliser le contrôle lié à « tamisage après mixage ». Je compare le résultat obtenu avec ce qui est demandé et je signale tout écart avant service. Je transmets l’information utile et je garde comme repère : Fiche recette/test texture/traçabilité PMS ou transmission ciblée selon le cas « tamisage après mixage ».</t>
  </si>
  <si>
    <t>Exemple de réponse intermédiaire : pour « Produire une texture homogène, nutritive, sûre et répétable. », j’applique la consigne puis je vérifie : Atelier : faire décrire puis réaliser le contrôle lié à « liaison culinaire ». Je compare le résultat obtenu avec ce qui est demandé et je signale tout écart avant service. Je transmets l’information utile et je garde comme repère : Fiche recette/test texture/traçabilité PMS ou transmission ciblée selon le cas « liaison culinaire ».</t>
  </si>
  <si>
    <t>Exemple de réponse intermédiaire : pour « Produire une texture homogène, nutritive, sûre et répétable. », j’applique la consigne puis je vérifie : Atelier : faire décrire puis réaliser le contrôle lié à « portionnage homogène ». Je compare le résultat obtenu avec ce qui est demandé et je signale tout écart avant service. Je transmets l’information utile et je garde comme repère : Fiche recette/test texture/traçabilité PMS ou transmission ciblée selon le cas « portionnage homogène ».</t>
  </si>
  <si>
    <t>Exemple de réponse intermédiaire : pour « Produire une texture homogène, nutritive, sûre et répétable. », j’applique la consigne puis je vérifie : Atelier : faire décrire puis réaliser le contrôle lié à « remise en température ». Je compare le résultat obtenu avec ce qui est demandé et je signale tout écart avant service. Je transmets l’information utile et je garde comme repère : Fiche recette/test texture/traçabilité PMS ou transmission ciblée selon le cas « remise en température ».</t>
  </si>
  <si>
    <t>Exemple de réponse intermédiaire : pour « Produire une texture homogène, nutritive, sûre et répétable. », j’applique la consigne puis je vérifie : Atelier : faire décrire puis réaliser le contrôle lié à « reformage visuel ». Je compare le résultat obtenu avec ce qui est demandé et je signale tout écart avant service. Je transmets l’information utile et je garde comme repère : Fiche recette/test texture/traçabilité PMS ou transmission ciblée selon le cas « reformage visuel ».</t>
  </si>
  <si>
    <t>Exemple de réponse intermédiaire : pour « Produire une texture homogène, nutritive, sûre et répétable. », j’applique la consigne puis je vérifie : Atelier : faire décrire puis réaliser le contrôle lié à « fiche technique texture ». Je compare le résultat obtenu avec ce qui est demandé et je signale tout écart avant service. Je transmets l’information utile et je garde comme repère : Fiche recette/test texture/traçabilité PMS ou transmission ciblée selon le cas « fiche technique texture ».</t>
  </si>
  <si>
    <t>Exemple de réponse intermédiaire : pour « Maintenir les apports énergétiques et protéiques malgré la texture modifiée. », j’applique la consigne puis je vérifie : Atelier : faire décrire puis réaliser le contrôle lié à « enrichissement protéique ». Je compare le résultat obtenu avec ce qui est demandé et je signale tout écart avant service. Je transmets l’information utile et je garde comme repère : Fiche recette/test texture/traçabilité PMS ou transmission ciblée selon le cas « enrichissement protéique ».</t>
  </si>
  <si>
    <t>Exemple de réponse intermédiaire : pour « Maintenir les apports énergétiques et protéiques malgré la texture modifiée. », j’applique la consigne puis je vérifie : Atelier : faire décrire puis réaliser le contrôle lié à « enrichissement énergétique ». Je compare le résultat obtenu avec ce qui est demandé et je signale tout écart avant service. Je transmets l’information utile et je garde comme repère : Fiche recette/test texture/traçabilité PMS ou transmission ciblée selon le cas « enrichissement énergétique ».</t>
  </si>
  <si>
    <t>Exemple de réponse intermédiaire : pour « Maintenir les apports énergétiques et protéiques malgré la texture modifiée. », j’applique la consigne puis je vérifie : Atelier : faire décrire puis réaliser le contrôle lié à « petit volume dense ». Je compare le résultat obtenu avec ce qui est demandé et je signale tout écart avant service. Je transmets l’information utile et je garde comme repère : Fiche recette/test texture/traçabilité PMS ou transmission ciblée selon le cas « petit volume dense ».</t>
  </si>
  <si>
    <t>Exemple de réponse intermédiaire : pour « Maintenir les apports énergétiques et protéiques malgré la texture modifiée. », j’applique la consigne puis je vérifie : Atelier : faire décrire puis réaliser le contrôle lié à « collation enrichie ». Je compare le résultat obtenu avec ce qui est demandé et je signale tout écart avant service. Je transmets l’information utile et je garde comme repère : Fiche recette/test texture/traçabilité PMS ou transmission ciblée selon le cas « collation enrichie ».</t>
  </si>
  <si>
    <t>Exemple de réponse intermédiaire : pour « Maintenir les apports énergétiques et protéiques malgré la texture modifiée. », j’applique la consigne puis je vérifie : Atelier : faire décrire puis réaliser le contrôle lié à « hydratation épaissie ». Je compare le résultat obtenu avec ce qui est demandé et je signale tout écart avant service. Je transmets l’information utile et je garde comme repère : Fiche recette/test texture/traçabilité PMS ou transmission ciblée selon le cas « hydratation épaissie ».</t>
  </si>
  <si>
    <t>Exemple de réponse intermédiaire : pour « Maintenir les apports énergétiques et protéiques malgré la texture modifiée. », j’applique la consigne puis je vérifie : Atelier : faire décrire puis réaliser le contrôle lié à « suivi des ingesta ». Je compare le résultat obtenu avec ce qui est demandé et je signale tout écart avant service. Je transmets l’information utile et je garde comme repère : Fiche recette/test texture/traçabilité PMS ou transmission ciblée selon le cas « suivi des ingesta ».</t>
  </si>
  <si>
    <t>Exemple de réponse intermédiaire : pour « Maintenir les apports énergétiques et protéiques malgré la texture modifiée. », j’applique la consigne puis je vérifie : Atelier : faire décrire puis réaliser le contrôle lié à « perte de poids ». Je compare le résultat obtenu avec ce qui est demandé et je signale tout écart avant service. Je transmets l’information utile et je garde comme repère : Fiche recette/test texture/traçabilité PMS ou transmission ciblée selon le cas « perte de poids ».</t>
  </si>
  <si>
    <t>Exemple de réponse intermédiaire : pour « Maintenir les apports énergétiques et protéiques malgré la texture modifiée. », j’applique la consigne puis je vérifie : Atelier : faire décrire puis réaliser le contrôle lié à « refus alimentaire répété ». Je compare le résultat obtenu avec ce qui est demandé et je signale tout écart avant service. Je transmets l’information utile et je garde comme repère : Fiche recette/test texture/traçabilité PMS ou transmission ciblée selon le cas « refus alimentaire répété ».</t>
  </si>
  <si>
    <t>Exemple de réponse intermédiaire : pour « Servir la bonne texture au bon résident et transmettre les observations utiles. », j’applique la consigne puis je vérifie : Atelier : faire décrire puis réaliser le contrôle lié à « contrôle plateau ». Je compare le résultat obtenu avec ce qui est demandé et je signale tout écart avant service. Je transmets l’information utile et je garde comme repère : Fiche recette/test texture/traçabilité PMS ou transmission ciblée selon le cas « contrôle plateau ».</t>
  </si>
  <si>
    <t>Exemple de réponse intermédiaire : pour « Servir la bonne texture au bon résident et transmettre les observations utiles. », j’applique la consigne puis je vérifie : Atelier : faire décrire puis réaliser le contrôle lié à « installation du résident ». Je compare le résultat obtenu avec ce qui est demandé et je signale tout écart avant service. Je transmets l’information utile et je garde comme repère : Fiche recette/test texture/traçabilité PMS ou transmission ciblée selon le cas « installation du résident ».</t>
  </si>
  <si>
    <t>Exemple de réponse intermédiaire : pour « Servir la bonne texture au bon résident et transmettre les observations utiles. », j’applique la consigne puis je vérifie : Atelier : faire décrire puis réaliser le contrôle lié à « aide à la prise alimentaire ». Je compare le résultat obtenu avec ce qui est demandé et je signale tout écart avant service. Je transmets l’information utile et je garde comme repère : Fiche recette/test texture/traçabilité PMS ou transmission ciblée selon le cas « aide à la prise alimentaire ».</t>
  </si>
  <si>
    <t>Exemple de réponse intermédiaire : pour « Servir la bonne texture au bon résident et transmettre les observations utiles. », j’applique la consigne puis je vérifie : Atelier : faire décrire puis réaliser le contrôle lié à « observation toux ». Je compare le résultat obtenu avec ce qui est demandé et je signale tout écart avant service. Je transmets l’information utile et je garde comme repère : Fiche recette/test texture/traçabilité PMS ou transmission ciblée selon le cas « observation toux ».</t>
  </si>
  <si>
    <t>Exemple de réponse intermédiaire : pour « Servir la bonne texture au bon résident et transmettre les observations utiles. », j’applique la consigne puis je vérifie : Atelier : faire décrire puis réaliser le contrôle lié à « observation fatigue ». Je compare le résultat obtenu avec ce qui est demandé et je signale tout écart avant service. Je transmets l’information utile et je garde comme repère : Fiche recette/test texture/traçabilité PMS ou transmission ciblée selon le cas « observation fatigue ».</t>
  </si>
  <si>
    <t>Exemple de réponse intermédiaire : pour « Servir la bonne texture au bon résident et transmettre les observations utiles. », j’applique la consigne puis je vérifie : Atelier : faire décrire puis réaliser le contrôle lié à « transmission fin de repas ». Je compare le résultat obtenu avec ce qui est demandé et je signale tout écart avant service. Je transmets l’information utile et je garde comme repère : Fiche recette/test texture/traçabilité PMS ou transmission ciblée selon le cas « transmission fin de repas ».</t>
  </si>
  <si>
    <t>Exemple de réponse intermédiaire : pour « Servir la bonne texture au bon résident et transmettre les observations utiles. », j’applique la consigne puis je vérifie : Atelier : faire décrire puis réaliser le contrôle lié à « température au service ». Je compare le résultat obtenu avec ce qui est demandé et je signale tout écart avant service. Je transmets l’information utile et je garde comme repère : Fiche recette/test texture/traçabilité PMS ou transmission ciblée selon le cas « température au service ».</t>
  </si>
  <si>
    <t>Exemple de réponse intermédiaire : pour « Servir la bonne texture au bon résident et transmettre les observations utiles. », j’applique la consigne puis je vérifie : Atelier : faire décrire puis réaliser le contrôle lié à « respect des préférences ». Je compare le résultat obtenu avec ce qui est demandé et je signale tout écart avant service. Je transmets l’information utile et je garde comme repère : Fiche recette/test texture/traçabilité PMS ou transmission ciblée selon le cas « respect des préférences ».</t>
  </si>
  <si>
    <t>Exemple de réponse intermédiaire : pour « Concevoir des bouchées sûres, nutritionnelles et manipulables. », j’applique la consigne puis je vérifie : Atelier : faire décrire puis réaliser le contrôle lié à « bouchée préhensible ». Je compare le résultat obtenu avec ce qui est demandé et je signale tout écart avant service. Je transmets l’information utile et je garde comme repère : Fiche recette/test texture/traçabilité PMS ou transmission ciblée selon le cas « bouchée préhensible ».</t>
  </si>
  <si>
    <t>Exemple de réponse intermédiaire : pour « Concevoir des bouchées sûres, nutritionnelles et manipulables. », j’applique la consigne puis je vérifie : Atelier : faire décrire puis réaliser le contrôle lié à « taille bouchée ». Je compare le résultat obtenu avec ce qui est demandé et je signale tout écart avant service. Je transmets l’information utile et je garde comme repère : Fiche recette/test texture/traçabilité PMS ou transmission ciblée selon le cas « taille bouchée ».</t>
  </si>
  <si>
    <t>Exemple de réponse intermédiaire : pour « Concevoir des bouchées sûres, nutritionnelles et manipulables. », j’applique la consigne puis je vérifie : Atelier : faire décrire puis réaliser le contrôle lié à « cohésion du produit ». Je compare le résultat obtenu avec ce qui est demandé et je signale tout écart avant service. Je transmets l’information utile et je garde comme repère : Fiche recette/test texture/traçabilité PMS ou transmission ciblée selon le cas « cohésion du produit ».</t>
  </si>
  <si>
    <t>Exemple de réponse intermédiaire : pour « Concevoir des bouchées sûres, nutritionnelles et manipulables. », j’applique la consigne puis je vérifie : Atelier : faire décrire puis réaliser le contrôle lié à « densité nutritionnelle bouchée ». Je compare le résultat obtenu avec ce qui est demandé et je signale tout écart avant service. Je transmets l’information utile et je garde comme repère : Fiche recette/test texture/traçabilité PMS ou transmission ciblée selon le cas « densité nutritionnelle bouchée ».</t>
  </si>
  <si>
    <t>Exemple de réponse intermédiaire : pour « Concevoir des bouchées sûres, nutritionnelles et manipulables. », j’applique la consigne puis je vérifie : Atelier : faire décrire puis réaliser le contrôle lié à « hygiène des mains ». Je compare le résultat obtenu avec ce qui est demandé et je signale tout écart avant service. Je transmets l’information utile et je garde comme repère : Fiche recette/test texture/traçabilité PMS ou transmission ciblée selon le cas « hygiène des mains ».</t>
  </si>
  <si>
    <t>Exemple de réponse intermédiaire : pour « Concevoir des bouchées sûres, nutritionnelles et manipulables. », j’applique la consigne puis je vérifie : Atelier : faire décrire puis réaliser le contrôle lié à « plateau manger-main ». Je compare le résultat obtenu avec ce qui est demandé et je signale tout écart avant service. Je transmets l’information utile et je garde comme repère : Fiche recette/test texture/traçabilité PMS ou transmission ciblée selon le cas « plateau manger-main ».</t>
  </si>
  <si>
    <t>Exemple de réponse intermédiaire : pour « Concevoir des bouchées sûres, nutritionnelles et manipulables. », j’applique la consigne puis je vérifie : Atelier : faire décrire puis réaliser le contrôle lié à « surveillance discrète ». Je compare le résultat obtenu avec ce qui est demandé et je signale tout écart avant service. Je transmets l’information utile et je garde comme repère : Fiche recette/test texture/traçabilité PMS ou transmission ciblée selon le cas « surveillance discrète ».</t>
  </si>
  <si>
    <t>Exemple de réponse intermédiaire : pour « Concevoir des bouchées sûres, nutritionnelles et manipulables. », j’applique la consigne puis je vérifie : Atelier : faire décrire puis réaliser le contrôle lié à « évaluation autonomie ». Je compare le résultat obtenu avec ce qui est demandé et je signale tout écart avant service. Je transmets l’information utile et je garde comme repère : Fiche recette/test texture/traçabilité PMS ou transmission ciblée selon le cas « évaluation autonomie ».</t>
  </si>
  <si>
    <t>Exemple de réponse intermédiaire : pour « Garantir l'information allergènes et éviter les contaminations croisées. », j’applique la consigne puis je vérifie : Atelier : faire décrire puis réaliser le contrôle lié à « fiche allergène recette ». Je compare le résultat obtenu avec ce qui est demandé et je signale tout écart avant service. Je transmets l’information utile et je garde comme repère : Fiche recette/test texture/traçabilité PMS ou transmission ciblée selon le cas « fiche allergène recette ».</t>
  </si>
  <si>
    <t>Exemple de réponse intermédiaire : pour « Garantir l'information allergènes et éviter les contaminations croisées. », j’applique la consigne puis je vérifie : Atelier : faire décrire puis réaliser le contrôle lié à « remplacement ingrédient ». Je compare le résultat obtenu avec ce qui est demandé et je signale tout écart avant service. Je transmets l’information utile et je garde comme repère : Fiche recette/test texture/traçabilité PMS ou transmission ciblée selon le cas « remplacement ingrédient ».</t>
  </si>
  <si>
    <t>Exemple de réponse intermédiaire : pour « Garantir l'information allergènes et éviter les contaminations croisées. », j’applique la consigne puis je vérifie : Atelier : faire décrire puis réaliser le contrôle lié à « allergène caché épaississant ». Je compare le résultat obtenu avec ce qui est demandé et je signale tout écart avant service. Je transmets l’information utile et je garde comme repère : Fiche recette/test texture/traçabilité PMS ou transmission ciblée selon le cas « allergène caché épaississant ».</t>
  </si>
  <si>
    <t>Exemple de réponse intermédiaire : pour « Garantir l'information allergènes et éviter les contaminations croisées. », j’applique la consigne puis je vérifie : Atelier : faire décrire puis réaliser le contrôle lié à « contamination croisée mixeur ». Je compare le résultat obtenu avec ce qui est demandé et je signale tout écart avant service. Je transmets l’information utile et je garde comme repère : Fiche recette/test texture/traçabilité PMS ou transmission ciblée selon le cas « contamination croisée mixeur ».</t>
  </si>
  <si>
    <t>Exemple de réponse intermédiaire : pour « Garantir l'information allergènes et éviter les contaminations croisées. », j’applique la consigne puis je vérifie : Atelier : faire décrire puis réaliser le contrôle lié à « information au service ». Je compare le résultat obtenu avec ce qui est demandé et je signale tout écart avant service. Je transmets l’information utile et je garde comme repère : Fiche recette/test texture/traçabilité PMS ou transmission ciblée selon le cas « information au service ».</t>
  </si>
  <si>
    <t>Exemple de réponse intermédiaire : pour « Garantir l'information allergènes et éviter les contaminations croisées. », j’applique la consigne puis je vérifie : Atelier : faire décrire puis réaliser le contrôle lié à « cahier allergènes ». Je compare le résultat obtenu avec ce qui est demandé et je signale tout écart avant service. Je transmets l’information utile et je garde comme repère : Fiche recette/test texture/traçabilité PMS ou transmission ciblée selon le cas « cahier allergènes ».</t>
  </si>
  <si>
    <t>Exemple de réponse intermédiaire : pour « Garantir l'information allergènes et éviter les contaminations croisées. », j’applique la consigne puis je vérifie : Atelier : faire décrire puis réaliser le contrôle lié à « plateau nominatif allergène ». Je compare le résultat obtenu avec ce qui est demandé et je signale tout écart avant service. Je transmets l’information utile et je garde comme repère : Fiche recette/test texture/traçabilité PMS ou transmission ciblée selon le cas « plateau nominatif allergène ».</t>
  </si>
  <si>
    <t>Exemple de réponse intermédiaire : pour « Garantir l'information allergènes et éviter les contaminations croisées. », j’applique la consigne puis je vérifie : Atelier : faire décrire puis réaliser le contrôle lié à « écart allergène détecté ». Je compare le résultat obtenu avec ce qui est demandé et je signale tout écart avant service. Je transmets l’information utile et je garde comme repère : Fiche recette/test texture/traçabilité PMS ou transmission ciblée selon le cas « écart allergène détecté ».</t>
  </si>
  <si>
    <t>Exemple de réponse intermédiaire : pour « Appliquer les règles PMS/HACCP aux préparations sensibles mixées. », j’applique la consigne puis je vérifie : Atelier : faire décrire puis réaliser le contrôle lié à « nettoyage matériel mixage ». Je compare le résultat obtenu avec ce qui est demandé et je signale tout écart avant service. Je transmets l’information utile et je garde comme repère : Fiche recette/test texture/traçabilité PMS ou transmission ciblée selon le cas « nettoyage matériel mixage ».</t>
  </si>
  <si>
    <t>Exemple de réponse intermédiaire : pour « Appliquer les règles PMS/HACCP aux préparations sensibles mixées. », j’applique la consigne puis je vérifie : Atelier : faire décrire puis réaliser le contrôle lié à « refroidissement rapide ». Je compare le résultat obtenu avec ce qui est demandé et je signale tout écart avant service. Je transmets l’information utile et je garde comme repère : Fiche recette/test texture/traçabilité PMS ou transmission ciblée selon le cas « refroidissement rapide ».</t>
  </si>
  <si>
    <t>Exemple de réponse intermédiaire : pour « Appliquer les règles PMS/HACCP aux préparations sensibles mixées. », j’applique la consigne puis je vérifie : Atelier : faire décrire puis réaliser le contrôle lié à « maintien chaud ». Je compare le résultat obtenu avec ce qui est demandé et je signale tout écart avant service. Je transmets l’information utile et je garde comme repère : Fiche recette/test texture/traçabilité PMS ou transmission ciblée selon le cas « maintien chaud ».</t>
  </si>
  <si>
    <t>Exemple de réponse intermédiaire : pour « Appliquer les règles PMS/HACCP aux préparations sensibles mixées. », j’applique la consigne puis je vérifie : Atelier : faire décrire puis réaliser le contrôle lié à « DLC texture modifiée ». Je compare le résultat obtenu avec ce qui est demandé et je signale tout écart avant service. Je transmets l’information utile et je garde comme repère : Fiche recette/test texture/traçabilité PMS ou transmission ciblée selon le cas « DLC texture modifiée ».</t>
  </si>
  <si>
    <t>Exemple de réponse intermédiaire : pour « Appliquer les règles PMS/HACCP aux préparations sensibles mixées. », j’applique la consigne puis je vérifie : Atelier : faire décrire puis réaliser le contrôle lié à « prélèvement témoin ». Je compare le résultat obtenu avec ce qui est demandé et je signale tout écart avant service. Je transmets l’information utile et je garde comme repère : Fiche recette/test texture/traçabilité PMS ou transmission ciblée selon le cas « prélèvement témoin ».</t>
  </si>
  <si>
    <t>Exemple de réponse intermédiaire : pour « Appliquer les règles PMS/HACCP aux préparations sensibles mixées. », j’applique la consigne puis je vérifie : Atelier : faire décrire puis réaliser le contrôle lié à « séparation cru cuit ». Je compare le résultat obtenu avec ce qui est demandé et je signale tout écart avant service. Je transmets l’information utile et je garde comme repère : Fiche recette/test texture/traçabilité PMS ou transmission ciblée selon le cas « séparation cru cuit ».</t>
  </si>
  <si>
    <t>Exemple de réponse intermédiaire : pour « Appliquer les règles PMS/HACCP aux préparations sensibles mixées. », j’applique la consigne puis je vérifie : Atelier : faire décrire puis réaliser le contrôle lié à « action corrective température ». Je compare le résultat obtenu avec ce qui est demandé et je signale tout écart avant service. Je transmets l’information utile et je garde comme repère : Fiche recette/test texture/traçabilité PMS ou transmission ciblée selon le cas « action corrective température ».</t>
  </si>
  <si>
    <t>Exemple de réponse intermédiaire : pour « Appliquer les règles PMS/HACCP aux préparations sensibles mixées. », j’applique la consigne puis je vérifie : Atelier : faire décrire puis réaliser le contrôle lié à « traçabilité lot mixé ». Je compare le résultat obtenu avec ce qui est demandé et je signale tout écart avant service. Je transmets l’information utile et je garde comme repère : Fiche recette/test texture/traçabilité PMS ou transmission ciblée selon le cas « traçabilité lot mixé ».</t>
  </si>
  <si>
    <t>Exemple de réponse intermédiaire : pour « Savoir qui décide, qui exécute, qui contrôle et qui trace. », j’applique la consigne puis je vérifie : Atelier : faire décrire puis réaliser le contrôle lié à « validation texture prescrite ». Je compare le résultat obtenu avec ce qui est demandé et je signale tout écart avant service. Je transmets l’information utile et je garde comme repère : Fiche recette/test texture/traçabilité PMS ou transmission ciblée selon le cas « validation texture prescrite ».</t>
  </si>
  <si>
    <t>Exemple de réponse intermédiaire : pour « Savoir qui décide, qui exécute, qui contrôle et qui trace. », j’applique la consigne puis je vérifie : Atelier : faire décrire puis réaliser le contrôle lié à « demande modification cuisine ». Je compare le résultat obtenu avec ce qui est demandé et je signale tout écart avant service. Je transmets l’information utile et je garde comme repère : Fiche recette/test texture/traçabilité PMS ou transmission ciblée selon le cas « demande modification cuisine ».</t>
  </si>
  <si>
    <t>Exemple de réponse intermédiaire : pour « Savoir qui décide, qui exécute, qui contrôle et qui trace. », j’applique la consigne puis je vérifie : Atelier : faire décrire puis réaliser le contrôle lié à « alerte toux répétée ». Je compare le résultat obtenu avec ce qui est demandé et je signale tout écart avant service. Je transmets l’information utile et je garde comme repère : Fiche recette/test texture/traçabilité PMS ou transmission ciblée selon le cas « alerte toux répétée ».</t>
  </si>
  <si>
    <t>Exemple de réponse intermédiaire : pour « Savoir qui décide, qui exécute, qui contrôle et qui trace. », j’applique la consigne puis je vérifie : Atelier : faire décrire puis réaliser le contrôle lié à « suivi poids et ingesta ». Je compare le résultat obtenu avec ce qui est demandé et je signale tout écart avant service. Je transmets l’information utile et je garde comme repère : Fiche recette/test texture/traçabilité PMS ou transmission ciblée selon le cas « suivi poids et ingesta ».</t>
  </si>
  <si>
    <t>Exemple de réponse intermédiaire : pour « Savoir qui décide, qui exécute, qui contrôle et qui trace. », j’applique la consigne puis je vérifie : Atelier : faire décrire puis réaliser le contrôle lié à « limite responsabilité cuisine ». Je compare le résultat obtenu avec ce qui est demandé et je signale tout écart avant service. Je transmets l’information utile et je garde comme repère : Fiche recette/test texture/traçabilité PMS ou transmission ciblée selon le cas « limite responsabilité cuisine ».</t>
  </si>
  <si>
    <t>Exemple de réponse intermédiaire : pour « Savoir qui décide, qui exécute, qui contrôle et qui trace. », j’applique la consigne puis je vérifie : Atelier : faire décrire puis réaliser le contrôle lié à « limite responsabilité service ». Je compare le résultat obtenu avec ce qui est demandé et je signale tout écart avant service. Je transmets l’information utile et je garde comme repère : Fiche recette/test texture/traçabilité PMS ou transmission ciblée selon le cas « limite responsabilité service ».</t>
  </si>
  <si>
    <t>Exemple de réponse intermédiaire : pour « Savoir qui décide, qui exécute, qui contrôle et qui trace. », j’applique la consigne puis je vérifie : Atelier : faire décrire puis réaliser le contrôle lié à « réunion pluridisciplinaire ». Je compare le résultat obtenu avec ce qui est demandé et je signale tout écart avant service. Je transmets l’information utile et je garde comme repère : Fiche recette/test texture/traçabilité PMS ou transmission ciblée selon le cas « réunion pluridisciplinaire ».</t>
  </si>
  <si>
    <t>Exemple de réponse intermédiaire : pour « Savoir qui décide, qui exécute, qui contrôle et qui trace. », j’applique la consigne puis je vérifie : Atelier : faire décrire puis réaliser le contrôle lié à « preuve de décision ». Je compare le résultat obtenu avec ce qui est demandé et je signale tout écart avant service. Je transmets l’information utile et je garde comme repère : Fiche recette/test texture/traçabilité PMS ou transmission ciblée selon le cas « preuve de décision ».</t>
  </si>
  <si>
    <t>Exemple de réponse intermédiaire : pour « Rendre la texture modifiée identifiable, agréable et consommée. », j’applique la consigne puis je vérifie : Atelier : faire décrire puis réaliser le contrôle lié à « couleur identifiable ». Je compare le résultat obtenu avec ce qui est demandé et je signale tout écart avant service. Je transmets l’information utile et je garde comme repère : Fiche recette/test texture/traçabilité PMS ou transmission ciblée selon le cas « couleur identifiable ».</t>
  </si>
  <si>
    <t>Exemple de réponse intermédiaire : pour « Rendre la texture modifiée identifiable, agréable et consommée. », j’applique la consigne puis je vérifie : Atelier : faire décrire puis réaliser le contrôle lié à « odeur et goût ». Je compare le résultat obtenu avec ce qui est demandé et je signale tout écart avant service. Je transmets l’information utile et je garde comme repère : Fiche recette/test texture/traçabilité PMS ou transmission ciblée selon le cas « odeur et goût ».</t>
  </si>
  <si>
    <t>Exemple de réponse intermédiaire : pour « Rendre la texture modifiée identifiable, agréable et consommée. », j’applique la consigne puis je vérifie : Atelier : faire décrire puis réaliser le contrôle lié à « assaisonnement adapté ». Je compare le résultat obtenu avec ce qui est demandé et je signale tout écart avant service. Je transmets l’information utile et je garde comme repère : Fiche recette/test texture/traçabilité PMS ou transmission ciblée selon le cas « assaisonnement adapté ».</t>
  </si>
  <si>
    <t>Exemple de réponse intermédiaire : pour « Rendre la texture modifiée identifiable, agréable et consommée. », j’applique la consigne puis je vérifie : Atelier : faire décrire puis réaliser le contrôle lié à « forme reformée ». Je compare le résultat obtenu avec ce qui est demandé et je signale tout écart avant service. Je transmets l’information utile et je garde comme repère : Fiche recette/test texture/traçabilité PMS ou transmission ciblée selon le cas « forme reformée ».</t>
  </si>
  <si>
    <t>Exemple de réponse intermédiaire : pour « Rendre la texture modifiée identifiable, agréable et consommée. », j’applique la consigne puis je vérifie : Atelier : faire décrire puis réaliser le contrôle lié à « texture lisse non collante ». Je compare le résultat obtenu avec ce qui est demandé et je signale tout écart avant service. Je transmets l’information utile et je garde comme repère : Fiche recette/test texture/traçabilité PMS ou transmission ciblée selon le cas « texture lisse non collante ».</t>
  </si>
  <si>
    <t>Exemple de réponse intermédiaire : pour « Rendre la texture modifiée identifiable, agréable et consommée. », j’applique la consigne puis je vérifie : Atelier : faire décrire puis réaliser le contrôle lié à « sauce adaptée ». Je compare le résultat obtenu avec ce qui est demandé et je signale tout écart avant service. Je transmets l’information utile et je garde comme repère : Fiche recette/test texture/traçabilité PMS ou transmission ciblée selon le cas « sauce adaptée ».</t>
  </si>
  <si>
    <t>Exemple de réponse intermédiaire : pour « Rendre la texture modifiée identifiable, agréable et consommée. », j’applique la consigne puis je vérifie : Atelier : faire décrire puis réaliser le contrôle lié à « température de dégustation ». Je compare le résultat obtenu avec ce qui est demandé et je signale tout écart avant service. Je transmets l’information utile et je garde comme repère : Fiche recette/test texture/traçabilité PMS ou transmission ciblée selon le cas « température de dégustation ».</t>
  </si>
  <si>
    <t>Exemple de réponse intermédiaire : pour « Rendre la texture modifiée identifiable, agréable et consommée. », j’applique la consigne puis je vérifie : Atelier : faire décrire puis réaliser le contrôle lié à « retour convive ». Je compare le résultat obtenu avec ce qui est demandé et je signale tout écart avant service. Je transmets l’information utile et je garde comme repère : Fiche recette/test texture/traçabilité PMS ou transmission ciblée selon le cas « retour convive ».</t>
  </si>
  <si>
    <t>Exemple de réponse intermédiaire : pour « Réagir sans improviser lorsqu'une texture ou un service devient non conforme. », j’applique la consigne puis je vérifie : Atelier : faire décrire puis réaliser le contrôle lié à « texture trop liquide ». Je compare le résultat obtenu avec ce qui est demandé et je signale tout écart avant service. Je transmets l’information utile et je garde comme repère : Fiche recette/test texture/traçabilité PMS ou transmission ciblée selon le cas « texture trop liquide ».</t>
  </si>
  <si>
    <t>Exemple de réponse intermédiaire : pour « Réagir sans improviser lorsqu'une texture ou un service devient non conforme. », j’applique la consigne puis je vérifie : Atelier : faire décrire puis réaliser le contrôle lié à « texture trop sèche ». Je compare le résultat obtenu avec ce qui est demandé et je signale tout écart avant service. Je transmets l’information utile et je garde comme repère : Fiche recette/test texture/traçabilité PMS ou transmission ciblée selon le cas « texture trop sèche ».</t>
  </si>
  <si>
    <t>Exemple de réponse intermédiaire : pour « Réagir sans improviser lorsqu'une texture ou un service devient non conforme. », j’applique la consigne puis je vérifie : Atelier : faire décrire puis réaliser le contrôle lié à « morceaux retrouvés ». Je compare le résultat obtenu avec ce qui est demandé et je signale tout écart avant service. Je transmets l’information utile et je garde comme repère : Fiche recette/test texture/traçabilité PMS ou transmission ciblée selon le cas « morceaux retrouvés ».</t>
  </si>
  <si>
    <t>Exemple de réponse intermédiaire : pour « Réagir sans improviser lorsqu'une texture ou un service devient non conforme. », j’applique la consigne puis je vérifie : Atelier : faire décrire puis réaliser le contrôle lié à « plateau inversé ». Je compare le résultat obtenu avec ce qui est demandé et je signale tout écart avant service. Je transmets l’information utile et je garde comme repère : Fiche recette/test texture/traçabilité PMS ou transmission ciblée selon le cas « plateau inversé ».</t>
  </si>
  <si>
    <t>Exemple de réponse intermédiaire : pour « Réagir sans improviser lorsqu'une texture ou un service devient non conforme. », j’applique la consigne puis je vérifie : Atelier : faire décrire puis réaliser le contrôle lié à « oubli allergène ». Je compare le résultat obtenu avec ce qui est demandé et je signale tout écart avant service. Je transmets l’information utile et je garde comme repère : Fiche recette/test texture/traçabilité PMS ou transmission ciblée selon le cas « oubli allergène ».</t>
  </si>
  <si>
    <t>Exemple de réponse intermédiaire : pour « Réagir sans improviser lorsqu'une texture ou un service devient non conforme. », j’applique la consigne puis je vérifie : Atelier : faire décrire puis réaliser le contrôle lié à « rupture produit enrichissant ». Je compare le résultat obtenu avec ce qui est demandé et je signale tout écart avant service. Je transmets l’information utile et je garde comme repère : Fiche recette/test texture/traçabilité PMS ou transmission ciblée selon le cas « rupture produit enrichissant ».</t>
  </si>
  <si>
    <t>Exemple de réponse intermédiaire : pour « Réagir sans improviser lorsqu'une texture ou un service devient non conforme. », j’applique la consigne puis je vérifie : Atelier : faire décrire puis réaliser le contrôle lié à « incident toux au repas ». Je compare le résultat obtenu avec ce qui est demandé et je signale tout écart avant service. Je transmets l’information utile et je garde comme repère : Fiche recette/test texture/traçabilité PMS ou transmission ciblée selon le cas « incident toux au repas ».</t>
  </si>
  <si>
    <t>Exemple de réponse intermédiaire : pour « Réagir sans improviser lorsqu'une texture ou un service devient non conforme. », j’applique la consigne puis je vérifie : Atelier : faire décrire puis réaliser le contrôle lié à « réclamation famille ». Je compare le résultat obtenu avec ce qui est demandé et je signale tout écart avant service. Je transmets l’information utile et je garde comme repère : Fiche recette/test texture/traçabilité PMS ou transmission ciblée selon le cas « réclamation famille ».</t>
  </si>
  <si>
    <t>Exemple de réponse intermédiaire : pour « Transformer la connaissance en gestes observables et validables. », j’applique la consigne puis je vérifie : Atelier : faire décrire puis réaliser le contrôle lié à « grille atelier texture ». Je compare le résultat obtenu avec ce qui est demandé et je signale tout écart avant service. Je transmets l’information utile et je garde comme repère : Fiche recette/test texture/traçabilité PMS ou transmission ciblée selon le cas « grille atelier texture ».</t>
  </si>
  <si>
    <t>Exemple de réponse intermédiaire : pour « Transformer la connaissance en gestes observables et validables. », j’applique la consigne puis je vérifie : Atelier : faire décrire puis réaliser le contrôle lié à « questionnement professionnel ». Je compare le résultat obtenu avec ce qui est demandé et je signale tout écart avant service. Je transmets l’information utile et je garde comme repère : Fiche recette/test texture/traçabilité PMS ou transmission ciblée selon le cas « questionnement professionnel ».</t>
  </si>
  <si>
    <t>Exemple de réponse intermédiaire : pour « Transformer la connaissance en gestes observables et validables. », j’applique la consigne puis je vérifie : Atelier : faire décrire puis réaliser le contrôle lié à « démonstration test IDDSI ». Je compare le résultat obtenu avec ce qui est demandé et je signale tout écart avant service. Je transmets l’information utile et je garde comme repère : Fiche recette/test texture/traçabilité PMS ou transmission ciblée selon le cas « démonstration test IDDSI ».</t>
  </si>
  <si>
    <t>Exemple de réponse intermédiaire : pour « Transformer la connaissance en gestes observables et validables. », j’applique la consigne puis je vérifie : Atelier : faire décrire puis réaliser le contrôle lié à « validation acquis ». Je compare le résultat obtenu avec ce qui est demandé et je signale tout écart avant service. Je transmets l’information utile et je garde comme repère : Fiche recette/test texture/traçabilité PMS ou transmission ciblée selon le cas « validation acquis ».</t>
  </si>
  <si>
    <t>Exemple de réponse intermédiaire : pour « Transformer la connaissance en gestes observables et validables. », j’applique la consigne puis je vérifie : Atelier : faire décrire puis réaliser le contrôle lié à « recyclage après écart ». Je compare le résultat obtenu avec ce qui est demandé et je signale tout écart avant service. Je transmets l’information utile et je garde comme repère : Fiche recette/test texture/traçabilité PMS ou transmission ciblée selon le cas « recyclage après écart ».</t>
  </si>
  <si>
    <t>Exemple de réponse intermédiaire : pour « Transformer la connaissance en gestes observables et validables. », j’applique la consigne puis je vérifie : Atelier : faire décrire puis réaliser le contrôle lié à « tutorat nouvel agent ». Je compare le résultat obtenu avec ce qui est demandé et je signale tout écart avant service. Je transmets l’information utile et je garde comme repère : Fiche recette/test texture/traçabilité PMS ou transmission ciblée selon le cas « tutorat nouvel agent ».</t>
  </si>
  <si>
    <t>Exemple de réponse intermédiaire : pour « Transformer la connaissance en gestes observables et validables. », j’applique la consigne puis je vérifie : Atelier : faire décrire puis réaliser le contrôle lié à « bilan mensuel textures ». Je compare le résultat obtenu avec ce qui est demandé et je signale tout écart avant service. Je transmets l’information utile et je garde comme repère : Fiche recette/test texture/traçabilité PMS ou transmission ciblée selon le cas « bilan mensuel textures ».</t>
  </si>
  <si>
    <t>Exemple de réponse intermédiaire : pour « Transformer la connaissance en gestes observables et validables. », j’applique la consigne puis je vérifie : Atelier : faire décrire puis réaliser le contrôle lié à « standardisation inter-équipe ». Je compare le résultat obtenu avec ce qui est demandé et je signale tout écart avant service. Je transmets l’information utile et je garde comme repère : Fiche recette/test texture/traçabilité PMS ou transmission ciblée selon le cas « standardisation inter-équipe ».</t>
  </si>
  <si>
    <t>Exemple de réponse CFA : pour « Boisson niveau 0 », je regarde la consigne, je contrôle : Écoulement libre, sans résistance notable. Si ce n’est pas bon ou si j’ai un doute, je ne laisse pas partir sans prévenir le responsable, les soins ou le formateur.</t>
  </si>
  <si>
    <t>Exemple de réponse CFA : pour « Boisson niveau 1 », je regarde la consigne, je contrôle : Test IDDSI selon procédure officielle. Si ce n’est pas bon ou si j’ai un doute, je ne laisse pas partir sans prévenir le responsable, les soins ou le formateur.</t>
  </si>
  <si>
    <t>Exemple de réponse CFA : pour « Boisson niveau 2 », je regarde la consigne, je contrôle : Test d'écoulement IDDSI. Si ce n’est pas bon ou si j’ai un doute, je ne laisse pas partir sans prévenir le responsable, les soins ou le formateur.</t>
  </si>
  <si>
    <t>Exemple de réponse CFA : pour « Boisson niveau 3 / aliment liquéfié », je regarde la consigne, je contrôle : Texture homogène, sans morceaux. Si ce n’est pas bon ou si j’ai un doute, je ne laisse pas partir sans prévenir le responsable, les soins ou le formateur.</t>
  </si>
  <si>
    <t>Exemple de réponse CFA : pour « Niveau 4 mixé très épais », je regarde la consigne, je contrôle : Tient à la cuillère, pas de liquide séparé. Si ce n’est pas bon ou si j’ai un doute, je ne laisse pas partir sans prévenir le responsable, les soins ou le formateur.</t>
  </si>
  <si>
    <t>Exemple de réponse CFA : pour « Niveau 5 finement haché et lubrifié », je regarde la consigne, je contrôle : Taille régulière et sauce adaptée. Si ce n’est pas bon ou si j’ai un doute, je ne laisse pas partir sans prévenir le responsable, les soins ou le formateur.</t>
  </si>
  <si>
    <t>Exemple de réponse CFA : pour « Niveau 6 petits morceaux tendres », je regarde la consigne, je contrôle : Test d'écrasement à la fourchette. Si ce n’est pas bon ou si j’ai un doute, je ne laisse pas partir sans prévenir le responsable, les soins ou le formateur.</t>
  </si>
  <si>
    <t>Exemple de réponse CFA : pour « Niveau 7 facile à mastiquer », je regarde la consigne, je contrôle : Éviter aliments durs, secs, filandreux. Si ce n’est pas bon ou si j’ai un doute, je ne laisse pas partir sans prévenir le responsable, les soins ou le formateur.</t>
  </si>
  <si>
    <t>Exemple de réponse CFA : pour « Texture normale niveau 7 », je regarde la consigne, je contrôle : Absence de restriction texture non justifiée. Si ce n’est pas bon ou si j’ai un doute, je ne laisse pas partir sans prévenir le responsable, les soins ou le formateur.</t>
  </si>
  <si>
    <t>Exemple de réponse CFA : pour « Texture prescrite », je regarde la consigne, je contrôle : Prescription, observation, équipe pluridisciplinaire. Si ce n’est pas bon ou si j’ai un doute, je ne laisse pas partir sans prévenir le responsable, les soins ou le formateur.</t>
  </si>
  <si>
    <t>Exemple de réponse CFA : pour « Sur-texturation », je regarde la consigne, je contrôle : Comparer capacité réelle et texture servie. Si ce n’est pas bon ou si j’ai un doute, je ne laisse pas partir sans prévenir le responsable, les soins ou le formateur.</t>
  </si>
  <si>
    <t>Exemple de réponse CFA : pour « Évolution du niveau », je regarde la consigne, je contrôle : Observation repas + transmissions. Si ce n’est pas bon ou si j’ai un doute, je ne laisse pas partir sans prévenir le responsable, les soins ou le formateur.</t>
  </si>
  <si>
    <t>Exemple de réponse CFA : pour « Dysphagie connue », je regarde la consigne, je contrôle : Respecter prescription et texture indiquée. Si ce n’est pas bon ou si j’ai un doute, je ne laisse pas partir sans prévenir le responsable, les soins ou le formateur.</t>
  </si>
  <si>
    <t>Exemple de réponse CFA : pour « Troubles de mastication », je regarde la consigne, je contrôle : Adapter tendreté, découpe, sauce. Si ce n’est pas bon ou si j’ai un doute, je ne laisse pas partir sans prévenir le responsable, les soins ou le formateur.</t>
  </si>
  <si>
    <t>Exemple de réponse CFA : pour « Pathologie neurologique », je regarde la consigne, je contrôle : Rythme, posture, texture et aide adaptés. Si ce n’est pas bon ou si j’ai un doute, je ne laisse pas partir sans prévenir le responsable, les soins ou le formateur.</t>
  </si>
  <si>
    <t>Exemple de réponse CFA : pour « Personne âgée fragile », je regarde la consigne, je contrôle : Enrichir sans augmenter trop le volume. Si ce n’est pas bon ou si j’ai un doute, je ne laisse pas partir sans prévenir le responsable, les soins ou le formateur.</t>
  </si>
  <si>
    <t>Exemple de réponse CFA : pour « Troubles cognitifs », je regarde la consigne, je contrôle : Repères visuels, service calme, aides adaptées. Si ce n’est pas bon ou si j’ai un doute, je ne laisse pas partir sans prévenir le responsable, les soins ou le formateur.</t>
  </si>
  <si>
    <t>Exemple de réponse CFA : pour « Handicap moteur », je regarde la consigne, je contrôle : Ustensiles ergonomiques, aide partielle. Si ce n’est pas bon ou si j’ai un doute, je ne laisse pas partir sans prévenir le responsable, les soins ou le formateur.</t>
  </si>
  <si>
    <t>Exemple de réponse CFA : pour « Refus répété », je regarde la consigne, je contrôle : Chercher cause avant conclure au caprice. Si ce n’est pas bon ou si j’ai un doute, je ne laisse pas partir sans prévenir le responsable, les soins ou le formateur.</t>
  </si>
  <si>
    <t>Exemple de réponse CFA : pour « Allergie/intolérance », je regarde la consigne, je contrôle : Séparer allergie, aversion et dégoût. Si ce n’est pas bon ou si j’ai un doute, je ne laisse pas partir sans prévenir le responsable, les soins ou le formateur.</t>
  </si>
  <si>
    <t>Exemple de réponse CFA : pour « Régime thérapeutique », je regarde la consigne, je contrôle : Ne pas improviser les substitutions. Si ce n’est pas bon ou si j’ai un doute, je ne laisse pas partir sans prévenir le responsable, les soins ou le formateur.</t>
  </si>
  <si>
    <t>Exemple de réponse CFA : pour « Fatigue en fin de journée », je regarde la consigne, je contrôle : Adapter horaire, collation, texture selon moment. Si ce n’est pas bon ou si j’ai un doute, je ne laisse pas partir sans prévenir le responsable, les soins ou le formateur.</t>
  </si>
  <si>
    <t>Exemple de réponse CFA : pour « Évaluation initiale », je regarde la consigne, je contrôle : Observer, interroger, peser, transmettre. Si ce n’est pas bon ou si j’ai un doute, je ne laisse pas partir sans prévenir le responsable, les soins ou le formateur.</t>
  </si>
  <si>
    <t>Exemple de réponse CFA : pour « Réévaluation périodique », je regarde la consigne, je contrôle : Réviser niveau et outils. Si ce n’est pas bon ou si j’ai un doute, je ne laisse pas partir sans prévenir le responsable, les soins ou le formateur.</t>
  </si>
  <si>
    <t>Exemple de réponse CFA : pour « Apports protéiques », je regarde la consigne, je contrôle : Où sont les protéines dans ton assiette modifiée ?. Si ce n’est pas bon ou si j’ai un doute, je ne laisse pas partir sans prévenir le responsable, les soins ou le formateur.</t>
  </si>
  <si>
    <t>Exemple de réponse CFA : pour « Densité énergétique », je regarde la consigne, je contrôle : Tu as mixé, mais as-tu gardé l'énergie ?. Si ce n’est pas bon ou si j’ai un doute, je ne laisse pas partir sans prévenir le responsable, les soins ou le formateur.</t>
  </si>
  <si>
    <t>Exemple de réponse CFA : pour « Hydratation », je regarde la consigne, je contrôle : Comment sais-tu que la personne boit assez ?. Si ce n’est pas bon ou si j’ai un doute, je ne laisse pas partir sans prévenir le responsable, les soins ou le formateur.</t>
  </si>
  <si>
    <t>Exemple de réponse CFA : pour « Sécurité fausse route », je regarde la consigne, je contrôle : Que se passe-t-il si ta purée rend de l'eau ?. Si ce n’est pas bon ou si j’ai un doute, je ne laisse pas partir sans prévenir le responsable, les soins ou le formateur.</t>
  </si>
  <si>
    <t>Exemple de réponse CFA : pour « Volume alimentaire », je regarde la consigne, je contrôle : Comment éviter de remplir sans nourrir ?. Si ce n’est pas bon ou si j’ai un doute, je ne laisse pas partir sans prévenir le responsable, les soins ou le formateur.</t>
  </si>
  <si>
    <t>Exemple de réponse CFA : pour « Goûter/collations », je regarde la consigne, je contrôle : Quelle collation est utile et compatible texture ?. Si ce n’est pas bon ou si j’ai un doute, je ne laisse pas partir sans prévenir le responsable, les soins ou le formateur.</t>
  </si>
  <si>
    <t>Exemple de réponse CFA : pour « Fruits et fibres », je regarde la consigne, je contrôle : Comment gardes-tu le fruit en texture adaptée ?. Si ce n’est pas bon ou si j’ai un doute, je ne laisse pas partir sans prévenir le responsable, les soins ou le formateur.</t>
  </si>
  <si>
    <t>Exemple de réponse CFA : pour « Température de service », je regarde la consigne, je contrôle : Une texture correcte mais froide donne quoi ?. Si ce n’est pas bon ou si j’ai un doute, je ne laisse pas partir sans prévenir le responsable, les soins ou le formateur.</t>
  </si>
  <si>
    <t>Exemple de réponse CFA : pour « Régimes restrictifs », je regarde la consigne, je contrôle : Restriction texture + sans sel + mixé : que vérifies-tu ?. Si ce n’est pas bon ou si j’ai un doute, je ne laisse pas partir sans prévenir le responsable, les soins ou le formateur.</t>
  </si>
  <si>
    <t>Exemple de réponse CFA : pour « Plaisir et phase céphalique », je regarde la consigne, je contrôle : Pourquoi le beau peut améliorer l'apport ?. Si ce n’est pas bon ou si j’ai un doute, je ne laisse pas partir sans prévenir le responsable, les soins ou le formateur.</t>
  </si>
  <si>
    <t>Exemple de réponse CFA : pour « Suivi des restes », je regarde la consigne, je contrôle : Que t'apprend l'assiette retour ?. Si ce n’est pas bon ou si j’ai un doute, je ne laisse pas partir sans prévenir le responsable, les soins ou le formateur.</t>
  </si>
  <si>
    <t>Exemple de réponse CFA : pour « Signaux d'alerte », je regarde la consigne, je contrôle : Quel signal impose d'arrêter et prévenir ?. Si ce n’est pas bon ou si j’ai un doute, je ne laisse pas partir sans prévenir le responsable, les soins ou le formateur.</t>
  </si>
  <si>
    <t>Exemple de réponse CFA : pour « Identification du plat », je regarde la consigne, je contrôle : Poisson mixé moulé + purée carotte + sauce citron. Si ce n’est pas bon ou si j’ai un doute, je ne laisse pas partir sans prévenir le responsable, les soins ou le formateur.</t>
  </si>
  <si>
    <t>Exemple de réponse CFA : pour « Couleur », je regarde la consigne, je contrôle : Betterave, carotte, épinard, courge. Si ce n’est pas bon ou si j’ai un doute, je ne laisse pas partir sans prévenir le responsable, les soins ou le formateur.</t>
  </si>
  <si>
    <t>Exemple de réponse CFA : pour « Saveur », je regarde la consigne, je contrôle : Herbes mixées, jus corsé, épices douces. Si ce n’est pas bon ou si j’ai un doute, je ne laisse pas partir sans prévenir le responsable, les soins ou le formateur.</t>
  </si>
  <si>
    <t>Exemple de réponse CFA : pour « Odeur », je regarde la consigne, je contrôle : Jus de viande réduit, aromates. Si ce n’est pas bon ou si j’ai un doute, je ne laisse pas partir sans prévenir le responsable, les soins ou le formateur.</t>
  </si>
  <si>
    <t>Exemple de réponse CFA : pour « Texture en bouche », je regarde la consigne, je contrôle : Ajout sauce, liaison, tamisage. Si ce n’est pas bon ou si j’ai un doute, je ne laisse pas partir sans prévenir le responsable, les soins ou le formateur.</t>
  </si>
  <si>
    <t>Exemple de réponse CFA : pour « Sauces », je regarde la consigne, je contrôle : Béchamel enrichie, velouté réduit. Si ce n’est pas bon ou si j’ai un doute, je ne laisse pas partir sans prévenir le responsable, les soins ou le formateur.</t>
  </si>
  <si>
    <t>Exemple de réponse CFA : pour « Formes », je regarde la consigne, je contrôle : Boudin, quenelle, dôme, moule silicone. Si ce n’est pas bon ou si j’ai un doute, je ne laisse pas partir sans prévenir le responsable, les soins ou le formateur.</t>
  </si>
  <si>
    <t>Exemple de réponse CFA : pour « Repas complet », je regarde la consigne, je contrôle : Menu complet texture 4. Si ce n’est pas bon ou si j’ai un doute, je ne laisse pas partir sans prévenir le responsable, les soins ou le formateur.</t>
  </si>
  <si>
    <t>Exemple de réponse CFA : pour « Même repas que les autres », je regarde la consigne, je contrôle : Bœuf carottes décliné texture. Si ce n’est pas bon ou si j’ai un doute, je ne laisse pas partir sans prévenir le responsable, les soins ou le formateur.</t>
  </si>
  <si>
    <t>Exemple de réponse CFA : pour « Dimension sociale », je regarde la consigne, je contrôle : Même salle, aide discrète. Si ce n’est pas bon ou si j’ai un doute, je ne laisse pas partir sans prévenir le responsable, les soins ou le formateur.</t>
  </si>
  <si>
    <t>Exemple de réponse CFA : pour « Acceptabilité CFA/PRO », je regarde la consigne, je contrôle : Sécurité, plaisir, autonomie. Si ce n’est pas bon ou si j’ai un doute, je ne laisse pas partir sans prévenir le responsable, les soins ou le formateur.</t>
  </si>
  <si>
    <t>Exemple de réponse CFA : pour « Dégustation interne », je regarde la consigne, je contrôle : Check goût/sel/texture/température. Si ce n’est pas bon ou si j’ai un doute, je ne laisse pas partir sans prévenir le responsable, les soins ou le formateur.</t>
  </si>
  <si>
    <t>Exemple de réponse CFA : pour « Menu », je regarde la consigne, je contrôle : Fiche technique texture par composante. Si ce n’est pas bon ou si j’ai un doute, je ne laisse pas partir sans prévenir le responsable, les soins ou le formateur.</t>
  </si>
  <si>
    <t>Exemple de réponse CFA : pour « Achats », je regarde la consigne, je contrôle : Pièces tendres, parage, qualité constante. Si ce n’est pas bon ou si j’ai un doute, je ne laisse pas partir sans prévenir le responsable, les soins ou le formateur.</t>
  </si>
  <si>
    <t>Exemple de réponse CFA : pour « Cuisson », je regarde la consigne, je contrôle : Cuisson longue douce si besoin. Si ce n’est pas bon ou si j’ai un doute, je ne laisse pas partir sans prévenir le responsable, les soins ou le formateur.</t>
  </si>
  <si>
    <t>Exemple de réponse CFA : pour « Mixage », je regarde la consigne, je contrôle : Matériel adapté, petites charges, tamisage. Si ce n’est pas bon ou si j’ai un doute, je ne laisse pas partir sans prévenir le responsable, les soins ou le formateur.</t>
  </si>
  <si>
    <t>Exemple de réponse CFA : pour « Liaison », je regarde la consigne, je contrôle : Lier avec sauce, féculent, épaississant validé. Si ce n’est pas bon ou si j’ai un doute, je ne laisse pas partir sans prévenir le responsable, les soins ou le formateur.</t>
  </si>
  <si>
    <t>Exemple de réponse CFA : pour « Enrichissement », je regarde la consigne, je contrôle : Enrichir selon protocole diététique. Si ce n’est pas bon ou si j’ai un doute, je ne laisse pas partir sans prévenir le responsable, les soins ou le formateur.</t>
  </si>
  <si>
    <t>Exemple de réponse CFA : pour « Refroidissement », je regarde la consigne, je contrôle : Cellule, traçabilité, portionnement. Si ce n’est pas bon ou si j’ai un doute, je ne laisse pas partir sans prévenir le responsable, les soins ou le formateur.</t>
  </si>
  <si>
    <t>Exemple de réponse CFA : pour « Remise en température », je regarde la consigne, je contrôle : Température maîtrisée, sauce ajustée. Si ce n’est pas bon ou si j’ai un doute, je ne laisse pas partir sans prévenir le responsable, les soins ou le formateur.</t>
  </si>
  <si>
    <t>Exemple de réponse CFA : pour « Portionnement », je regarde la consigne, je contrôle : Pesée ou outils de portionnement. Si ce n’est pas bon ou si j’ai un doute, je ne laisse pas partir sans prévenir le responsable, les soins ou le formateur.</t>
  </si>
  <si>
    <t>Exemple de réponse CFA : pour « Traçabilité », je regarde la consigne, je contrôle : Fiche lot, recette, allergènes. Si ce n’est pas bon ou si j’ai un doute, je ne laisse pas partir sans prévenir le responsable, les soins ou le formateur.</t>
  </si>
  <si>
    <t>Exemple de réponse CFA : pour « Prévention contaminations », je regarde la consigne, je contrôle : Plan de nettoyage et ordre de production. Si ce n’est pas bon ou si j’ai un doute, je ne laisse pas partir sans prévenir le responsable, les soins ou le formateur.</t>
  </si>
  <si>
    <t>Exemple de réponse CFA : pour « Formation équipe », je regarde la consigne, je contrôle : Procédures, photos, tests, formation. Si ce n’est pas bon ou si j’ai un doute, je ne laisse pas partir sans prévenir le responsable, les soins ou le formateur.</t>
  </si>
  <si>
    <t>Exemple de réponse CFA : pour « Avant service », je regarde la consigne, je contrôle : Double vérification discrète. Si ce n’est pas bon ou si j’ai un doute, je ne laisse pas partir sans prévenir le responsable, les soins ou le formateur.</t>
  </si>
  <si>
    <t>Exemple de réponse CFA : pour « Installation », je regarde la consigne, je contrôle : Assis droit, tête adaptée, confort. Si ce n’est pas bon ou si j’ai un doute, je ne laisse pas partir sans prévenir le responsable, les soins ou le formateur.</t>
  </si>
  <si>
    <t>Exemple de réponse CFA : pour « Présentation », je regarde la consigne, je contrôle : Annonce simple, positive, non infantilisante. Si ce n’est pas bon ou si j’ai un doute, je ne laisse pas partir sans prévenir le responsable, les soins ou le formateur.</t>
  </si>
  <si>
    <t>Exemple de réponse CFA : pour « Rythme », je regarde la consigne, je contrôle : Temps suffisant, petites bouchées. Si ce n’est pas bon ou si j’ai un doute, je ne laisse pas partir sans prévenir le responsable, les soins ou le formateur.</t>
  </si>
  <si>
    <t>Exemple de réponse CFA : pour « Aide partielle », je regarde la consigne, je contrôle : Aider uniquement ce qui est nécessaire. Si ce n’est pas bon ou si j’ai un doute, je ne laisse pas partir sans prévenir le responsable, les soins ou le formateur.</t>
  </si>
  <si>
    <t>Exemple de réponse CFA : pour « Aide totale », je regarde la consigne, je contrôle : Demander, expliquer, respecter refus. Si ce n’est pas bon ou si j’ai un doute, je ne laisse pas partir sans prévenir le responsable, les soins ou le formateur.</t>
  </si>
  <si>
    <t>Exemple de réponse CFA : pour « Température », je regarde la consigne, je contrôle : Organisation pour maintien chaud/froid. Si ce n’est pas bon ou si j’ai un doute, je ne laisse pas partir sans prévenir le responsable, les soins ou le formateur.</t>
  </si>
  <si>
    <t>Exemple de réponse CFA : pour « Observation », je regarde la consigne, je contrôle : Transmettre toux, refus, lenteur, restes. Si ce n’est pas bon ou si j’ai un doute, je ne laisse pas partir sans prévenir le responsable, les soins ou le formateur.</t>
  </si>
  <si>
    <t>Exemple de réponse CFA : pour « Ambiance », je regarde la consigne, je contrôle : Cadre calme, repères, plaisir. Si ce n’est pas bon ou si j’ai un doute, je ne laisse pas partir sans prévenir le responsable, les soins ou le formateur.</t>
  </si>
  <si>
    <t>Exemple de réponse CFA : pour « Matériel », je regarde la consigne, je contrôle : Verre, assiette, couvert ergonomique. Si ce n’est pas bon ou si j’ai un doute, je ne laisse pas partir sans prévenir le responsable, les soins ou le formateur.</t>
  </si>
  <si>
    <t>Exemple de réponse CFA : pour « Respect du non-goût », je regarde la consigne, je contrôle : Proposer équivalence validée. Si ce n’est pas bon ou si j’ai un doute, je ne laisse pas partir sans prévenir le responsable, les soins ou le formateur.</t>
  </si>
  <si>
    <t>Exemple de réponse CFA : pour « Fin de repas », je regarde la consigne, je contrôle : Noter restes et réactions. Si ce n’est pas bon ou si j’ai un doute, je ne laisse pas partir sans prévenir le responsable, les soins ou le formateur.</t>
  </si>
  <si>
    <t>Exemple de réponse CFA : pour « Douleur buccale », je regarde la consigne, je contrôle : Signaler, adapter texture/température. Si ce n’est pas bon ou si j’ai un doute, je ne laisse pas partir sans prévenir le responsable, les soins ou le formateur.</t>
  </si>
  <si>
    <t>Exemple de réponse CFA : pour « Texture inadaptée », je regarde la consigne, je contrôle : Réévaluation du niveau. Si ce n’est pas bon ou si j’ai un doute, je ne laisse pas partir sans prévenir le responsable, les soins ou le formateur.</t>
  </si>
  <si>
    <t>Exemple de réponse CFA : pour « Plat non identifiable », je regarde la consigne, je contrôle : Séparer couleurs/formes, expliquer. Si ce n’est pas bon ou si j’ai un doute, je ne laisse pas partir sans prévenir le responsable, les soins ou le formateur.</t>
  </si>
  <si>
    <t>Exemple de réponse CFA : pour « Goût non accepté », je regarde la consigne, je contrôle : Équivalence validée. Si ce n’est pas bon ou si j’ai un doute, je ne laisse pas partir sans prévenir le responsable, les soins ou le formateur.</t>
  </si>
  <si>
    <t>Exemple de réponse CFA : pour « Fatigue », je regarde la consigne, je contrôle : Fractionner, enrichir, aider. Si ce n’est pas bon ou si j’ai un doute, je ne laisse pas partir sans prévenir le responsable, les soins ou le formateur.</t>
  </si>
  <si>
    <t>Exemple de réponse CFA : pour « Environnement », je regarde la consigne, je contrôle : Calme, placement, repères. Si ce n’est pas bon ou si j’ai un doute, je ne laisse pas partir sans prévenir le responsable, les soins ou le formateur.</t>
  </si>
  <si>
    <t>Exemple de réponse CFA : pour « Posture », je regarde la consigne, je contrôle : Repositionner avec soignant. Si ce n’est pas bon ou si j’ai un doute, je ne laisse pas partir sans prévenir le responsable, les soins ou le formateur.</t>
  </si>
  <si>
    <t>Exemple de réponse CFA : pour « Culture/religion/habitude », je regarde la consigne, je contrôle : Adapter menus/choix dans cadre validé. Si ce n’est pas bon ou si j’ai un doute, je ne laisse pas partir sans prévenir le responsable, les soins ou le formateur.</t>
  </si>
  <si>
    <t>Exemple de réponse CFA : pour « Trouble cognitif », je regarde la consigne, je contrôle : Guidance verbale/visuelle. Si ce n’est pas bon ou si j’ai un doute, je ne laisse pas partir sans prévenir le responsable, les soins ou le formateur.</t>
  </si>
  <si>
    <t>Exemple de réponse CFA : pour « Médicaments », je regarde la consigne, je contrôle : Signaler aux soignants. Si ce n’est pas bon ou si j’ai un doute, je ne laisse pas partir sans prévenir le responsable, les soins ou le formateur.</t>
  </si>
  <si>
    <t>Exemple de réponse CFA : pour « Dépression/isolement », je regarde la consigne, je contrôle : Présence, encouragement, alerte équipe. Si ce n’est pas bon ou si j’ai un doute, je ne laisse pas partir sans prévenir le responsable, les soins ou le formateur.</t>
  </si>
  <si>
    <t>Exemple de réponse CFA : pour « Satiété ou mauvais horaire », je regarde la consigne, je contrôle : Réorganiser collation/repas. Si ce n’est pas bon ou si j’ai un doute, je ne laisse pas partir sans prévenir le responsable, les soins ou le formateur.</t>
  </si>
  <si>
    <t>Exemple de réponse CFA : pour « Bienveillance », je regarde la consigne, je contrôle : Insuffisant si l'organisation produit du dommage. Si ce n’est pas bon ou si j’ai un doute, je ne laisse pas partir sans prévenir le responsable, les soins ou le formateur.</t>
  </si>
  <si>
    <t>Exemple de réponse CFA : pour « Bientraitance », je regarde la consigne, je contrôle : Réduire à gentillesse individuelle. Si ce n’est pas bon ou si j’ai un doute, je ne laisse pas partir sans prévenir le responsable, les soins ou le formateur.</t>
  </si>
  <si>
    <t>Exemple de réponse CFA : pour « Maltraitance », je regarde la consigne, je contrôle : Atteinte à santé/dignité. Si ce n’est pas bon ou si j’ai un doute, je ne laisse pas partir sans prévenir le responsable, les soins ou le formateur.</t>
  </si>
  <si>
    <t>Exemple de réponse CFA : pour « Maltraitance involontaire », je regarde la consigne, je contrôle : Danger banalisé. Si ce n’est pas bon ou si j’ai un doute, je ne laisse pas partir sans prévenir le responsable, les soins ou le formateur.</t>
  </si>
  <si>
    <t>Exemple de réponse CFA : pour « Maltraitance organisationnelle », je regarde la consigne, je contrôle : Refus, dénutrition, perte de dignité. Si ce n’est pas bon ou si j’ai un doute, je ne laisse pas partir sans prévenir le responsable, les soins ou le formateur.</t>
  </si>
  <si>
    <t>Exemple de réponse CFA : pour « Consentement », je regarde la consigne, je contrôle : Forçage ou infantilisation. Si ce n’est pas bon ou si j’ai un doute, je ne laisse pas partir sans prévenir le responsable, les soins ou le formateur.</t>
  </si>
  <si>
    <t>Exemple de réponse CFA : pour « Dignité », je regarde la consigne, je contrôle : Humiliation. Si ce n’est pas bon ou si j’ai un doute, je ne laisse pas partir sans prévenir le responsable, les soins ou le formateur.</t>
  </si>
  <si>
    <t>Exemple de réponse CFA : pour « Autonomie », je regarde la consigne, je contrôle : Dépendance créée. Si ce n’est pas bon ou si j’ai un doute, je ne laisse pas partir sans prévenir le responsable, les soins ou le formateur.</t>
  </si>
  <si>
    <t>Exemple de réponse CFA : pour « Refus respecté mais analysé », je regarde la consigne, je contrôle : Dénutrition si abandon. Si ce n’est pas bon ou si j’ai un doute, je ne laisse pas partir sans prévenir le responsable, les soins ou le formateur.</t>
  </si>
  <si>
    <t>Exemple de réponse CFA : pour « Liberté de choix », je regarde la consigne, je contrôle : Repas subi. Si ce n’est pas bon ou si j’ai un doute, je ne laisse pas partir sans prévenir le responsable, les soins ou le formateur.</t>
  </si>
  <si>
    <t>Exemple de réponse CFA : pour « Traçabilité éthique », je regarde la consigne, je contrôle : Décisions invisibles. Si ce n’est pas bon ou si j’ai un doute, je ne laisse pas partir sans prévenir le responsable, les soins ou le formateur.</t>
  </si>
  <si>
    <t>Exemple de réponse CFA : pour « Culture du signalement », je regarde la consigne, je contrôle : Répétition silencieuse. Si ce n’est pas bon ou si j’ai un doute, je ne laisse pas partir sans prévenir le responsable, les soins ou le formateur.</t>
  </si>
  <si>
    <t>Exemple de réponse CFA : pour « Prescription texture », je regarde la consigne, je contrôle : Niveau texture, boissons, interdits. Si ce n’est pas bon ou si j’ai un doute, je ne laisse pas partir sans prévenir le responsable, les soins ou le formateur.</t>
  </si>
  <si>
    <t>Exemple de réponse CFA : pour « Régimes/allergènes », je regarde la consigne, je contrôle : Allergies, intolérances, régimes. Si ce n’est pas bon ou si j’ai un doute, je ne laisse pas partir sans prévenir le responsable, les soins ou le formateur.</t>
  </si>
  <si>
    <t>Exemple de réponse CFA : pour « Goûts/non-goûts », je regarde la consigne, je contrôle : Préférences, aversions, habitudes. Si ce n’est pas bon ou si j’ai un doute, je ne laisse pas partir sans prévenir le responsable, les soins ou le formateur.</t>
  </si>
  <si>
    <t>Exemple de réponse CFA : pour « Consommation réelle », je regarde la consigne, je contrôle : Reste par composante, refus, appétit. Si ce n’est pas bon ou si j’ai un doute, je ne laisse pas partir sans prévenir le responsable, les soins ou le formateur.</t>
  </si>
  <si>
    <t>Exemple de réponse CFA : pour « Incidents déglutition », je regarde la consigne, je contrôle : Toux, fausse route, voix mouillée. Si ce n’est pas bon ou si j’ai un doute, je ne laisse pas partir sans prévenir le responsable, les soins ou le formateur.</t>
  </si>
  <si>
    <t>Exemple de réponse CFA : pour « Qualité organoleptique », je regarde la consigne, je contrôle : Trop sec, fade, collant, froid. Si ce n’est pas bon ou si j’ai un doute, je ne laisse pas partir sans prévenir le responsable, les soins ou le formateur.</t>
  </si>
  <si>
    <t>Exemple de réponse CFA : pour « Autonomie/matériel », je regarde la consigne, je contrôle : Couverts, verre, assiette, aide. Si ce n’est pas bon ou si j’ai un doute, je ne laisse pas partir sans prévenir le responsable, les soins ou le formateur.</t>
  </si>
  <si>
    <t>Exemple de réponse CFA : pour « Changement état », je regarde la consigne, je contrôle : Fatigue, infection, retour hospitalisation. Si ce n’est pas bon ou si j’ai un doute, je ne laisse pas partir sans prévenir le responsable, les soins ou le formateur.</t>
  </si>
  <si>
    <t>Exemple de réponse CFA : pour « Validation recette », je regarde la consigne, je contrôle : Texture, apports, allergènes, photo. Si ce n’est pas bon ou si j’ai un doute, je ne laisse pas partir sans prévenir le responsable, les soins ou le formateur.</t>
  </si>
  <si>
    <t>Exemple de réponse CFA : pour « Réunion repas », je regarde la consigne, je contrôle : Difficultés, indicateurs, actions. Si ce n’est pas bon ou si j’ai un doute, je ne laisse pas partir sans prévenir le responsable, les soins ou le formateur.</t>
  </si>
  <si>
    <t>Exemple de réponse CFA : pour « Formation terrain », je regarde la consigne, je contrôle : Cas pratiques, tests texture, éthique. Si ce n’est pas bon ou si j’ai un doute, je ne laisse pas partir sans prévenir le responsable, les soins ou le formateur.</t>
  </si>
  <si>
    <t>Exemple de réponse CFA : pour « Retour famille/proches », je regarde la consigne, je contrôle : Habitudes, histoire alimentaire, inquiétudes. Si ce n’est pas bon ou si j’ai un doute, je ne laisse pas partir sans prévenir le responsable, les soins ou le formateur.</t>
  </si>
  <si>
    <t>Exemple de réponse CFA : pour « Accompagner », je regarde la consigne, je contrôle : Assistance trop faible ou excessive. Si ce n’est pas bon ou si j’ai un doute, je ne laisse pas partir sans prévenir le responsable, les soins ou le formateur.</t>
  </si>
  <si>
    <t>Exemple de réponse CFA : pour « Protéger », je regarde la consigne, je contrôle : Atteinte santé. Si ce n’est pas bon ou si j’ai un doute, je ne laisse pas partir sans prévenir le responsable, les soins ou le formateur.</t>
  </si>
  <si>
    <t>Exemple de réponse CFA : pour « Favoriser autonomie », je regarde la consigne, je contrôle : Dépendance créée. Si ce n’est pas bon ou si j’ai un doute, je ne laisse pas partir sans prévenir le responsable, les soins ou le formateur.</t>
  </si>
  <si>
    <t>Exemple de réponse CFA : pour « Respecter droits », je regarde la consigne, je contrôle : Maltraitance. Si ce n’est pas bon ou si j’ai un doute, je ne laisse pas partir sans prévenir le responsable, les soins ou le formateur.</t>
  </si>
  <si>
    <t>Exemple de réponse CFA : pour « Personnaliser », je regarde la consigne, je contrôle : Repas standard subi. Si ce n’est pas bon ou si j’ai un doute, je ne laisse pas partir sans prévenir le responsable, les soins ou le formateur.</t>
  </si>
  <si>
    <t>Exemple de réponse CFA : pour « Prévenir maltraitance », je regarde la consigne, je contrôle : Atteinte santé/dignité. Si ce n’est pas bon ou si j’ai un doute, je ne laisse pas partir sans prévenir le responsable, les soins ou le formateur.</t>
  </si>
  <si>
    <t>Exemple de réponse CFA : pour « Coordonner », je regarde la consigne, je contrôle : Silos et erreurs. Si ce n’est pas bon ou si j’ai un doute, je ne laisse pas partir sans prévenir le responsable, les soins ou le formateur.</t>
  </si>
  <si>
    <t>Exemple de réponse CFA : pour « Évaluer », je regarde la consigne, je contrôle : Actions sans preuve. Si ce n’est pas bon ou si j’ai un doute, je ne laisse pas partir sans prévenir le responsable, les soins ou le formateur.</t>
  </si>
  <si>
    <t>Exemple de réponse CFA : pour « Inclure », je regarde la consigne, je contrôle : Isolement. Si ce n’est pas bon ou si j’ai un doute, je ne laisse pas partir sans prévenir le responsable, les soins ou le formateur.</t>
  </si>
  <si>
    <t>Exemple de réponse CFA : pour « Former », je regarde la consigne, je contrôle : Pratiques variables. Si ce n’est pas bon ou si j’ai un doute, je ne laisse pas partir sans prévenir le responsable, les soins ou le formateur.</t>
  </si>
  <si>
    <t>Exemple de réponse CFA : pour « Assurer qualité », je regarde la consigne, je contrôle : Répétition des erreurs. Si ce n’est pas bon ou si j’ai un doute, je ne laisse pas partir sans prévenir le responsable, les soins ou le formateur.</t>
  </si>
  <si>
    <t>Exemple de réponse CFA : pour « Sécuriser organisation », je regarde la consigne, je contrôle : Maltraitance organisationnelle. Si ce n’est pas bon ou si j’ai un doute, je ne laisse pas partir sans prévenir le responsable, les soins ou le formateur.</t>
  </si>
  <si>
    <t>Exemple de réponse CFA : pour « Hygiène », je regarde la consigne, je contrôle : TIAC/non-conformité. Si ce n’est pas bon ou si j’ai un doute, je ne laisse pas partir sans prévenir le responsable, les soins ou le formateur.</t>
  </si>
  <si>
    <t>Exemple de réponse CFA : pour « Qualité nutritionnelle », je regarde la consigne, je contrôle : Déséquilibre menus. Si ce n’est pas bon ou si j’ai un doute, je ne laisse pas partir sans prévenir le responsable, les soins ou le formateur.</t>
  </si>
  <si>
    <t>Exemple de réponse CFA : pour « Nutrition collective », je regarde la consigne, je contrôle : Texture pauvre. Si ce n’est pas bon ou si j’ai un doute, je ne laisse pas partir sans prévenir le responsable, les soins ou le formateur.</t>
  </si>
  <si>
    <t>Exemple de réponse CFA : pour « Dénutrition », je regarde la consigne, je contrôle : Dénutrition. Si ce n’est pas bon ou si j’ai un doute, je ne laisse pas partir sans prévenir le responsable, les soins ou le formateur.</t>
  </si>
  <si>
    <t>Exemple de réponse CFA : pour « Allergènes », je regarde la consigne, je contrôle : Réaction allergique. Si ce n’est pas bon ou si j’ai un doute, je ne laisse pas partir sans prévenir le responsable, les soins ou le formateur.</t>
  </si>
  <si>
    <t>Exemple de réponse CFA : pour « ESMS », je regarde la consigne, je contrôle : Repas réduit à logistique. Si ce n’est pas bon ou si j’ai un doute, je ne laisse pas partir sans prévenir le responsable, les soins ou le formateur.</t>
  </si>
  <si>
    <t>Exemple de réponse CFA : pour « Allergies en collectivité », je regarde la consigne, je contrôle : Accident allergique. Si ce n’est pas bon ou si j’ai un doute, je ne laisse pas partir sans prévenir le responsable, les soins ou le formateur.</t>
  </si>
  <si>
    <t>Exemple de réponse CFA : pour « Éthique qualité », je regarde la consigne, je contrôle : Maltraitance institutionnelle. Si ce n’est pas bon ou si j’ai un doute, je ne laisse pas partir sans prévenir le responsable, les soins ou le formateur.</t>
  </si>
  <si>
    <t>Exemple de réponse CFA : pour « Validation externe », je regarde la consigne, je contrôle : Usage non validé. Si ce n’est pas bon ou si j’ai un doute, je ne laisse pas partir sans prévenir le responsable, les soins ou le formateur.</t>
  </si>
  <si>
    <t>Exemple de réponse CFA : pour « Mise à jour », je regarde la consigne, je contrôle : Document obsolète. Si ce n’est pas bon ou si j’ai un doute, je ne laisse pas partir sans prévenir le responsable, les soins ou le formateur.</t>
  </si>
  <si>
    <t>Exemple de réponse CFA : pour « Allergène obligatoire », je regarde la consigne, je contrôle : Réaction grave. Si ce n’est pas bon ou si j’ai un doute, je ne laisse pas partir sans prévenir le responsable, les soins ou le formateur.</t>
  </si>
  <si>
    <t>Exemple de réponse CFA : pour « Allergie », je regarde la consigne, je contrôle : Anaphylaxie. Si ce n’est pas bon ou si j’ai un doute, je ne laisse pas partir sans prévenir le responsable, les soins ou le formateur.</t>
  </si>
  <si>
    <t>Exemple de réponse CFA : pour « Intolérance », je regarde la consigne, je contrôle : Troubles digestifs. Si ce n’est pas bon ou si j’ai un doute, je ne laisse pas partir sans prévenir le responsable, les soins ou le formateur.</t>
  </si>
  <si>
    <t>Exemple de réponse CFA : pour « Non-goût », je regarde la consigne, je contrôle : Refus durable si ignoré. Si ce n’est pas bon ou si j’ai un doute, je ne laisse pas partir sans prévenir le responsable, les soins ou le formateur.</t>
  </si>
  <si>
    <t>Exemple de réponse CFA : pour « Dégoût texture », je regarde la consigne, je contrôle : Refus alimentaire. Si ce n’est pas bon ou si j’ai un doute, je ne laisse pas partir sans prévenir le responsable, les soins ou le formateur.</t>
  </si>
  <si>
    <t>Exemple de réponse CFA : pour « Enrichissement allergène », je regarde la consigne, je contrôle : Allergène ajouté invisible. Si ce n’est pas bon ou si j’ai un doute, je ne laisse pas partir sans prévenir le responsable, les soins ou le formateur.</t>
  </si>
  <si>
    <t>Exemple de réponse CFA : pour « Contamination croisée », je regarde la consigne, je contrôle : Réaction chez allergique. Si ce n’est pas bon ou si j’ai un doute, je ne laisse pas partir sans prévenir le responsable, les soins ou le formateur.</t>
  </si>
  <si>
    <t>Exemple de réponse CFA : pour « Substitution », je regarde la consigne, je contrôle : Nouvel allergène. Si ce n’est pas bon ou si j’ai un doute, je ne laisse pas partir sans prévenir le responsable, les soins ou le formateur.</t>
  </si>
  <si>
    <t>Exemple de réponse CFA : pour « Affichage/registre », je regarde la consigne, je contrôle : Défaut information. Si ce n’est pas bon ou si j’ai un doute, je ne laisse pas partir sans prévenir le responsable, les soins ou le formateur.</t>
  </si>
  <si>
    <t>Exemple de réponse CFA : pour « Texture + allergène », je regarde la consigne, je contrôle : Assiette modifiée moins tracée. Si ce n’est pas bon ou si j’ai un doute, je ne laisse pas partir sans prévenir le responsable, les soins ou le formateur.</t>
  </si>
  <si>
    <t>Exemple de réponse CFA : pour « Dossier individuel », je regarde la consigne, je contrôle : Erreur de service. Si ce n’est pas bon ou si j’ai un doute, je ne laisse pas partir sans prévenir le responsable, les soins ou le formateur.</t>
  </si>
  <si>
    <t>Exemple de réponse CFA : pour « Boire sans extension tête », je regarde la consigne, je contrôle : Risque déglutition/posture. Si ce n’est pas bon ou si j’ai un doute, je ne laisse pas partir sans prévenir le responsable, les soins ou le formateur.</t>
  </si>
  <si>
    <t>Exemple de réponse CFA : pour « Préhension faible », je regarde la consigne, je contrôle : Dépendance inutile. Si ce n’est pas bon ou si j’ai un doute, je ne laisse pas partir sans prévenir le responsable, les soins ou le formateur.</t>
  </si>
  <si>
    <t>Exemple de réponse CFA : pour « Tremblements », je regarde la consigne, je contrôle : Fatigue, renversement. Si ce n’est pas bon ou si j’ai un doute, je ne laisse pas partir sans prévenir le responsable, les soins ou le formateur.</t>
  </si>
  <si>
    <t>Exemple de réponse CFA : pour « Une main disponible », je regarde la consigne, je contrôle : Aide humaine excessive. Si ce n’est pas bon ou si j’ai un doute, je ne laisse pas partir sans prévenir le responsable, les soins ou le formateur.</t>
  </si>
  <si>
    <t>Exemple de réponse CFA : pour « Troubles visuels », je regarde la consigne, je contrôle : Non reconnaissance aliment. Si ce n’est pas bon ou si j’ai un doute, je ne laisse pas partir sans prévenir le responsable, les soins ou le formateur.</t>
  </si>
  <si>
    <t>Exemple de réponse CFA : pour « Lenteur repas », je regarde la consigne, je contrôle : Plat froid refusé. Si ce n’est pas bon ou si j’ai un doute, je ne laisse pas partir sans prévenir le responsable, les soins ou le formateur.</t>
  </si>
  <si>
    <t>Exemple de réponse CFA : pour « Fatigabilité », je regarde la consigne, je contrôle : Refus par volume. Si ce n’est pas bon ou si j’ai un doute, je ne laisse pas partir sans prévenir le responsable, les soins ou le formateur.</t>
  </si>
  <si>
    <t>Exemple de réponse CFA : pour « Dysphagie », je regarde la consigne, je contrôle : Fausse route. Si ce n’est pas bon ou si j’ai un doute, je ne laisse pas partir sans prévenir le responsable, les soins ou le formateur.</t>
  </si>
  <si>
    <t>Exemple de réponse CFA : pour « Repérage texture », je regarde la consigne, je contrôle : Mauvaise assiette. Si ce n’est pas bon ou si j’ai un doute, je ne laisse pas partir sans prévenir le responsable, les soins ou le formateur.</t>
  </si>
  <si>
    <t>Exemple de réponse CFA : pour « Communication », je regarde la consigne, je contrôle : Info dispersée. Si ce n’est pas bon ou si j’ai un doute, je ne laisse pas partir sans prévenir le responsable, les soins ou le formateur.</t>
  </si>
  <si>
    <t>Exemple de réponse CFA : pour « Qualité cuisine », je regarde la consigne, je contrôle : Variabilité. Si ce n’est pas bon ou si j’ai un doute, je ne laisse pas partir sans prévenir le responsable, les soins ou le formateur.</t>
  </si>
  <si>
    <t>Exemple de réponse CFA : pour « Amélioration », je regarde la consigne, je contrôle : Refus répétés non traités. Si ce n’est pas bon ou si j’ai un doute, je ne laisse pas partir sans prévenir le responsable, les soins ou le formateur.</t>
  </si>
  <si>
    <t>Exemple de réponse CFA : pour « TEXTURE / CFA/PRO », je regarde la consigne, je contrôle : TEXTURE - question/réponse. Si ce n’est pas bon ou si j’ai un doute, je ne laisse pas partir sans prévenir le responsable, les soins ou le formateur.</t>
  </si>
  <si>
    <t>Exemple de réponse CFA : pour « SANTE / CFA/PRO », je regarde la consigne, je contrôle : SANTE - question/réponse. Si ce n’est pas bon ou si j’ai un doute, je ne laisse pas partir sans prévenir le responsable, les soins ou le formateur.</t>
  </si>
  <si>
    <t>Exemple de réponse CFA : pour « REPAS / CFA/PRO », je regarde la consigne, je contrôle : REPAS - question/réponse. Si ce n’est pas bon ou si j’ai un doute, je ne laisse pas partir sans prévenir le responsable, les soins ou le formateur.</t>
  </si>
  <si>
    <t>Exemple de réponse CFA : pour « SERVICE / CFA/PRO », je regarde la consigne, je contrôle : SERVICE - question/réponse. Si ce n’est pas bon ou si j’ai un doute, je ne laisse pas partir sans prévenir le responsable, les soins ou le formateur.</t>
  </si>
  <si>
    <t>Exemple de réponse CFA : pour « REFUS / CFA/PRO », je regarde la consigne, je contrôle : REFUS - question/réponse. Si ce n’est pas bon ou si j’ai un doute, je ne laisse pas partir sans prévenir le responsable, les soins ou le formateur.</t>
  </si>
  <si>
    <t>Exemple de réponse CFA : pour « ETHIQUE / CFA/PRO », je regarde la consigne, je contrôle : ETHIQUE - question/réponse. Si ce n’est pas bon ou si j’ai un doute, je ne laisse pas partir sans prévenir le responsable, les soins ou le formateur.</t>
  </si>
  <si>
    <t>Exemple de réponse CFA : pour « PLURI / CFA/PRO », je regarde la consigne, je contrôle : PLURI - question/réponse. Si ce n’est pas bon ou si j’ai un doute, je ne laisse pas partir sans prévenir le responsable, les soins ou le formateur.</t>
  </si>
  <si>
    <t>Exemple de réponse CFA : pour « ALLERGENES / CFA/PRO », je regarde la consigne, je contrôle : ALLERGENES - question/réponse. Si ce n’est pas bon ou si j’ai un doute, je ne laisse pas partir sans prévenir le responsable, les soins ou le formateur.</t>
  </si>
  <si>
    <t>Exemple de réponse CFA : pour « OUTILS / CFA/PRO », je regarde la consigne, je contrôle : OUTILS - question/réponse. Si ce n’est pas bon ou si j’ai un doute, je ne laisse pas partir sans prévenir le responsable, les soins ou le formateur.</t>
  </si>
  <si>
    <t>Exemple de réponse CFA : pour « REGLEMENTATION / CFA/PRO », je regarde la consigne, je contrôle : REGLEMENTATION - question/réponse. Si ce n’est pas bon ou si j’ai un doute, je ne laisse pas partir sans prévenir le responsable, les soins ou le formateur.</t>
  </si>
  <si>
    <t>Exemple de réponse CFA : pour « PRODUCTION / CFA/PRO », je regarde la consigne, je contrôle : PRODUCTION - question/réponse. Si ce n’est pas bon ou si j’ai un doute, je ne laisse pas partir sans prévenir le responsable, les soins ou le formateur.</t>
  </si>
  <si>
    <t>Exemple de réponse CFA : pour « Niveaux IDDSI / détection », je regarde la consigne, je contrôle : Niveaux IDDSI / détection. Si ce n’est pas bon ou si j’ai un doute, je ne laisse pas partir sans prévenir le responsable, les soins ou le formateur.</t>
  </si>
  <si>
    <t>Exemple de réponse CFA : pour « Mixé lisse / détection », je regarde la consigne, je contrôle : Mixé lisse / détection. Si ce n’est pas bon ou si j’ai un doute, je ne laisse pas partir sans prévenir le responsable, les soins ou le formateur.</t>
  </si>
  <si>
    <t>Exemple de réponse CFA : pour « Protéines / détection », je regarde la consigne, je contrôle : Protéines / détection. Si ce n’est pas bon ou si j’ai un doute, je ne laisse pas partir sans prévenir le responsable, les soins ou le formateur.</t>
  </si>
  <si>
    <t>Exemple de réponse CFA : pour « Enrichissement / détection », je regarde la consigne, je contrôle : Enrichissement / détection. Si ce n’est pas bon ou si j’ai un doute, je ne laisse pas partir sans prévenir le responsable, les soins ou le formateur.</t>
  </si>
  <si>
    <t>Exemple de réponse CFA : pour « Posture / détection », je regarde la consigne, je contrôle : Posture / détection. Si ce n’est pas bon ou si j’ai un doute, je ne laisse pas partir sans prévenir le responsable, les soins ou le formateur.</t>
  </si>
  <si>
    <t>Exemple de réponse CFA : pour « Rythme / détection », je regarde la consigne, je contrôle : Rythme / détection. Si ce n’est pas bon ou si j’ai un doute, je ne laisse pas partir sans prévenir le responsable, les soins ou le formateur.</t>
  </si>
  <si>
    <t>Exemple de réponse CFA : pour « Analyse refus / détection », je regarde la consigne, je contrôle : Analyse refus / détection. Si ce n’est pas bon ou si j’ai un doute, je ne laisse pas partir sans prévenir le responsable, les soins ou le formateur.</t>
  </si>
  <si>
    <t>Exemple de réponse CFA : pour « Maltraitance / détection », je regarde la consigne, je contrôle : Maltraitance / détection. Si ce n’est pas bon ou si j’ai un doute, je ne laisse pas partir sans prévenir le responsable, les soins ou le formateur.</t>
  </si>
  <si>
    <t>Exemple de réponse CFA : pour « Différencier non-goût / détection », je regarde la consigne, je contrôle : Différencier non-goût / détection. Si ce n’est pas bon ou si j’ai un doute, je ne laisse pas partir sans prévenir le responsable, les soins ou le formateur.</t>
  </si>
  <si>
    <t>Exemple de réponse CFA : pour « Traçabilité / détection », je regarde la consigne, je contrôle : Traçabilité / détection. Si ce n’est pas bon ou si j’ai un doute, je ne laisse pas partir sans prévenir le responsable, les soins ou le formateur.</t>
  </si>
  <si>
    <t>Exemple de réponse CFA : pour « Plaisir / détection », je regarde la consigne, je contrôle : Plaisir / détection. Si ce n’est pas bon ou si j’ai un doute, je ne laisse pas partir sans prévenir le responsable, les soins ou le formateur.</t>
  </si>
  <si>
    <t>Exemple de réponse CFA : pour « Transmission / détection », je regarde la consigne, je contrôle : Transmission / détection. Si ce n’est pas bon ou si j’ai un doute, je ne laisse pas partir sans prévenir le responsable, les soins ou le formateur.</t>
  </si>
  <si>
    <t>Exemple de réponse CFA : pour « Niveaux textures », je regarde la consigne, je contrôle : Niveaux textures. Si ce n’est pas bon ou si j’ai un doute, je ne laisse pas partir sans prévenir le responsable, les soins ou le formateur.</t>
  </si>
  <si>
    <t>Exemple de réponse CFA : pour « Régimes particuliers », je regarde la consigne, je contrôle : Régimes particuliers. Si ce n’est pas bon ou si j’ai un doute, je ne laisse pas partir sans prévenir le responsable, les soins ou le formateur.</t>
  </si>
  <si>
    <t>Exemple de réponse CFA : pour « Allergènes », je regarde la consigne, je contrôle : Allergènes. Si ce n’est pas bon ou si j’ai un doute, je ne laisse pas partir sans prévenir le responsable, les soins ou le formateur.</t>
  </si>
  <si>
    <t>Exemple de réponse CFA : pour « Sécurité sanitaire », je regarde la consigne, je contrôle : Sécurité sanitaire. Si ce n’est pas bon ou si j’ai un doute, je ne laisse pas partir sans prévenir le responsable, les soins ou le formateur.</t>
  </si>
  <si>
    <t>Exemple de réponse CFA : pour « Fiches techniques », je regarde la consigne, je contrôle : Fiches techniques. Si ce n’est pas bon ou si j’ai un doute, je ne laisse pas partir sans prévenir le responsable, les soins ou le formateur.</t>
  </si>
  <si>
    <t>Exemple de réponse CFA : pour « Service en salle », je regarde la consigne, je contrôle : Service en salle. Si ce n’est pas bon ou si j’ai un doute, je ne laisse pas partir sans prévenir le responsable, les soins ou le formateur.</t>
  </si>
  <si>
    <t>Exemple de réponse CFA : pour « Refus alimentaires », je regarde la consigne, je contrôle : Refus alimentaires. Si ce n’est pas bon ou si j’ai un doute, je ne laisse pas partir sans prévenir le responsable, les soins ou le formateur.</t>
  </si>
  <si>
    <t>Exemple de réponse CFA : pour « Éthique », je regarde la consigne, je contrôle : Éthique. Si ce n’est pas bon ou si j’ai un doute, je ne laisse pas partir sans prévenir le responsable, les soins ou le formateur.</t>
  </si>
  <si>
    <t>Exemple de réponse CFA : pour « Questions CFA », je regarde la consigne, je contrôle : Questions CFA. Si ce n’est pas bon ou si j’ai un doute, je ne laisse pas partir sans prévenir le responsable, les soins ou le formateur.</t>
  </si>
  <si>
    <t>Exemple de réponse CFA : pour « Questions PRO », je regarde la consigne, je contrôle : Questions PRO. Si ce n’est pas bon ou si j’ai un doute, je ne laisse pas partir sans prévenir le responsable, les soins ou le formateur.</t>
  </si>
  <si>
    <t>Exemple de réponse CFA : pour « Moteur notation », je regarde la consigne, je contrôle : Moteur notation. Si ce n’est pas bon ou si j’ai un doute, je ne laisse pas partir sans prévenir le responsable, les soins ou le formateur.</t>
  </si>
  <si>
    <t>Exemple de réponse CFA : pour « Mise à jour », je regarde la consigne, je contrôle : Mise à jour. Si ce n’est pas bon ou si j’ai un doute, je ne laisse pas partir sans prévenir le responsable, les soins ou le formateur.</t>
  </si>
  <si>
    <t>Exemple de réponse CFA : pour « Identifier le besoin, le risque et la texture prescrite avant production ou service. », je regarde la consigne, je contrôle : Atelier : faire décrire puis réaliser le contrôle lié à « prescription niveau IDDSI ». Si ce n’est pas bon ou si j’ai un doute, je ne laisse pas partir sans prévenir le responsable, les soins ou le formateur.</t>
  </si>
  <si>
    <t>Exemple de réponse CFA : pour « Identifier le besoin, le risque et la texture prescrite avant production ou service. », je regarde la consigne, je contrôle : Atelier : faire décrire puis réaliser le contrôle lié à « trouble de déglutition signalé ». Si ce n’est pas bon ou si j’ai un doute, je ne laisse pas partir sans prévenir le responsable, les soins ou le formateur.</t>
  </si>
  <si>
    <t>Exemple de réponse CFA : pour « Identifier le besoin, le risque et la texture prescrite avant production ou service. », je regarde la consigne, je contrôle : Atelier : faire décrire puis réaliser le contrôle lié à « mastication insuffisante ». Si ce n’est pas bon ou si j’ai un doute, je ne laisse pas partir sans prévenir le responsable, les soins ou le formateur.</t>
  </si>
  <si>
    <t>Exemple de réponse CFA : pour « Identifier le besoin, le risque et la texture prescrite avant production ou service. », je regarde la consigne, je contrôle : Atelier : faire décrire puis réaliser le contrôle lié à « fausse route antérieure ». Si ce n’est pas bon ou si j’ai un doute, je ne laisse pas partir sans prévenir le responsable, les soins ou le formateur.</t>
  </si>
  <si>
    <t>Exemple de réponse CFA : pour « Identifier le besoin, le risque et la texture prescrite avant production ou service. », je regarde la consigne, je contrôle : Atelier : faire décrire puis réaliser le contrôle lié à « changement d'état pendant le repas ». Si ce n’est pas bon ou si j’ai un doute, je ne laisse pas partir sans prévenir le responsable, les soins ou le formateur.</t>
  </si>
  <si>
    <t>Exemple de réponse CFA : pour « Identifier le besoin, le risque et la texture prescrite avant production ou service. », je regarde la consigne, je contrôle : Atelier : faire décrire puis réaliser le contrôle lié à « besoin d'aide au repas ». Si ce n’est pas bon ou si j’ai un doute, je ne laisse pas partir sans prévenir le responsable, les soins ou le formateur.</t>
  </si>
  <si>
    <t>Exemple de réponse CFA : pour « Identifier le besoin, le risque et la texture prescrite avant production ou service. », je regarde la consigne, je contrôle : Atelier : faire décrire puis réaliser le contrôle lié à « refus de texture prescrite ». Si ce n’est pas bon ou si j’ai un doute, je ne laisse pas partir sans prévenir le responsable, les soins ou le formateur.</t>
  </si>
  <si>
    <t>Exemple de réponse CFA : pour « Identifier le besoin, le risque et la texture prescrite avant production ou service. », je regarde la consigne, je contrôle : Atelier : faire décrire puis réaliser le contrôle lié à « demande famille non conforme ». Si ce n’est pas bon ou si j’ai un doute, je ne laisse pas partir sans prévenir le responsable, les soins ou le formateur.</t>
  </si>
  <si>
    <t>Exemple de réponse CFA : pour « Réaliser des tests simples, reproductibles et traçables avant envoi. », je regarde la consigne, je contrôle : Atelier : faire décrire puis réaliser le contrôle lié à « test cuillère inclinée ». Si ce n’est pas bon ou si j’ai un doute, je ne laisse pas partir sans prévenir le responsable, les soins ou le formateur.</t>
  </si>
  <si>
    <t>Exemple de réponse CFA : pour « Réaliser des tests simples, reproductibles et traçables avant envoi. », je regarde la consigne, je contrôle : Atelier : faire décrire puis réaliser le contrôle lié à « test pression fourchette ». Si ce n’est pas bon ou si j’ai un doute, je ne laisse pas partir sans prévenir le responsable, les soins ou le formateur.</t>
  </si>
  <si>
    <t>Exemple de réponse CFA : pour « Réaliser des tests simples, reproductibles et traçables avant envoi. », je regarde la consigne, je contrôle : Atelier : faire décrire puis réaliser le contrôle lié à « test égouttement fourchette ». Si ce n’est pas bon ou si j’ai un doute, je ne laisse pas partir sans prévenir le responsable, les soins ou le formateur.</t>
  </si>
  <si>
    <t>Exemple de réponse CFA : pour « Réaliser des tests simples, reproductibles et traçables avant envoi. », je regarde la consigne, je contrôle : Atelier : faire décrire puis réaliser le contrôle lié à « test écoulement seringue ». Si ce n’est pas bon ou si j’ai un doute, je ne laisse pas partir sans prévenir le responsable, les soins ou le formateur.</t>
  </si>
  <si>
    <t>Exemple de réponse CFA : pour « Réaliser des tests simples, reproductibles et traçables avant envoi. », je regarde la consigne, je contrôle : Atelier : faire décrire puis réaliser le contrôle lié à « granulométrie hachée ». Si ce n’est pas bon ou si j’ai un doute, je ne laisse pas partir sans prévenir le responsable, les soins ou le formateur.</t>
  </si>
  <si>
    <t>Exemple de réponse CFA : pour « Réaliser des tests simples, reproductibles et traçables avant envoi. », je regarde la consigne, je contrôle : Atelier : faire décrire puis réaliser le contrôle lié à « absence de double texture ». Si ce n’est pas bon ou si j’ai un doute, je ne laisse pas partir sans prévenir le responsable, les soins ou le formateur.</t>
  </si>
  <si>
    <t>Exemple de réponse CFA : pour « Réaliser des tests simples, reproductibles et traçables avant envoi. », je regarde la consigne, je contrôle : Atelier : faire décrire puis réaliser le contrôle lié à « effet de la température ». Si ce n’est pas bon ou si j’ai un doute, je ne laisse pas partir sans prévenir le responsable, les soins ou le formateur.</t>
  </si>
  <si>
    <t>Exemple de réponse CFA : pour « Réaliser des tests simples, reproductibles et traçables avant envoi. », je regarde la consigne, je contrôle : Atelier : faire décrire puis réaliser le contrôle lié à « conformité lot avant service ». Si ce n’est pas bon ou si j’ai un doute, je ne laisse pas partir sans prévenir le responsable, les soins ou le formateur.</t>
  </si>
  <si>
    <t>Exemple de réponse CFA : pour « Produire une texture homogène, nutritive, sûre et répétable. », je regarde la consigne, je contrôle : Atelier : faire décrire puis réaliser le contrôle lié à « cuisson adaptée avant mixage ». Si ce n’est pas bon ou si j’ai un doute, je ne laisse pas partir sans prévenir le responsable, les soins ou le formateur.</t>
  </si>
  <si>
    <t>Exemple de réponse CFA : pour « Produire une texture homogène, nutritive, sûre et répétable. », je regarde la consigne, je contrôle : Atelier : faire décrire puis réaliser le contrôle lié à « mixage progressif ». Si ce n’est pas bon ou si j’ai un doute, je ne laisse pas partir sans prévenir le responsable, les soins ou le formateur.</t>
  </si>
  <si>
    <t>Exemple de réponse CFA : pour « Produire une texture homogène, nutritive, sûre et répétable. », je regarde la consigne, je contrôle : Atelier : faire décrire puis réaliser le contrôle lié à « tamisage après mixage ». Si ce n’est pas bon ou si j’ai un doute, je ne laisse pas partir sans prévenir le responsable, les soins ou le formateur.</t>
  </si>
  <si>
    <t>Exemple de réponse CFA : pour « Produire une texture homogène, nutritive, sûre et répétable. », je regarde la consigne, je contrôle : Atelier : faire décrire puis réaliser le contrôle lié à « liaison culinaire ». Si ce n’est pas bon ou si j’ai un doute, je ne laisse pas partir sans prévenir le responsable, les soins ou le formateur.</t>
  </si>
  <si>
    <t>Exemple de réponse CFA : pour « Produire une texture homogène, nutritive, sûre et répétable. », je regarde la consigne, je contrôle : Atelier : faire décrire puis réaliser le contrôle lié à « portionnage homogène ». Si ce n’est pas bon ou si j’ai un doute, je ne laisse pas partir sans prévenir le responsable, les soins ou le formateur.</t>
  </si>
  <si>
    <t>Exemple de réponse CFA : pour « Produire une texture homogène, nutritive, sûre et répétable. », je regarde la consigne, je contrôle : Atelier : faire décrire puis réaliser le contrôle lié à « remise en température ». Si ce n’est pas bon ou si j’ai un doute, je ne laisse pas partir sans prévenir le responsable, les soins ou le formateur.</t>
  </si>
  <si>
    <t>Exemple de réponse CFA : pour « Produire une texture homogène, nutritive, sûre et répétable. », je regarde la consigne, je contrôle : Atelier : faire décrire puis réaliser le contrôle lié à « reformage visuel ». Si ce n’est pas bon ou si j’ai un doute, je ne laisse pas partir sans prévenir le responsable, les soins ou le formateur.</t>
  </si>
  <si>
    <t>Exemple de réponse CFA : pour « Produire une texture homogène, nutritive, sûre et répétable. », je regarde la consigne, je contrôle : Atelier : faire décrire puis réaliser le contrôle lié à « fiche technique texture ». Si ce n’est pas bon ou si j’ai un doute, je ne laisse pas partir sans prévenir le responsable, les soins ou le formateur.</t>
  </si>
  <si>
    <t>Exemple de réponse CFA : pour « Maintenir les apports énergétiques et protéiques malgré la texture modifiée. », je regarde la consigne, je contrôle : Atelier : faire décrire puis réaliser le contrôle lié à « enrichissement protéique ». Si ce n’est pas bon ou si j’ai un doute, je ne laisse pas partir sans prévenir le responsable, les soins ou le formateur.</t>
  </si>
  <si>
    <t>Exemple de réponse CFA : pour « Maintenir les apports énergétiques et protéiques malgré la texture modifiée. », je regarde la consigne, je contrôle : Atelier : faire décrire puis réaliser le contrôle lié à « enrichissement énergétique ». Si ce n’est pas bon ou si j’ai un doute, je ne laisse pas partir sans prévenir le responsable, les soins ou le formateur.</t>
  </si>
  <si>
    <t>Exemple de réponse CFA : pour « Maintenir les apports énergétiques et protéiques malgré la texture modifiée. », je regarde la consigne, je contrôle : Atelier : faire décrire puis réaliser le contrôle lié à « petit volume dense ». Si ce n’est pas bon ou si j’ai un doute, je ne laisse pas partir sans prévenir le responsable, les soins ou le formateur.</t>
  </si>
  <si>
    <t>Exemple de réponse CFA : pour « Maintenir les apports énergétiques et protéiques malgré la texture modifiée. », je regarde la consigne, je contrôle : Atelier : faire décrire puis réaliser le contrôle lié à « collation enrichie ». Si ce n’est pas bon ou si j’ai un doute, je ne laisse pas partir sans prévenir le responsable, les soins ou le formateur.</t>
  </si>
  <si>
    <t>Exemple de réponse CFA : pour « Maintenir les apports énergétiques et protéiques malgré la texture modifiée. », je regarde la consigne, je contrôle : Atelier : faire décrire puis réaliser le contrôle lié à « hydratation épaissie ». Si ce n’est pas bon ou si j’ai un doute, je ne laisse pas partir sans prévenir le responsable, les soins ou le formateur.</t>
  </si>
  <si>
    <t>Exemple de réponse CFA : pour « Maintenir les apports énergétiques et protéiques malgré la texture modifiée. », je regarde la consigne, je contrôle : Atelier : faire décrire puis réaliser le contrôle lié à « suivi des ingesta ». Si ce n’est pas bon ou si j’ai un doute, je ne laisse pas partir sans prévenir le responsable, les soins ou le formateur.</t>
  </si>
  <si>
    <t>Exemple de réponse CFA : pour « Maintenir les apports énergétiques et protéiques malgré la texture modifiée. », je regarde la consigne, je contrôle : Atelier : faire décrire puis réaliser le contrôle lié à « perte de poids ». Si ce n’est pas bon ou si j’ai un doute, je ne laisse pas partir sans prévenir le responsable, les soins ou le formateur.</t>
  </si>
  <si>
    <t>Exemple de réponse CFA : pour « Maintenir les apports énergétiques et protéiques malgré la texture modifiée. », je regarde la consigne, je contrôle : Atelier : faire décrire puis réaliser le contrôle lié à « refus alimentaire répété ». Si ce n’est pas bon ou si j’ai un doute, je ne laisse pas partir sans prévenir le responsable, les soins ou le formateur.</t>
  </si>
  <si>
    <t>Exemple de réponse CFA : pour « Servir la bonne texture au bon résident et transmettre les observations utiles. », je regarde la consigne, je contrôle : Atelier : faire décrire puis réaliser le contrôle lié à « contrôle plateau ». Si ce n’est pas bon ou si j’ai un doute, je ne laisse pas partir sans prévenir le responsable, les soins ou le formateur.</t>
  </si>
  <si>
    <t>Exemple de réponse CFA : pour « Servir la bonne texture au bon résident et transmettre les observations utiles. », je regarde la consigne, je contrôle : Atelier : faire décrire puis réaliser le contrôle lié à « installation du résident ». Si ce n’est pas bon ou si j’ai un doute, je ne laisse pas partir sans prévenir le responsable, les soins ou le formateur.</t>
  </si>
  <si>
    <t>Exemple de réponse CFA : pour « Servir la bonne texture au bon résident et transmettre les observations utiles. », je regarde la consigne, je contrôle : Atelier : faire décrire puis réaliser le contrôle lié à « aide à la prise alimentaire ». Si ce n’est pas bon ou si j’ai un doute, je ne laisse pas partir sans prévenir le responsable, les soins ou le formateur.</t>
  </si>
  <si>
    <t>Exemple de réponse CFA : pour « Servir la bonne texture au bon résident et transmettre les observations utiles. », je regarde la consigne, je contrôle : Atelier : faire décrire puis réaliser le contrôle lié à « observation toux ». Si ce n’est pas bon ou si j’ai un doute, je ne laisse pas partir sans prévenir le responsable, les soins ou le formateur.</t>
  </si>
  <si>
    <t>Exemple de réponse CFA : pour « Servir la bonne texture au bon résident et transmettre les observations utiles. », je regarde la consigne, je contrôle : Atelier : faire décrire puis réaliser le contrôle lié à « observation fatigue ». Si ce n’est pas bon ou si j’ai un doute, je ne laisse pas partir sans prévenir le responsable, les soins ou le formateur.</t>
  </si>
  <si>
    <t>Exemple de réponse CFA : pour « Servir la bonne texture au bon résident et transmettre les observations utiles. », je regarde la consigne, je contrôle : Atelier : faire décrire puis réaliser le contrôle lié à « transmission fin de repas ». Si ce n’est pas bon ou si j’ai un doute, je ne laisse pas partir sans prévenir le responsable, les soins ou le formateur.</t>
  </si>
  <si>
    <t>Exemple de réponse CFA : pour « Servir la bonne texture au bon résident et transmettre les observations utiles. », je regarde la consigne, je contrôle : Atelier : faire décrire puis réaliser le contrôle lié à « température au service ». Si ce n’est pas bon ou si j’ai un doute, je ne laisse pas partir sans prévenir le responsable, les soins ou le formateur.</t>
  </si>
  <si>
    <t>Exemple de réponse CFA : pour « Servir la bonne texture au bon résident et transmettre les observations utiles. », je regarde la consigne, je contrôle : Atelier : faire décrire puis réaliser le contrôle lié à « respect des préférences ». Si ce n’est pas bon ou si j’ai un doute, je ne laisse pas partir sans prévenir le responsable, les soins ou le formateur.</t>
  </si>
  <si>
    <t>Exemple de réponse CFA : pour « Concevoir des bouchées sûres, nutritionnelles et manipulables. », je regarde la consigne, je contrôle : Atelier : faire décrire puis réaliser le contrôle lié à « bouchée préhensible ». Si ce n’est pas bon ou si j’ai un doute, je ne laisse pas partir sans prévenir le responsable, les soins ou le formateur.</t>
  </si>
  <si>
    <t>Exemple de réponse CFA : pour « Concevoir des bouchées sûres, nutritionnelles et manipulables. », je regarde la consigne, je contrôle : Atelier : faire décrire puis réaliser le contrôle lié à « taille bouchée ». Si ce n’est pas bon ou si j’ai un doute, je ne laisse pas partir sans prévenir le responsable, les soins ou le formateur.</t>
  </si>
  <si>
    <t>Exemple de réponse CFA : pour « Concevoir des bouchées sûres, nutritionnelles et manipulables. », je regarde la consigne, je contrôle : Atelier : faire décrire puis réaliser le contrôle lié à « cohésion du produit ». Si ce n’est pas bon ou si j’ai un doute, je ne laisse pas partir sans prévenir le responsable, les soins ou le formateur.</t>
  </si>
  <si>
    <t>Exemple de réponse CFA : pour « Concevoir des bouchées sûres, nutritionnelles et manipulables. », je regarde la consigne, je contrôle : Atelier : faire décrire puis réaliser le contrôle lié à « densité nutritionnelle bouchée ». Si ce n’est pas bon ou si j’ai un doute, je ne laisse pas partir sans prévenir le responsable, les soins ou le formateur.</t>
  </si>
  <si>
    <t>Exemple de réponse CFA : pour « Concevoir des bouchées sûres, nutritionnelles et manipulables. », je regarde la consigne, je contrôle : Atelier : faire décrire puis réaliser le contrôle lié à « hygiène des mains ». Si ce n’est pas bon ou si j’ai un doute, je ne laisse pas partir sans prévenir le responsable, les soins ou le formateur.</t>
  </si>
  <si>
    <t>Exemple de réponse CFA : pour « Concevoir des bouchées sûres, nutritionnelles et manipulables. », je regarde la consigne, je contrôle : Atelier : faire décrire puis réaliser le contrôle lié à « plateau manger-main ». Si ce n’est pas bon ou si j’ai un doute, je ne laisse pas partir sans prévenir le responsable, les soins ou le formateur.</t>
  </si>
  <si>
    <t>Exemple de réponse CFA : pour « Concevoir des bouchées sûres, nutritionnelles et manipulables. », je regarde la consigne, je contrôle : Atelier : faire décrire puis réaliser le contrôle lié à « surveillance discrète ». Si ce n’est pas bon ou si j’ai un doute, je ne laisse pas partir sans prévenir le responsable, les soins ou le formateur.</t>
  </si>
  <si>
    <t>Exemple de réponse CFA : pour « Concevoir des bouchées sûres, nutritionnelles et manipulables. », je regarde la consigne, je contrôle : Atelier : faire décrire puis réaliser le contrôle lié à « évaluation autonomie ». Si ce n’est pas bon ou si j’ai un doute, je ne laisse pas partir sans prévenir le responsable, les soins ou le formateur.</t>
  </si>
  <si>
    <t>Exemple de réponse CFA : pour « Garantir l'information allergènes et éviter les contaminations croisées. », je regarde la consigne, je contrôle : Atelier : faire décrire puis réaliser le contrôle lié à « fiche allergène recette ». Si ce n’est pas bon ou si j’ai un doute, je ne laisse pas partir sans prévenir le responsable, les soins ou le formateur.</t>
  </si>
  <si>
    <t>Exemple de réponse CFA : pour « Garantir l'information allergènes et éviter les contaminations croisées. », je regarde la consigne, je contrôle : Atelier : faire décrire puis réaliser le contrôle lié à « remplacement ingrédient ». Si ce n’est pas bon ou si j’ai un doute, je ne laisse pas partir sans prévenir le responsable, les soins ou le formateur.</t>
  </si>
  <si>
    <t>Exemple de réponse CFA : pour « Garantir l'information allergènes et éviter les contaminations croisées. », je regarde la consigne, je contrôle : Atelier : faire décrire puis réaliser le contrôle lié à « allergène caché épaississant ». Si ce n’est pas bon ou si j’ai un doute, je ne laisse pas partir sans prévenir le responsable, les soins ou le formateur.</t>
  </si>
  <si>
    <t>Exemple de réponse CFA : pour « Garantir l'information allergènes et éviter les contaminations croisées. », je regarde la consigne, je contrôle : Atelier : faire décrire puis réaliser le contrôle lié à « contamination croisée mixeur ». Si ce n’est pas bon ou si j’ai un doute, je ne laisse pas partir sans prévenir le responsable, les soins ou le formateur.</t>
  </si>
  <si>
    <t>Exemple de réponse CFA : pour « Garantir l'information allergènes et éviter les contaminations croisées. », je regarde la consigne, je contrôle : Atelier : faire décrire puis réaliser le contrôle lié à « information au service ». Si ce n’est pas bon ou si j’ai un doute, je ne laisse pas partir sans prévenir le responsable, les soins ou le formateur.</t>
  </si>
  <si>
    <t>Exemple de réponse CFA : pour « Garantir l'information allergènes et éviter les contaminations croisées. », je regarde la consigne, je contrôle : Atelier : faire décrire puis réaliser le contrôle lié à « cahier allergènes ». Si ce n’est pas bon ou si j’ai un doute, je ne laisse pas partir sans prévenir le responsable, les soins ou le formateur.</t>
  </si>
  <si>
    <t>Exemple de réponse CFA : pour « Garantir l'information allergènes et éviter les contaminations croisées. », je regarde la consigne, je contrôle : Atelier : faire décrire puis réaliser le contrôle lié à « plateau nominatif allergène ». Si ce n’est pas bon ou si j’ai un doute, je ne laisse pas partir sans prévenir le responsable, les soins ou le formateur.</t>
  </si>
  <si>
    <t>Exemple de réponse CFA : pour « Garantir l'information allergènes et éviter les contaminations croisées. », je regarde la consigne, je contrôle : Atelier : faire décrire puis réaliser le contrôle lié à « écart allergène détecté ». Si ce n’est pas bon ou si j’ai un doute, je ne laisse pas partir sans prévenir le responsable, les soins ou le formateur.</t>
  </si>
  <si>
    <t>Exemple de réponse CFA : pour « Appliquer les règles PMS/HACCP aux préparations sensibles mixées. », je regarde la consigne, je contrôle : Atelier : faire décrire puis réaliser le contrôle lié à « nettoyage matériel mixage ». Si ce n’est pas bon ou si j’ai un doute, je ne laisse pas partir sans prévenir le responsable, les soins ou le formateur.</t>
  </si>
  <si>
    <t>Exemple de réponse CFA : pour « Appliquer les règles PMS/HACCP aux préparations sensibles mixées. », je regarde la consigne, je contrôle : Atelier : faire décrire puis réaliser le contrôle lié à « refroidissement rapide ». Si ce n’est pas bon ou si j’ai un doute, je ne laisse pas partir sans prévenir le responsable, les soins ou le formateur.</t>
  </si>
  <si>
    <t>Exemple de réponse CFA : pour « Appliquer les règles PMS/HACCP aux préparations sensibles mixées. », je regarde la consigne, je contrôle : Atelier : faire décrire puis réaliser le contrôle lié à « maintien chaud ». Si ce n’est pas bon ou si j’ai un doute, je ne laisse pas partir sans prévenir le responsable, les soins ou le formateur.</t>
  </si>
  <si>
    <t>Exemple de réponse CFA : pour « Appliquer les règles PMS/HACCP aux préparations sensibles mixées. », je regarde la consigne, je contrôle : Atelier : faire décrire puis réaliser le contrôle lié à « DLC texture modifiée ». Si ce n’est pas bon ou si j’ai un doute, je ne laisse pas partir sans prévenir le responsable, les soins ou le formateur.</t>
  </si>
  <si>
    <t>Exemple de réponse CFA : pour « Appliquer les règles PMS/HACCP aux préparations sensibles mixées. », je regarde la consigne, je contrôle : Atelier : faire décrire puis réaliser le contrôle lié à « prélèvement témoin ». Si ce n’est pas bon ou si j’ai un doute, je ne laisse pas partir sans prévenir le responsable, les soins ou le formateur.</t>
  </si>
  <si>
    <t>Exemple de réponse CFA : pour « Appliquer les règles PMS/HACCP aux préparations sensibles mixées. », je regarde la consigne, je contrôle : Atelier : faire décrire puis réaliser le contrôle lié à « séparation cru cuit ». Si ce n’est pas bon ou si j’ai un doute, je ne laisse pas partir sans prévenir le responsable, les soins ou le formateur.</t>
  </si>
  <si>
    <t>Exemple de réponse CFA : pour « Appliquer les règles PMS/HACCP aux préparations sensibles mixées. », je regarde la consigne, je contrôle : Atelier : faire décrire puis réaliser le contrôle lié à « action corrective température ». Si ce n’est pas bon ou si j’ai un doute, je ne laisse pas partir sans prévenir le responsable, les soins ou le formateur.</t>
  </si>
  <si>
    <t>Exemple de réponse CFA : pour « Appliquer les règles PMS/HACCP aux préparations sensibles mixées. », je regarde la consigne, je contrôle : Atelier : faire décrire puis réaliser le contrôle lié à « traçabilité lot mixé ». Si ce n’est pas bon ou si j’ai un doute, je ne laisse pas partir sans prévenir le responsable, les soins ou le formateur.</t>
  </si>
  <si>
    <t>Exemple de réponse CFA : pour « Savoir qui décide, qui exécute, qui contrôle et qui trace. », je regarde la consigne, je contrôle : Atelier : faire décrire puis réaliser le contrôle lié à « validation texture prescrite ». Si ce n’est pas bon ou si j’ai un doute, je ne laisse pas partir sans prévenir le responsable, les soins ou le formateur.</t>
  </si>
  <si>
    <t>Exemple de réponse CFA : pour « Savoir qui décide, qui exécute, qui contrôle et qui trace. », je regarde la consigne, je contrôle : Atelier : faire décrire puis réaliser le contrôle lié à « demande modification cuisine ». Si ce n’est pas bon ou si j’ai un doute, je ne laisse pas partir sans prévenir le responsable, les soins ou le formateur.</t>
  </si>
  <si>
    <t>Exemple de réponse CFA : pour « Savoir qui décide, qui exécute, qui contrôle et qui trace. », je regarde la consigne, je contrôle : Atelier : faire décrire puis réaliser le contrôle lié à « alerte toux répétée ». Si ce n’est pas bon ou si j’ai un doute, je ne laisse pas partir sans prévenir le responsable, les soins ou le formateur.</t>
  </si>
  <si>
    <t>Exemple de réponse CFA : pour « Savoir qui décide, qui exécute, qui contrôle et qui trace. », je regarde la consigne, je contrôle : Atelier : faire décrire puis réaliser le contrôle lié à « suivi poids et ingesta ». Si ce n’est pas bon ou si j’ai un doute, je ne laisse pas partir sans prévenir le responsable, les soins ou le formateur.</t>
  </si>
  <si>
    <t>Exemple de réponse CFA : pour « Savoir qui décide, qui exécute, qui contrôle et qui trace. », je regarde la consigne, je contrôle : Atelier : faire décrire puis réaliser le contrôle lié à « limite responsabilité cuisine ». Si ce n’est pas bon ou si j’ai un doute, je ne laisse pas partir sans prévenir le responsable, les soins ou le formateur.</t>
  </si>
  <si>
    <t>Exemple de réponse CFA : pour « Savoir qui décide, qui exécute, qui contrôle et qui trace. », je regarde la consigne, je contrôle : Atelier : faire décrire puis réaliser le contrôle lié à « limite responsabilité service ». Si ce n’est pas bon ou si j’ai un doute, je ne laisse pas partir sans prévenir le responsable, les soins ou le formateur.</t>
  </si>
  <si>
    <t>Exemple de réponse CFA : pour « Savoir qui décide, qui exécute, qui contrôle et qui trace. », je regarde la consigne, je contrôle : Atelier : faire décrire puis réaliser le contrôle lié à « réunion pluridisciplinaire ». Si ce n’est pas bon ou si j’ai un doute, je ne laisse pas partir sans prévenir le responsable, les soins ou le formateur.</t>
  </si>
  <si>
    <t>Exemple de réponse CFA : pour « Savoir qui décide, qui exécute, qui contrôle et qui trace. », je regarde la consigne, je contrôle : Atelier : faire décrire puis réaliser le contrôle lié à « preuve de décision ». Si ce n’est pas bon ou si j’ai un doute, je ne laisse pas partir sans prévenir le responsable, les soins ou le formateur.</t>
  </si>
  <si>
    <t>Exemple de réponse CFA : pour « Rendre la texture modifiée identifiable, agréable et consommée. », je regarde la consigne, je contrôle : Atelier : faire décrire puis réaliser le contrôle lié à « couleur identifiable ». Si ce n’est pas bon ou si j’ai un doute, je ne laisse pas partir sans prévenir le responsable, les soins ou le formateur.</t>
  </si>
  <si>
    <t>Exemple de réponse CFA : pour « Rendre la texture modifiée identifiable, agréable et consommée. », je regarde la consigne, je contrôle : Atelier : faire décrire puis réaliser le contrôle lié à « odeur et goût ». Si ce n’est pas bon ou si j’ai un doute, je ne laisse pas partir sans prévenir le responsable, les soins ou le formateur.</t>
  </si>
  <si>
    <t>Exemple de réponse CFA : pour « Rendre la texture modifiée identifiable, agréable et consommée. », je regarde la consigne, je contrôle : Atelier : faire décrire puis réaliser le contrôle lié à « assaisonnement adapté ». Si ce n’est pas bon ou si j’ai un doute, je ne laisse pas partir sans prévenir le responsable, les soins ou le formateur.</t>
  </si>
  <si>
    <t>Exemple de réponse CFA : pour « Rendre la texture modifiée identifiable, agréable et consommée. », je regarde la consigne, je contrôle : Atelier : faire décrire puis réaliser le contrôle lié à « forme reformée ». Si ce n’est pas bon ou si j’ai un doute, je ne laisse pas partir sans prévenir le responsable, les soins ou le formateur.</t>
  </si>
  <si>
    <t>Exemple de réponse CFA : pour « Rendre la texture modifiée identifiable, agréable et consommée. », je regarde la consigne, je contrôle : Atelier : faire décrire puis réaliser le contrôle lié à « texture lisse non collante ». Si ce n’est pas bon ou si j’ai un doute, je ne laisse pas partir sans prévenir le responsable, les soins ou le formateur.</t>
  </si>
  <si>
    <t>Exemple de réponse CFA : pour « Rendre la texture modifiée identifiable, agréable et consommée. », je regarde la consigne, je contrôle : Atelier : faire décrire puis réaliser le contrôle lié à « sauce adaptée ». Si ce n’est pas bon ou si j’ai un doute, je ne laisse pas partir sans prévenir le responsable, les soins ou le formateur.</t>
  </si>
  <si>
    <t>Exemple de réponse CFA : pour « Rendre la texture modifiée identifiable, agréable et consommée. », je regarde la consigne, je contrôle : Atelier : faire décrire puis réaliser le contrôle lié à « température de dégustation ». Si ce n’est pas bon ou si j’ai un doute, je ne laisse pas partir sans prévenir le responsable, les soins ou le formateur.</t>
  </si>
  <si>
    <t>Exemple de réponse CFA : pour « Rendre la texture modifiée identifiable, agréable et consommée. », je regarde la consigne, je contrôle : Atelier : faire décrire puis réaliser le contrôle lié à « retour convive ». Si ce n’est pas bon ou si j’ai un doute, je ne laisse pas partir sans prévenir le responsable, les soins ou le formateur.</t>
  </si>
  <si>
    <t>Exemple de réponse CFA : pour « Réagir sans improviser lorsqu'une texture ou un service devient non conforme. », je regarde la consigne, je contrôle : Atelier : faire décrire puis réaliser le contrôle lié à « texture trop liquide ». Si ce n’est pas bon ou si j’ai un doute, je ne laisse pas partir sans prévenir le responsable, les soins ou le formateur.</t>
  </si>
  <si>
    <t>Exemple de réponse CFA : pour « Réagir sans improviser lorsqu'une texture ou un service devient non conforme. », je regarde la consigne, je contrôle : Atelier : faire décrire puis réaliser le contrôle lié à « texture trop sèche ». Si ce n’est pas bon ou si j’ai un doute, je ne laisse pas partir sans prévenir le responsable, les soins ou le formateur.</t>
  </si>
  <si>
    <t>Exemple de réponse CFA : pour « Réagir sans improviser lorsqu'une texture ou un service devient non conforme. », je regarde la consigne, je contrôle : Atelier : faire décrire puis réaliser le contrôle lié à « morceaux retrouvés ». Si ce n’est pas bon ou si j’ai un doute, je ne laisse pas partir sans prévenir le responsable, les soins ou le formateur.</t>
  </si>
  <si>
    <t>Exemple de réponse CFA : pour « Réagir sans improviser lorsqu'une texture ou un service devient non conforme. », je regarde la consigne, je contrôle : Atelier : faire décrire puis réaliser le contrôle lié à « plateau inversé ». Si ce n’est pas bon ou si j’ai un doute, je ne laisse pas partir sans prévenir le responsable, les soins ou le formateur.</t>
  </si>
  <si>
    <t>Exemple de réponse CFA : pour « Réagir sans improviser lorsqu'une texture ou un service devient non conforme. », je regarde la consigne, je contrôle : Atelier : faire décrire puis réaliser le contrôle lié à « oubli allergène ». Si ce n’est pas bon ou si j’ai un doute, je ne laisse pas partir sans prévenir le responsable, les soins ou le formateur.</t>
  </si>
  <si>
    <t>Exemple de réponse CFA : pour « Réagir sans improviser lorsqu'une texture ou un service devient non conforme. », je regarde la consigne, je contrôle : Atelier : faire décrire puis réaliser le contrôle lié à « rupture produit enrichissant ». Si ce n’est pas bon ou si j’ai un doute, je ne laisse pas partir sans prévenir le responsable, les soins ou le formateur.</t>
  </si>
  <si>
    <t>Exemple de réponse CFA : pour « Réagir sans improviser lorsqu'une texture ou un service devient non conforme. », je regarde la consigne, je contrôle : Atelier : faire décrire puis réaliser le contrôle lié à « incident toux au repas ». Si ce n’est pas bon ou si j’ai un doute, je ne laisse pas partir sans prévenir le responsable, les soins ou le formateur.</t>
  </si>
  <si>
    <t>Exemple de réponse CFA : pour « Réagir sans improviser lorsqu'une texture ou un service devient non conforme. », je regarde la consigne, je contrôle : Atelier : faire décrire puis réaliser le contrôle lié à « réclamation famille ». Si ce n’est pas bon ou si j’ai un doute, je ne laisse pas partir sans prévenir le responsable, les soins ou le formateur.</t>
  </si>
  <si>
    <t>Exemple de réponse CFA : pour « Transformer la connaissance en gestes observables et validables. », je regarde la consigne, je contrôle : Atelier : faire décrire puis réaliser le contrôle lié à « grille atelier texture ». Si ce n’est pas bon ou si j’ai un doute, je ne laisse pas partir sans prévenir le responsable, les soins ou le formateur.</t>
  </si>
  <si>
    <t>Exemple de réponse CFA : pour « Transformer la connaissance en gestes observables et validables. », je regarde la consigne, je contrôle : Atelier : faire décrire puis réaliser le contrôle lié à « questionnement professionnel ». Si ce n’est pas bon ou si j’ai un doute, je ne laisse pas partir sans prévenir le responsable, les soins ou le formateur.</t>
  </si>
  <si>
    <t>Exemple de réponse CFA : pour « Transformer la connaissance en gestes observables et validables. », je regarde la consigne, je contrôle : Atelier : faire décrire puis réaliser le contrôle lié à « démonstration test IDDSI ». Si ce n’est pas bon ou si j’ai un doute, je ne laisse pas partir sans prévenir le responsable, les soins ou le formateur.</t>
  </si>
  <si>
    <t>Exemple de réponse CFA : pour « Transformer la connaissance en gestes observables et validables. », je regarde la consigne, je contrôle : Atelier : faire décrire puis réaliser le contrôle lié à « validation acquis ». Si ce n’est pas bon ou si j’ai un doute, je ne laisse pas partir sans prévenir le responsable, les soins ou le formateur.</t>
  </si>
  <si>
    <t>Exemple de réponse CFA : pour « Transformer la connaissance en gestes observables et validables. », je regarde la consigne, je contrôle : Atelier : faire décrire puis réaliser le contrôle lié à « recyclage après écart ». Si ce n’est pas bon ou si j’ai un doute, je ne laisse pas partir sans prévenir le responsable, les soins ou le formateur.</t>
  </si>
  <si>
    <t>Exemple de réponse CFA : pour « Transformer la connaissance en gestes observables et validables. », je regarde la consigne, je contrôle : Atelier : faire décrire puis réaliser le contrôle lié à « tutorat nouvel agent ». Si ce n’est pas bon ou si j’ai un doute, je ne laisse pas partir sans prévenir le responsable, les soins ou le formateur.</t>
  </si>
  <si>
    <t>Exemple de réponse CFA : pour « Transformer la connaissance en gestes observables et validables. », je regarde la consigne, je contrôle : Atelier : faire décrire puis réaliser le contrôle lié à « bilan mensuel textures ». Si ce n’est pas bon ou si j’ai un doute, je ne laisse pas partir sans prévenir le responsable, les soins ou le formateur.</t>
  </si>
  <si>
    <t>Exemple de réponse CFA : pour « Transformer la connaissance en gestes observables et validables. », je regarde la consigne, je contrôle : Atelier : faire décrire puis réaliser le contrôle lié à « standardisation inter-équipe ». Si ce n’est pas bon ou si j’ai un doute, je ne laisse pas partir sans prévenir le responsable, les soins ou le formateur.</t>
  </si>
  <si>
    <t>(Je fournis la base. Vous construisez votre outil)</t>
  </si>
  <si>
    <t>TEXTURES MODIFIÉES — FORMATION PRO / INTERMÉDIAIRE / CFA        285 Questions</t>
  </si>
  <si>
    <t xml:space="preserve">Auteur : Joel Leboucher • Rochefort sur Mer |  Date : 06 Juin 2026  |  heure : 09h30 |  Document réalisé avec l'aide de ChatGPT </t>
  </si>
  <si>
    <t>iddsi 0</t>
  </si>
  <si>
    <t>Critère reconstruit notation partielle</t>
  </si>
  <si>
    <t>appliquer la prescription et la consigne validee</t>
  </si>
  <si>
    <t>appliquer la prescription</t>
  </si>
  <si>
    <t>applique la consigne</t>
  </si>
  <si>
    <t>donner de l eau fluide a une personne a risque de fausse route</t>
  </si>
  <si>
    <t>ecoulement libre sans resistance notable compatibilite prescription et hydratation choix boisson conforme a l equipe soignante</t>
  </si>
  <si>
    <t>transmets au responsable</t>
  </si>
  <si>
    <t>je transmets</t>
  </si>
  <si>
    <t>j applique la consigne</t>
  </si>
  <si>
    <t>appliquer prescription</t>
  </si>
  <si>
    <t xml:space="preserve">pour « Boisson niveau 0 », je vérifie d’abord la prescription, le niveau IDDSI ou la consigne validée. Je contrôle en situation réelle : Écoulement libre, sans résistance notable. </t>
  </si>
  <si>
    <t xml:space="preserve"> j’applique la consigne puis je vérifie : Écoulement libre, sans résistance notable.</t>
  </si>
  <si>
    <t>je regarde la consigne, je contrôle : Écoulement libre, sans résistance notable.</t>
  </si>
  <si>
    <t>signale tout ecart</t>
  </si>
  <si>
    <t>signaler tout ecart</t>
  </si>
  <si>
    <t>prevenir cuisine soins</t>
  </si>
  <si>
    <t>prevenir responsable</t>
  </si>
  <si>
    <t>transmets information</t>
  </si>
  <si>
    <t>noter observation</t>
  </si>
  <si>
    <t>faire remonter observation</t>
  </si>
  <si>
    <t>observation utile</t>
  </si>
  <si>
    <t>information utile</t>
  </si>
  <si>
    <t>je regarde la consigne</t>
  </si>
  <si>
    <t>regarde la consigne</t>
  </si>
  <si>
    <t>prescription consigne</t>
  </si>
  <si>
    <t>consigne donnee</t>
  </si>
  <si>
    <t>je previens le responsable les soins ou le formateur</t>
  </si>
  <si>
    <t>je previens</t>
  </si>
  <si>
    <t>soins formateur</t>
  </si>
  <si>
    <t>si ce n est pas bon</t>
  </si>
  <si>
    <t>si j ai un doute</t>
  </si>
  <si>
    <t>ce que j ai vu corrige ou fait remonter</t>
  </si>
  <si>
    <t>corrige ou fait remonter</t>
  </si>
  <si>
    <t>fait remonter</t>
  </si>
  <si>
    <t>iddsi 1</t>
  </si>
  <si>
    <t>e m’appuie sur la preuve suivante : Écoulement libre, sans résistance notable ; Compatibilité prescription et hydratation. Si l’écart persiste, je corrige, je bloque la sortie si nécessaire et je transmets au responsable concerné.</t>
  </si>
  <si>
    <t xml:space="preserve"> Je compare le résultat obtenu avec ce qui est demandé et je signale tout écart avant service. Je transmets l’information utile et je garde comme repère : Écoulement libre, sans résistance notable.</t>
  </si>
  <si>
    <t xml:space="preserve"> Si ce n’est pas bon ou si j’ai un doute, je ne laisse pas partir sans prévenir le responsable, les soins ou le formateur.</t>
  </si>
  <si>
    <t>test iddsi selon procedure officielle validation selon prescription orthophoniste medecin respect dosage fabricant et homogeneite</t>
  </si>
  <si>
    <t>boisson niveau 1 test iddsi selon procedure officielle</t>
  </si>
  <si>
    <t>iddsi 2</t>
  </si>
  <si>
    <t>test d ecoulement iddsi suivi des apports hydriques preparation minute ou process stabilise</t>
  </si>
  <si>
    <t>iddsi 3</t>
  </si>
  <si>
    <t>texture homogene sans morceaux densite nutritionnelle suffisante mixage fin tamisage si necessaire</t>
  </si>
  <si>
    <t>boisson niveau 3 aliment liquefie texture homogene sans morceaux</t>
  </si>
  <si>
    <t>iddsi 4</t>
  </si>
  <si>
    <t>puree seche collante ou qui rend de l eau</t>
  </si>
  <si>
    <t>tient a la cuillere pas de liquide separe apports proteino energetiques maintenus maitrise eau libre liaison enrichissement</t>
  </si>
  <si>
    <t>niveau 4 mixe tres epais tient a la cuillere pas de liquide separe</t>
  </si>
  <si>
    <t>iddsi 5</t>
  </si>
  <si>
    <t>taille reguliere et sauce adaptee adaptation aux capacites de mastication coupe reguliere liaison humidite stable</t>
  </si>
  <si>
    <t>niveau 5 finement hache et lubrifie taille reguliere et sauce adaptee</t>
  </si>
  <si>
    <t>iddsi 6</t>
  </si>
  <si>
    <t>servir viande fibreuse ou legumes croquants</t>
  </si>
  <si>
    <t>test d ecrasement a la fourchette prescription compatible avec mastication cuisson longue decoupe nappage</t>
  </si>
  <si>
    <t>niveau 6 petits morceaux tendres test d ecrasement a la fourchette</t>
  </si>
  <si>
    <t>iddsi 7</t>
  </si>
  <si>
    <t>classer une personne en mixe alors qu un facile a mastiquer suffit</t>
  </si>
  <si>
    <t>eviter aliments durs secs filandreux reevaluation reguliere du niveau choix produit et cuisson adaptee</t>
  </si>
  <si>
    <t>niveau 7 facile a mastiquer eviter aliments durs secs filandreux</t>
  </si>
  <si>
    <t>absence de restriction texture non justifiee verifier evolution clinique ne pas figer les textures</t>
  </si>
  <si>
    <t>texture normale niveau 7 absence de restriction texture non justifiee</t>
  </si>
  <si>
    <t>non specifique</t>
  </si>
  <si>
    <t>le niveau ne se choisit pas par gout cuisine mais par besoin evalue</t>
  </si>
  <si>
    <t>prescription observation equipe pluridisciplinaire tracabilite dans dossier prescription application stricte au poste froid chaud</t>
  </si>
  <si>
    <t>comparer capacite reelle et texture servie revision periodique avec equipe differenciation des productions</t>
  </si>
  <si>
    <t>observation repas + transmissions</t>
  </si>
  <si>
    <t>observation repas + transmissions plan de suivi et alertes menus compatibles multi niveaux</t>
  </si>
  <si>
    <t>evolution du niveau observation repas + transmissions</t>
  </si>
  <si>
    <t>situation dysphagie connue</t>
  </si>
  <si>
    <t>securiser via prescription observation et tracabilite prescription fiche repas</t>
  </si>
  <si>
    <t>situation troubles de mastication</t>
  </si>
  <si>
    <t>adapter niveau sans surclasser en mixe par facilite observation repas</t>
  </si>
  <si>
    <t>situation pathologie neurologique</t>
  </si>
  <si>
    <t>articuler texture positionnement et accompagnement plan d accompagnement</t>
  </si>
  <si>
    <t>situation personne agee fragile</t>
  </si>
  <si>
    <t>personne agee fragile enrichir sans augmenter trop le volume</t>
  </si>
  <si>
    <t>maintenir densite proteino energetique et plaisir suivi poids apports</t>
  </si>
  <si>
    <t>situation troubles cognitifs</t>
  </si>
  <si>
    <t>comportement</t>
  </si>
  <si>
    <t>adapter environnement et communication pas seulement texture transmission comportement</t>
  </si>
  <si>
    <t>autonomie maximale securisee</t>
  </si>
  <si>
    <t>autonomie maximale securisee fiche materiel</t>
  </si>
  <si>
    <t>situation refus repete</t>
  </si>
  <si>
    <t>analyse multidimensionnelle du refus alimentaire fiche refus</t>
  </si>
  <si>
    <t>situation allergie intolerance</t>
  </si>
  <si>
    <t>distinguer allergie medicale intolerance non gout registre dossier</t>
  </si>
  <si>
    <t>situation regime therapeutique</t>
  </si>
  <si>
    <t>croiser texture + regime + allergenes fiche individuelle</t>
  </si>
  <si>
    <t>situation fatigue en fin de journee</t>
  </si>
  <si>
    <t>fatigue en fin de journee adapter horaire collation texture selon moment</t>
  </si>
  <si>
    <t>personnaliser temps moment et densite suivi consommation</t>
  </si>
  <si>
    <t>situation evaluation initiale</t>
  </si>
  <si>
    <t>evaluation clinique nutritionnelle structuree bilan entree</t>
  </si>
  <si>
    <t>situation reevaluation periodique</t>
  </si>
  <si>
    <t>boucle d amelioration individualisee compte rendu repas</t>
  </si>
  <si>
    <t>apports proteiques ou sont les proteines dans ton assiette modifiee</t>
  </si>
  <si>
    <t>ou sont les proteines dans ton assiette modifiee</t>
  </si>
  <si>
    <t>ne pas modifier texture regime ou allergene sans consigne validee</t>
  </si>
  <si>
    <t>grammage valide recette enrichie et stable</t>
  </si>
  <si>
    <t>densite energetique tu as mixe mais as tu garde l energie</t>
  </si>
  <si>
    <t>tu as mixe mais as tu garde l energie</t>
  </si>
  <si>
    <t>iddsi boissons</t>
  </si>
  <si>
    <t>hydratation comment sais tu que la personne boit assez</t>
  </si>
  <si>
    <t>comment sais tu que la personne boit assez</t>
  </si>
  <si>
    <t>securite fausse route que se passe t il si ta puree rend de l eau</t>
  </si>
  <si>
    <t>que se passe t il si ta puree rend de l eau</t>
  </si>
  <si>
    <t>comment eviter de remplir sans nourrir</t>
  </si>
  <si>
    <t>gouter collations quelle collation est utile et compatible texture</t>
  </si>
  <si>
    <t>quelle collation est utile et compatible texture</t>
  </si>
  <si>
    <t>fruits et fibres comment gardes tu le fruit en texture adaptee</t>
  </si>
  <si>
    <t>comment gardes tu le fruit en texture adaptee</t>
  </si>
  <si>
    <t>temperature de service une texture correcte mais froide donne quoi</t>
  </si>
  <si>
    <t>une texture correcte mais froide donne quoi</t>
  </si>
  <si>
    <t>confort et securite maitrise liaison chaude froide</t>
  </si>
  <si>
    <t>regimes restrictifs restriction texture + sans sel + mixe que verifies tu</t>
  </si>
  <si>
    <t>restriction texture + sans sel + mixe que verifies tu</t>
  </si>
  <si>
    <t>validation dietetique obligatoire recette adaptee non punitive</t>
  </si>
  <si>
    <t>plaisir et phase cephalique pourquoi le beau peut ameliorer l apport</t>
  </si>
  <si>
    <t>pourquoi le beau peut ameliorer l apport</t>
  </si>
  <si>
    <t>suivi des restes que t apprend l assiette retour</t>
  </si>
  <si>
    <t>que t apprend l assiette retour</t>
  </si>
  <si>
    <t>signaux d alerte quel signal impose d arreter et prevenir</t>
  </si>
  <si>
    <t>quel signal impose d arreter et prevenir</t>
  </si>
  <si>
    <t>circuit alerte stop service si doute majeur</t>
  </si>
  <si>
    <t>dimension identification du plat</t>
  </si>
  <si>
    <t>identification du plat poisson mixe moule + puree carotte + sauce citron</t>
  </si>
  <si>
    <t>poisson mixe moule + puree carotte + sauce citron</t>
  </si>
  <si>
    <t>dimension couleur</t>
  </si>
  <si>
    <t>betterave carotte epinard courge</t>
  </si>
  <si>
    <t>variete legumes pas de colorants inutiles</t>
  </si>
  <si>
    <t>dimension saveur</t>
  </si>
  <si>
    <t>herbes mixees jus corse epices douces</t>
  </si>
  <si>
    <t>compatibilite sans sel allergenes degustation cuisine systematique</t>
  </si>
  <si>
    <t>dimension odeur</t>
  </si>
  <si>
    <t>jus de viande reduit aromates</t>
  </si>
  <si>
    <t>dimension texture en bouche</t>
  </si>
  <si>
    <t>ajout sauce liaison tamisage</t>
  </si>
  <si>
    <t>dimension sauces</t>
  </si>
  <si>
    <t>bechamel enrichie veloute reduit</t>
  </si>
  <si>
    <t>apport et regime texture sauce validee</t>
  </si>
  <si>
    <t>dimension formes</t>
  </si>
  <si>
    <t>boudin quenelle dome moule silicone</t>
  </si>
  <si>
    <t>portion lisible tenue au chaud validee</t>
  </si>
  <si>
    <t>dimension repas complet</t>
  </si>
  <si>
    <t>menu complet texture 4</t>
  </si>
  <si>
    <t>dimension meme repas que les autres</t>
  </si>
  <si>
    <t>bœuf carottes decline texture</t>
  </si>
  <si>
    <t>variete declinaison du menu</t>
  </si>
  <si>
    <t>meme repas que les autres bœuf carottes decline texture</t>
  </si>
  <si>
    <t>dimension dimension sociale</t>
  </si>
  <si>
    <t>meme salle aide discrete</t>
  </si>
  <si>
    <t>dimension acceptabilite cfa pro</t>
  </si>
  <si>
    <t>securite plaisir autonomie</t>
  </si>
  <si>
    <t>dimension degustation interne</t>
  </si>
  <si>
    <t>organoleptique</t>
  </si>
  <si>
    <t>check gout sel texture temperature</t>
  </si>
  <si>
    <t>etape menu</t>
  </si>
  <si>
    <t>fiche technique texture par composante</t>
  </si>
  <si>
    <t>menu compatible regimes fiches techniques signees fiche texture</t>
  </si>
  <si>
    <t>etape achats</t>
  </si>
  <si>
    <t>pieces tendres parage qualite constante</t>
  </si>
  <si>
    <t>apports et allergies cahier charges fournisseur bon livraison</t>
  </si>
  <si>
    <t>preservation apports courbe temps temperature releve cuisson</t>
  </si>
  <si>
    <t>etape mixage</t>
  </si>
  <si>
    <t>materiel adapte petites charges tamisage</t>
  </si>
  <si>
    <t>densite nutritionnelle procedure mixage test texture</t>
  </si>
  <si>
    <t>etape liaison</t>
  </si>
  <si>
    <t>lier avec sauce feculent epaississant valide</t>
  </si>
  <si>
    <t>compatibilite regimes allergenes recette testee stabilite 30 min</t>
  </si>
  <si>
    <t>etape enrichissement</t>
  </si>
  <si>
    <t>enrichir selon protocole dietetique</t>
  </si>
  <si>
    <t>regime allergene valide dosage precis fiche recette</t>
  </si>
  <si>
    <t>etape refroidissement</t>
  </si>
  <si>
    <t>cellule tracabilite portionnement</t>
  </si>
  <si>
    <t>sans impact apports process pms releve cellule</t>
  </si>
  <si>
    <t>etape remise en temperature</t>
  </si>
  <si>
    <t>temperature maitrisee sauce ajustee</t>
  </si>
  <si>
    <t>compatibilite textures mode operatoire temperature service</t>
  </si>
  <si>
    <t>etape portionnement</t>
  </si>
  <si>
    <t>pesee ou outils de portionnement</t>
  </si>
  <si>
    <t>grammage nutritionnel louche portionneur defini grammage</t>
  </si>
  <si>
    <t>etape tracabilite</t>
  </si>
  <si>
    <t>fiche lot recette allergenes</t>
  </si>
  <si>
    <t>registre allergenes pms et etiquetage interne fiche lot</t>
  </si>
  <si>
    <t>etape prevention contaminations</t>
  </si>
  <si>
    <t>prevention contaminations plan de nettoyage et ordre de production</t>
  </si>
  <si>
    <t>plan de nettoyage et ordre de production</t>
  </si>
  <si>
    <t>regimes proteges ordonnancement production plan nettoyage</t>
  </si>
  <si>
    <t>etape formation equipe</t>
  </si>
  <si>
    <t>procedures photos tests formation</t>
  </si>
  <si>
    <t>validation equipe mode operatoire affiche audit interne</t>
  </si>
  <si>
    <t>moment avant service</t>
  </si>
  <si>
    <t>double verification discrete</t>
  </si>
  <si>
    <t>besoin postural</t>
  </si>
  <si>
    <t>assis droit tete adaptee confort</t>
  </si>
  <si>
    <t>moment presentation</t>
  </si>
  <si>
    <t>annonce simple positive non infantilisante</t>
  </si>
  <si>
    <t>moment rythme</t>
  </si>
  <si>
    <t>temps suffisant petites bouchees</t>
  </si>
  <si>
    <t>moment aide partielle</t>
  </si>
  <si>
    <t>aider uniquement ce qui est necessaire</t>
  </si>
  <si>
    <t>moment aide totale</t>
  </si>
  <si>
    <t>demander expliquer respecter refus</t>
  </si>
  <si>
    <t>moment temperature</t>
  </si>
  <si>
    <t>organisation pour maintien chaud froid</t>
  </si>
  <si>
    <t>moment observation</t>
  </si>
  <si>
    <t>transmettre toux refus lenteur restes</t>
  </si>
  <si>
    <t>moment ambiance</t>
  </si>
  <si>
    <t>cadre calme reperes plaisir</t>
  </si>
  <si>
    <t>moment materiel</t>
  </si>
  <si>
    <t>verre assiette couvert ergonomique</t>
  </si>
  <si>
    <t>moment respect du non gout</t>
  </si>
  <si>
    <t>proposer equivalence validee</t>
  </si>
  <si>
    <t>moment fin de repas</t>
  </si>
  <si>
    <t>noter restes et reactions</t>
  </si>
  <si>
    <t>cause possible douleur buccale</t>
  </si>
  <si>
    <t>signaler adapter texture temperature</t>
  </si>
  <si>
    <t>a t il mal aux dents ou a la bouche</t>
  </si>
  <si>
    <t>cause possible texture inadaptee</t>
  </si>
  <si>
    <t>la texture est elle trop dure ou trop fluide</t>
  </si>
  <si>
    <t>cause possible plat non identifiable</t>
  </si>
  <si>
    <t>separer couleurs formes expliquer</t>
  </si>
  <si>
    <t>cause possible gout non accepte</t>
  </si>
  <si>
    <t>equivalence validee</t>
  </si>
  <si>
    <t>cause possible fatigue</t>
  </si>
  <si>
    <t>fractionner enrichir aider</t>
  </si>
  <si>
    <t>le repas est il trop long ou trop volumineux</t>
  </si>
  <si>
    <t>cause possible environnement</t>
  </si>
  <si>
    <t>calme placement reperes</t>
  </si>
  <si>
    <t>cause possible posture</t>
  </si>
  <si>
    <t>repositionner avec soignant</t>
  </si>
  <si>
    <t>cause possible culture religion habitude</t>
  </si>
  <si>
    <t>culture religion habitude adapter menus choix dans cadre valide</t>
  </si>
  <si>
    <t>adapter menus choix dans cadre valide</t>
  </si>
  <si>
    <t>guidance verbale visuelle</t>
  </si>
  <si>
    <t>cause possible medicaments</t>
  </si>
  <si>
    <t>signaler aux soignants</t>
  </si>
  <si>
    <t>cause possible depression isolement</t>
  </si>
  <si>
    <t>presence encouragement alerte equipe</t>
  </si>
  <si>
    <t>cause possible satiete ou mauvais horaire</t>
  </si>
  <si>
    <t>reorganiser collation repas</t>
  </si>
  <si>
    <t>geste parole action ou defaut d action qui porte atteinte aux droits besoins ou sante d une personne vulnerable</t>
  </si>
  <si>
    <t>atteinte droits sante critique</t>
  </si>
  <si>
    <t>flux d information prescription texture</t>
  </si>
  <si>
    <t>niveau texture boissons interdits</t>
  </si>
  <si>
    <t>flux d information regimes allergenes</t>
  </si>
  <si>
    <t>allergies intolerances regimes</t>
  </si>
  <si>
    <t>flux d information gouts non gouts</t>
  </si>
  <si>
    <t>preferences aversions habitudes</t>
  </si>
  <si>
    <t>flux d information consommation reelle</t>
  </si>
  <si>
    <t>reste par composante refus appetit</t>
  </si>
  <si>
    <t>flux d information incidents deglutition</t>
  </si>
  <si>
    <t>toux fausse route voix mouillee</t>
  </si>
  <si>
    <t>flux d information qualite organoleptique</t>
  </si>
  <si>
    <t>trop sec fade collant froid</t>
  </si>
  <si>
    <t>flux d information autonomie materiel</t>
  </si>
  <si>
    <t>couverts verre assiette aide</t>
  </si>
  <si>
    <t>flux d information changement etat</t>
  </si>
  <si>
    <t>fatigue infection retour hospitalisation</t>
  </si>
  <si>
    <t>flux d information validation recette</t>
  </si>
  <si>
    <t>texture apports allergenes photo</t>
  </si>
  <si>
    <t>flux d information reunion repas</t>
  </si>
  <si>
    <t>difficultes indicateurs actions</t>
  </si>
  <si>
    <t>flux d information formation terrain</t>
  </si>
  <si>
    <t>cas pratiques tests texture ethique</t>
  </si>
  <si>
    <t>flux d information retour famille proches</t>
  </si>
  <si>
    <t>habitudes histoire alimentaire inquietudes</t>
  </si>
  <si>
    <t>mission proteger</t>
  </si>
  <si>
    <t>texture prescrite + allergenes controles</t>
  </si>
  <si>
    <t>mission favoriser autonomie</t>
  </si>
  <si>
    <t>mission respecter droits</t>
  </si>
  <si>
    <t>mission personnaliser</t>
  </si>
  <si>
    <t>mission prevenir maltraitance</t>
  </si>
  <si>
    <t>mission coordonner</t>
  </si>
  <si>
    <t>mission evaluer</t>
  </si>
  <si>
    <t>mission inclure</t>
  </si>
  <si>
    <t>mission former</t>
  </si>
  <si>
    <t>mission assurer qualite</t>
  </si>
  <si>
    <t>demarche continue observer corriger tracer</t>
  </si>
  <si>
    <t>mission securiser organisation</t>
  </si>
  <si>
    <t>domaine hygiene</t>
  </si>
  <si>
    <t>tiac non conformite critique</t>
  </si>
  <si>
    <t>domaine qualite nutritionnelle</t>
  </si>
  <si>
    <t>desequilibre menus vigilance</t>
  </si>
  <si>
    <t>domaine nutrition collective</t>
  </si>
  <si>
    <t>texture pauvre vigilance</t>
  </si>
  <si>
    <t>domaine denutrition</t>
  </si>
  <si>
    <t>denutrition critique si perte poids</t>
  </si>
  <si>
    <t>domaine allergenes</t>
  </si>
  <si>
    <t>reaction allergique critique</t>
  </si>
  <si>
    <t>domaine esms</t>
  </si>
  <si>
    <t>repas reduit a logistique info</t>
  </si>
  <si>
    <t>domaine allergies en collectivite</t>
  </si>
  <si>
    <t>accident allergique critique</t>
  </si>
  <si>
    <t>domaine ethique qualite</t>
  </si>
  <si>
    <t>maltraitance institutionnelle vigilance</t>
  </si>
  <si>
    <t>domaine validation externe</t>
  </si>
  <si>
    <t>usage non valide vigilance</t>
  </si>
  <si>
    <t>domaine mise a jour</t>
  </si>
  <si>
    <t>document obsolete info</t>
  </si>
  <si>
    <t>categorie allergene obligatoire</t>
  </si>
  <si>
    <t>categorie allergie</t>
  </si>
  <si>
    <t>categorie intolerance</t>
  </si>
  <si>
    <t>categorie non gout</t>
  </si>
  <si>
    <t>categorie degout texture</t>
  </si>
  <si>
    <t>categorie enrichissement allergene</t>
  </si>
  <si>
    <t>categorie contamination croisee</t>
  </si>
  <si>
    <t>categorie substitution</t>
  </si>
  <si>
    <t>categorie affichage registre</t>
  </si>
  <si>
    <t>texture + allergene</t>
  </si>
  <si>
    <t>categorie texture + allergene</t>
  </si>
  <si>
    <t>texture + allergene assiette modifiee moins tracee</t>
  </si>
  <si>
    <t>categorie dossier individuel</t>
  </si>
  <si>
    <t>volume en bouche</t>
  </si>
  <si>
    <t>la texture est une reponse individualisee a un besoin evalue elle doit etre prescrite transmise controlee et reevaluee</t>
  </si>
  <si>
    <t>question reponse</t>
  </si>
  <si>
    <t>ne pas decider seul hors prescription regime allergene ou situation de securite</t>
  </si>
  <si>
    <t>reponse argumentee + transmission ou controle cite</t>
  </si>
  <si>
    <t>je dois respecter le besoin du convive et la texture validee je ne decide pas seul de tout mixer ajouter un controle concret et une transmission utile</t>
  </si>
  <si>
    <t>je dois respecter le besoin du convive et la texture validee je ne decide pas seul de tout mixer</t>
  </si>
  <si>
    <t>elle doit etre homogene cohesive sans grumeaux sans eau libre non collante avec un niveau iddsi verifie</t>
  </si>
  <si>
    <t>decris une texture mixee lisse correcte pour une personne avec trouble de deglutition</t>
  </si>
  <si>
    <t>elle doit etre lisse sans morceaux pas trop liquide et facile a avaler ajouter un controle concret et une transmission utile</t>
  </si>
  <si>
    <t>elle doit etre lisse sans morceaux pas trop liquide et facile a avaler</t>
  </si>
  <si>
    <t>pourquoi une texture modifiee peut augmenter le risque de denutrition si elle est mal faite</t>
  </si>
  <si>
    <t>si on dilue trop ou si ce n est pas bon la personne mange moins et recoit moins de proteines ajouter un controle concret et une transmission utile</t>
  </si>
  <si>
    <t>si on dilue trop ou si ce n est pas bon la personne mange moins et recoit moins de proteines</t>
  </si>
  <si>
    <t>construis une assiette texture modifiee appetissante a partir d un menu classique</t>
  </si>
  <si>
    <t>je separe la viande le legume et la sauce je garde les couleurs et je dresse proprement ajouter un controle concret et une transmission utile</t>
  </si>
  <si>
    <t>je separe la viande le legume et la sauce je garde les couleurs et je dresse proprement</t>
  </si>
  <si>
    <t>que doit verifier l equipe de salle avant de servir un repas texture modifiee</t>
  </si>
  <si>
    <t>elle verifie la bonne personne la texture le regime les allergenes et l installation ajouter un controle concret et une transmission utile</t>
  </si>
  <si>
    <t>elle verifie la bonne personne la texture le regime les allergenes et l installation</t>
  </si>
  <si>
    <t>un convive refuse son repas mixe quelles causes recherches tu avant de conclure</t>
  </si>
  <si>
    <t>je regarde s il a mal si le gout ne va pas si la texture est mauvaise s il est fatigue ou mal installe ajouter un controle concret et une transmission utile</t>
  </si>
  <si>
    <t>je regarde s il a mal si le gout ne va pas si la texture est mauvaise s il est fatigue ou mal installe</t>
  </si>
  <si>
    <t>donne un exemple de maltraitance involontaire autour du repas</t>
  </si>
  <si>
    <t>forcer quelqu un a manger vite ou lui donner une texture non adaptee meme sans vouloir faire mal ajouter un controle concret et une transmission utile</t>
  </si>
  <si>
    <t>forcer quelqu un a manger vite ou lui donner une texture non adaptee meme sans vouloir faire mal</t>
  </si>
  <si>
    <t>pourquoi la communication entre cuisiniers et soignants est elle indispensable</t>
  </si>
  <si>
    <t>la cuisine doit savoir la texture les regimes et les retours du repas ajouter un controle concret et une transmission utile</t>
  </si>
  <si>
    <t>la cuisine doit savoir la texture les regimes et les retours du repas</t>
  </si>
  <si>
    <t>quelle difference fais tu entre allergie intolerance et non gout</t>
  </si>
  <si>
    <t>une allergie est dangereuse et doit etre respectee un non gout est une preference une intolerance suit une consigne ajouter un controle concret et une tra</t>
  </si>
  <si>
    <t>une allergie est dangereuse et doit etre respectee un non gout est une preference une intolerance suit une consigne</t>
  </si>
  <si>
    <t>comment favoriser l autonomie au repas avant d aider totalement</t>
  </si>
  <si>
    <t>je propose un couvert un verre ou une assiette adaptes et j aide seulement si besoin ajouter un controle concret et une transmission utile</t>
  </si>
  <si>
    <t>je propose un couvert un verre ou une assiette adaptes et j aide seulement si besoin</t>
  </si>
  <si>
    <t>cite les grands points de vigilance reglementaire pour un repas texture modifiee</t>
  </si>
  <si>
    <t>hygiene pms allergenes regimes tracabilite et respect de la personne ajouter un controle concret et une transmission utile</t>
  </si>
  <si>
    <t>hygiene pms allergenes regimes tracabilite et respect de la personne</t>
  </si>
  <si>
    <t>niveau iddsi homogeneite absence d eau libre grumeaux densite nutritionnelle allergenes temperature grammage tracabilite et presentation</t>
  </si>
  <si>
    <t>quels controles cuisine fais tu avant d envoyer un plat mixe</t>
  </si>
  <si>
    <t>gout texture absence de morceaux temperature portion et allergenes ajouter un controle concret et une transmission utile</t>
  </si>
  <si>
    <t>gout texture absence de morceaux temperature portion et allergenes</t>
  </si>
  <si>
    <t>precise le niveau de texture et le test utilise</t>
  </si>
  <si>
    <t>le candidat doit citer l action attendue le risque en cas d erreur le controle et la preuve associee</t>
  </si>
  <si>
    <t>l alerte securite allergene ou prescription ne doit pas etre compensee par une reponse approximative</t>
  </si>
  <si>
    <t>mots cles detectes + exemple metier verifiable</t>
  </si>
  <si>
    <t>precise le niveau de texture et le test utilise je donne un exemple terrain</t>
  </si>
  <si>
    <t>decris la texture obtenue en bouche et a la cuillere</t>
  </si>
  <si>
    <t>decris la texture obtenue en bouche et a la cuillere je donne un exemple terrain</t>
  </si>
  <si>
    <t>ou sont les proteines et comment gardes tu la ration</t>
  </si>
  <si>
    <t>ou sont les proteines et comment gardes tu la ration je donne un exemple terrain</t>
  </si>
  <si>
    <t>explique comment enrichir sans augmenter le volume je donne un exemple terrain</t>
  </si>
  <si>
    <t>avant de servir quelle installation verifies tu je donne un exemple terrain</t>
  </si>
  <si>
    <t>comment adaptes tu le rythme du repas je donne un exemple terrain</t>
  </si>
  <si>
    <t>donne au moins trois causes possibles de refus je donne un exemple terrain</t>
  </si>
  <si>
    <t>relie le repas au risque de maltraitance involontaire je donne un exemple terrain</t>
  </si>
  <si>
    <t>separe allergie regime intolerance et preference je donne un exemple terrain</t>
  </si>
  <si>
    <t>quelle preuve gardes tu pour la production je donne un exemple terrain</t>
  </si>
  <si>
    <t>comment rends tu le plat modifie reconnaissable je donne un exemple terrain</t>
  </si>
  <si>
    <t>quelles informations circulent avant et apres repas je donne un exemple terrain</t>
  </si>
  <si>
    <t>les niveaux proposes correspondent ils au vocabulaire institutionnel et aux pratiques iddsi retenues</t>
  </si>
  <si>
    <t>ne pas considerer la matrice comme validee sans relecture metier et preuve terrain</t>
  </si>
  <si>
    <t>dieteticiennes + orthophoniste si disponible</t>
  </si>
  <si>
    <t>les enrichissements proposes sont ils compatibles avec les regimes presents dans l etablissement</t>
  </si>
  <si>
    <t>chaque recette texture modifiee possede t elle une tracabilite allergenes complete</t>
  </si>
  <si>
    <t>qualite + dietetique</t>
  </si>
  <si>
    <t>le process mixage refroidissement remise en temperature est il compatible pms</t>
  </si>
  <si>
    <t>dieteticiennes + chef cuisine</t>
  </si>
  <si>
    <t>les consignes texture regime arrivent elles lisiblement a la salle</t>
  </si>
  <si>
    <t>la grille distingue t elle douleur texture gout posture environnement et etat psychologique</t>
  </si>
  <si>
    <t>les formulations evitent elles le jugement et integrent elles consentement dignite</t>
  </si>
  <si>
    <t>les reponses attendues cfa sont elles courtes terrain et comprehensibles</t>
  </si>
  <si>
    <t>les reponses pro integrent elles process tracabilite equipe pluri et arbitrage</t>
  </si>
  <si>
    <t>formateur cuisine + dietetique</t>
  </si>
  <si>
    <t>les alertes critiques bloquent elles bien la note quand securite allergenes maltraitance sont en cause</t>
  </si>
  <si>
    <t>la date de revision et les sources sont elles visibles</t>
  </si>
  <si>
    <t>pour prescription niveau iddsi le professionnel verifie le besoin et le niveau attendu iddsi 3 a 7 identifie le risque principal applique une action validee controle de la prescription avant production realise un controle observable conserve une preuve trace et transmet l ecart ou la decision au responsable concerne</t>
  </si>
  <si>
    <t>identifier le besoin le risque et la texture prescrite avant production ou service</t>
  </si>
  <si>
    <t>iddsi 3 a 7</t>
  </si>
  <si>
    <t>atelier faire decrire puis realiser le controle lie a prescription niveau iddsi</t>
  </si>
  <si>
    <t>cuisine produit conforme soins dietetique valident la prescription service observe et transmet</t>
  </si>
  <si>
    <t>fiche recette test texture tracabilite pms ou transmission ciblee selon le cas prescription niveau iddsi</t>
  </si>
  <si>
    <t>identifier la situation iddsi 3 a 7 expliquer le risque a maitriser realiser le geste professionnel autorise controler la conformite alerter en cas d</t>
  </si>
  <si>
    <t>la personne le plateau et la texture je fais le geste prevu pour prescription niveau iddsi je controle avec un test simple</t>
  </si>
  <si>
    <t>pour trouble de deglutition signale le professionnel verifie le besoin et le niveau attendu selon prescription identifie le risque principal applique une action validee alerte si modification de l etat realise un controle observable conserve une preuve trace et transmet l ecart ou la decision au responsable concerne</t>
  </si>
  <si>
    <t>atelier faire decrire puis realiser le controle lie a trouble de deglutition signale</t>
  </si>
  <si>
    <t>fiche recette test texture tracabilite pms ou transmission ciblee selon le cas trouble de deglutition signale</t>
  </si>
  <si>
    <t>identifier la situation selon prescription expliquer le risque a maitriser realiser le geste professionnel autorise controler la conformite alerter e</t>
  </si>
  <si>
    <t>la personne le plateau et la texture je fais le geste prevu pour trouble de deglutition signale je controle avec un test si</t>
  </si>
  <si>
    <t>pour mastication insuffisante le professionnel verifie le besoin et le niveau attendu iddsi 5 ou 6 identifie le risque principal applique une action validee adaptation de la taille et de l humidite realise un controle observable conserve une preuve trace et transmet l ecart ou la decision au responsable concerne</t>
  </si>
  <si>
    <t>iddsi 5 ou 6</t>
  </si>
  <si>
    <t>atelier faire decrire puis realiser le controle lie a mastication insuffisante</t>
  </si>
  <si>
    <t>fiche recette test texture tracabilite pms ou transmission ciblee selon le cas mastication insuffisante</t>
  </si>
  <si>
    <t>identifier la situation iddsi 5 ou 6 expliquer le risque a maitriser realiser le geste professionnel autorise controler la conformite alerter en cas</t>
  </si>
  <si>
    <t>la personne le plateau et la texture je fais le geste prevu pour mastication insuffisante je controle avec un test simple o</t>
  </si>
  <si>
    <t>pour fausse route anterieure le professionnel verifie le besoin et le niveau attendu selon avis soignant identifie le risque principal applique une action validee securisation du repas et transmission realise un controle observable conserve une preuve trace et transmet l ecart ou la decision au responsable concerne</t>
  </si>
  <si>
    <t>atelier faire decrire puis realiser le controle lie a fausse route anterieure</t>
  </si>
  <si>
    <t>fiche recette test texture tracabilite pms ou transmission ciblee selon le cas fausse route anterieure</t>
  </si>
  <si>
    <t>identifier la situation selon avis soignant expliquer le risque a maitriser realiser le geste professionnel autorise controler la conformite alerter</t>
  </si>
  <si>
    <t>la personne le plateau et la texture je fais le geste prevu pour fausse route anterieure je controle avec un test simple ou</t>
  </si>
  <si>
    <t>pour changement d etat pendant le repas le professionnel verifie le besoin et le niveau attendu a confirmer identifie le risque principal applique une action validee arret alerte et trace realise un controle observable conserve une preuve trace et transmet l ecart ou la decision au responsable concerne</t>
  </si>
  <si>
    <t>a confirmer</t>
  </si>
  <si>
    <t>atelier faire decrire puis realiser le controle lie a changement d etat pendant le repas</t>
  </si>
  <si>
    <t>fiche recette test texture tracabilite pms ou transmission ciblee selon le cas changement d etat pendant le repas</t>
  </si>
  <si>
    <t>identifier la situation a confirmer expliquer le risque a maitriser realiser le geste professionnel autorise controler la conformite alerter en cas d</t>
  </si>
  <si>
    <t>la personne le plateau et la texture je fais le geste prevu pour changement d etat pendant le repas je controle avec un tes</t>
  </si>
  <si>
    <t>pour besoin d aide au repas le professionnel verifie le besoin et le niveau attendu selon plan de soin identifie le risque principal applique une action validee coordination service et soins realise un controle observable conserve une preuve trace et transmet l ecart ou la decision au responsable concerne</t>
  </si>
  <si>
    <t>atelier faire decrire puis realiser le controle lie a besoin d aide au repas</t>
  </si>
  <si>
    <t>fiche recette test texture tracabilite pms ou transmission ciblee selon le cas besoin d aide au repas</t>
  </si>
  <si>
    <t>identifier la situation selon plan de soin expliquer le risque a maitriser realiser le geste professionnel autorise controler la conformite alerter e</t>
  </si>
  <si>
    <t>la personne le plateau et la texture je fais le geste prevu pour besoin d aide au repas je controle avec un test simple ou</t>
  </si>
  <si>
    <t>pour refus de texture prescrite le professionnel verifie le besoin et le niveau attendu texture prescrite identifie le risque principal applique une action validee analyse appetence et risque nutritionnel realise un controle observable conserve une preuve trace et transmet l ecart ou la decision au responsable concerne</t>
  </si>
  <si>
    <t>atelier faire decrire puis realiser le controle lie a refus de texture prescrite</t>
  </si>
  <si>
    <t>fiche recette test texture tracabilite pms ou transmission ciblee selon le cas refus de texture prescrite</t>
  </si>
  <si>
    <t>identifier la situation texture prescrite expliquer le risque a maitriser realiser le geste professionnel autorise controler la conformite alerter en</t>
  </si>
  <si>
    <t>la personne le plateau et la texture je fais le geste prevu pour refus de texture prescrite je controle avec un test simple</t>
  </si>
  <si>
    <t>pour demande famille non conforme le professionnel verifie le besoin et le niveau attendu selon prescription identifie le risque principal applique une action validee expliquer la limite et tracer la demande realise un controle observable conserve une preuve trace et transmet l ecart ou la decision au responsable concerne</t>
  </si>
  <si>
    <t>atelier faire decrire puis realiser le controle lie a demande famille non conforme</t>
  </si>
  <si>
    <t>fiche recette test texture tracabilite pms ou transmission ciblee selon le cas demande famille non conforme</t>
  </si>
  <si>
    <t>la personne le plateau et la texture je fais le geste prevu pour demande famille non conforme je controle avec un test simp</t>
  </si>
  <si>
    <t>pour test cuillere inclinee le professionnel verifie le besoin et le niveau attendu iddsi 4 identifie le risque principal applique une action validee verifier tenue et glissement realise un controle observable conserve une preuve trace et transmet l ecart ou la decision au responsable concerne</t>
  </si>
  <si>
    <t>realiser des tests simples reproductibles et tracables avant envoi</t>
  </si>
  <si>
    <t>atelier faire decrire puis realiser le controle lie a test cuillere inclinee</t>
  </si>
  <si>
    <t>fiche recette test texture tracabilite pms ou transmission ciblee selon le cas test cuillere inclinee</t>
  </si>
  <si>
    <t>identifier la situation iddsi 4 expliquer le risque a maitriser realiser le geste professionnel autorise controler la conformite alerter en cas d eca</t>
  </si>
  <si>
    <t>la personne le plateau et la texture je fais le geste prevu pour test cuillere inclinee je controle avec un test simple ou</t>
  </si>
  <si>
    <t>pour test pression fourchette le professionnel verifie le besoin et le niveau attendu iddsi 5 a 6 identifie le risque principal applique une action validee verifier ecrasement et cohesion realise un controle observable conserve une preuve trace et transmet l ecart ou la decision au responsable concerne</t>
  </si>
  <si>
    <t>iddsi 5 a 6</t>
  </si>
  <si>
    <t>atelier faire decrire puis realiser le controle lie a test pression fourchette</t>
  </si>
  <si>
    <t>fiche recette test texture tracabilite pms ou transmission ciblee selon le cas test pression fourchette</t>
  </si>
  <si>
    <t>identifier la situation iddsi 5 a 6 expliquer le risque a maitriser realiser le geste professionnel autorise controler la conformite alerter en cas d</t>
  </si>
  <si>
    <t>la personne le plateau et la texture je fais le geste prevu pour test pression fourchette je controle avec un test simple o</t>
  </si>
  <si>
    <t>pour test egouttement fourchette le professionnel verifie le besoin et le niveau attendu iddsi 3 a 4 identifie le risque principal applique une action validee controler ecoulement et separation realise un controle observable conserve une preuve trace et transmet l ecart ou la decision au responsable concerne</t>
  </si>
  <si>
    <t>iddsi 3 a 4</t>
  </si>
  <si>
    <t>atelier faire decrire puis realiser le controle lie a test egouttement fourchette</t>
  </si>
  <si>
    <t>fiche recette test texture tracabilite pms ou transmission ciblee selon le cas test egouttement fourchette</t>
  </si>
  <si>
    <t>identifier la situation iddsi 3 a 4 expliquer le risque a maitriser realiser le geste professionnel autorise controler la conformite alerter en cas d</t>
  </si>
  <si>
    <t>la personne le plateau et la texture je fais le geste prevu pour test egouttement fourchette je controle avec un test simpl</t>
  </si>
  <si>
    <t>pour test ecoulement seringue le professionnel verifie le besoin et le niveau attendu iddsi liquides 0 a 4 identifie le risque principal applique une action validee controler l epaisseur d une boisson realise un controle observable conserve une preuve trace et transmet l ecart ou la decision au responsable concerne</t>
  </si>
  <si>
    <t>iddsi liquides 0 a 4</t>
  </si>
  <si>
    <t>atelier faire decrire puis realiser le controle lie a test ecoulement seringue</t>
  </si>
  <si>
    <t>fiche recette test texture tracabilite pms ou transmission ciblee selon le cas test ecoulement seringue</t>
  </si>
  <si>
    <t>identifier la situation iddsi liquides 0 a 4 expliquer le risque a maitriser realiser le geste professionnel autorise controler la conformite alerter</t>
  </si>
  <si>
    <t>la personne le plateau et la texture je fais le geste prevu pour test ecoulement seringue je controle avec un test simple o</t>
  </si>
  <si>
    <t>pour granulometrie hachee le professionnel verifie le besoin et le niveau attendu iddsi 5 identifie le risque principal applique une action validee controler taille des morceaux realise un controle observable conserve une preuve trace et transmet l ecart ou la decision au responsable concerne</t>
  </si>
  <si>
    <t>atelier faire decrire puis realiser le controle lie a granulometrie hachee</t>
  </si>
  <si>
    <t>fiche recette test texture tracabilite pms ou transmission ciblee selon le cas granulometrie hachee</t>
  </si>
  <si>
    <t>identifier la situation iddsi 5 expliquer le risque a maitriser realiser le geste professionnel autorise controler la conformite alerter en cas d eca</t>
  </si>
  <si>
    <t>la personne le plateau et la texture je fais le geste prevu pour granulometrie hachee je controle avec un test simple ou l</t>
  </si>
  <si>
    <t>pour absence de double texture le professionnel verifie le besoin et le niveau attendu tous niveaux identifie le risque principal applique une action validee eviter morceaux + liquide libre realise un controle observable conserve une preuve trace et transmet l ecart ou la decision au responsable concerne</t>
  </si>
  <si>
    <t>atelier faire decrire puis realiser le controle lie a absence de double texture</t>
  </si>
  <si>
    <t>fiche recette test texture tracabilite pms ou transmission ciblee selon le cas absence de double texture</t>
  </si>
  <si>
    <t>identifier la situation tous niveaux expliquer le risque a maitriser realiser le geste professionnel autorise controler la conformite alerter en cas</t>
  </si>
  <si>
    <t>la personne le plateau et la texture je fais le geste prevu pour absence de double texture je controle avec un test simple</t>
  </si>
  <si>
    <t>pour effet de la temperature le professionnel verifie le besoin et le niveau attendu selon produit identifie le risque principal applique une action validee tester apres refroidissement remise en temperature realise un controle observable conserve une preuve trace et transmet l ecart ou la decision au responsable concerne</t>
  </si>
  <si>
    <t>atelier faire decrire puis realiser le controle lie a effet de la temperature</t>
  </si>
  <si>
    <t>fiche recette test texture tracabilite pms ou transmission ciblee selon le cas effet de la temperature</t>
  </si>
  <si>
    <t>identifier la situation selon produit expliquer le risque a maitriser realiser le geste professionnel autorise controler la conformite alerter en cas</t>
  </si>
  <si>
    <t>la personne le plateau et la texture je fais le geste prevu pour effet de la temperature je controle avec un test simple ou</t>
  </si>
  <si>
    <t>pour conformite lot avant service le professionnel verifie le besoin et le niveau attendu niveau prescrit identifie le risque principal applique une action validee prelever et valider un echantillon realise un controle observable conserve une preuve trace et transmet l ecart ou la decision au responsable concerne</t>
  </si>
  <si>
    <t>atelier faire decrire puis realiser le controle lie a conformite lot avant service</t>
  </si>
  <si>
    <t>fiche recette test texture tracabilite pms ou transmission ciblee selon le cas conformite lot avant service</t>
  </si>
  <si>
    <t>identifier la situation niveau prescrit expliquer le risque a maitriser realiser le geste professionnel autorise controler la conformite alerter en c</t>
  </si>
  <si>
    <t>la personne le plateau et la texture je fais le geste prevu pour conformite lot avant service je controle avec un test simp</t>
  </si>
  <si>
    <t>pour cuisson adaptee avant mixage le professionnel verifie le besoin et le niveau attendu selon recette identifie le risque principal applique une action validee attendrir sans dessecher realise un controle observable conserve une preuve trace et transmet l ecart ou la decision au responsable concerne</t>
  </si>
  <si>
    <t>atelier faire decrire puis realiser le controle lie a cuisson adaptee avant mixage</t>
  </si>
  <si>
    <t>fiche recette test texture tracabilite pms ou transmission ciblee selon le cas cuisson adaptee avant mixage</t>
  </si>
  <si>
    <t>identifier la situation selon recette expliquer le risque a maitriser realiser le geste professionnel autorise controler la conformite alerter en cas</t>
  </si>
  <si>
    <t>la personne le plateau et la texture je fais le geste prevu pour cuisson adaptee avant mixage je controle avec un test simp</t>
  </si>
  <si>
    <t>pour mixage progressif le professionnel verifie le besoin et le niveau attendu iddsi 3 a 5 identifie le risque principal applique une action validee maitriser eau liaison et fibres realise un controle observable conserve une preuve trace et transmet l ecart ou la decision au responsable concerne</t>
  </si>
  <si>
    <t>iddsi 3 a 5</t>
  </si>
  <si>
    <t>atelier faire decrire puis realiser le controle lie a mixage progressif</t>
  </si>
  <si>
    <t>fiche recette test texture tracabilite pms ou transmission ciblee selon le cas mixage progressif</t>
  </si>
  <si>
    <t>identifier la situation iddsi 3 a 5 expliquer le risque a maitriser realiser le geste professionnel autorise controler la conformite alerter en cas d</t>
  </si>
  <si>
    <t>la personne le plateau et la texture je fais le geste prevu pour mixage progressif je controle avec un test simple ou l obs</t>
  </si>
  <si>
    <t>pour tamisage apres mixage le professionnel verifie le besoin et le niveau attendu iddsi 4 identifie le risque principal applique une action validee supprimer peaux aretes et grumeaux realise un controle observable conserve une preuve trace et transmet l ecart ou la decision au responsable concerne</t>
  </si>
  <si>
    <t>atelier faire decrire puis realiser le controle lie a tamisage apres mixage</t>
  </si>
  <si>
    <t>fiche recette test texture tracabilite pms ou transmission ciblee selon le cas tamisage apres mixage</t>
  </si>
  <si>
    <t>la personne le plateau et la texture je fais le geste prevu pour tamisage apres mixage je controle avec un test simple ou l</t>
  </si>
  <si>
    <t>pour liaison culinaire le professionnel verifie le besoin et le niveau attendu selon texture identifie le risque principal applique une action validee assurer cohesion sans coller realise un controle observable conserve une preuve trace et transmet l ecart ou la decision au responsable concerne</t>
  </si>
  <si>
    <t>atelier faire decrire puis realiser le controle lie a liaison culinaire</t>
  </si>
  <si>
    <t>fiche recette test texture tracabilite pms ou transmission ciblee selon le cas liaison culinaire</t>
  </si>
  <si>
    <t>identifier la situation selon texture expliquer le risque a maitriser realiser le geste professionnel autorise controler la conformite alerter en cas</t>
  </si>
  <si>
    <t>la personne le plateau et la texture je fais le geste prevu pour liaison culinaire je controle avec un test simple ou l obs</t>
  </si>
  <si>
    <t>pour portionnage homogene le professionnel verifie le besoin et le niveau attendu niveau prescrit identifie le risque principal applique une action validee garantir regularite par convive realise un controle observable conserve une preuve trace et transmet l ecart ou la decision au responsable concerne</t>
  </si>
  <si>
    <t>atelier faire decrire puis realiser le controle lie a portionnage homogene</t>
  </si>
  <si>
    <t>fiche recette test texture tracabilite pms ou transmission ciblee selon le cas portionnage homogene</t>
  </si>
  <si>
    <t>la personne le plateau et la texture je fais le geste prevu pour portionnage homogene je controle avec un test simple ou l</t>
  </si>
  <si>
    <t>pour remise en temperature le professionnel verifie le besoin et le niveau attendu pms identifie le risque principal applique une action validee maintenir securite et texture realise un controle observable conserve une preuve trace et transmet l ecart ou la decision au responsable concerne</t>
  </si>
  <si>
    <t>atelier faire decrire puis realiser le controle lie a remise en temperature</t>
  </si>
  <si>
    <t>fiche recette test texture tracabilite pms ou transmission ciblee selon le cas remise en temperature</t>
  </si>
  <si>
    <t>identifier la situation pms expliquer le risque a maitriser realiser le geste professionnel autorise controler la conformite alerter en cas d ecart e</t>
  </si>
  <si>
    <t>la personne le plateau et la texture je fais le geste prevu pour remise en temperature je controle avec un test simple ou l</t>
  </si>
  <si>
    <t>pour reformage visuel le professionnel verifie le besoin et le niveau attendu textures moulees identifie le risque principal applique une action validee redonner une forme identifiable realise un controle observable conserve une preuve trace et transmet l ecart ou la decision au responsable concerne</t>
  </si>
  <si>
    <t>textures moulees</t>
  </si>
  <si>
    <t>atelier faire decrire puis realiser le controle lie a reformage visuel</t>
  </si>
  <si>
    <t>fiche recette test texture tracabilite pms ou transmission ciblee selon le cas reformage visuel</t>
  </si>
  <si>
    <t>identifier la situation textures moulees expliquer le risque a maitriser realiser le geste professionnel autorise controler la conformite alerter en</t>
  </si>
  <si>
    <t>la personne le plateau et la texture je fais le geste prevu pour reformage visuel je controle avec un test simple ou l obse</t>
  </si>
  <si>
    <t>pour fiche technique texture le professionnel verifie le besoin et le niveau attendu standard interne identifie le risque principal applique une action validee stabiliser grammage test et trace realise un controle observable conserve une preuve trace et transmet l ecart ou la decision au responsable concerne</t>
  </si>
  <si>
    <t>atelier faire decrire puis realiser le controle lie a fiche technique texture</t>
  </si>
  <si>
    <t>fiche recette test texture tracabilite pms ou transmission ciblee selon le cas fiche technique texture</t>
  </si>
  <si>
    <t>identifier la situation standard interne expliquer le risque a maitriser realiser le geste professionnel autorise controler la conformite alerter en</t>
  </si>
  <si>
    <t>la personne le plateau et la texture je fais le geste prevu pour fiche technique texture je controle avec un test simple ou</t>
  </si>
  <si>
    <t>pour enrichissement proteique le professionnel verifie le besoin et le niveau attendu selon prescription identifie le risque principal applique une action validee augmenter proteines sans volume excessif realise un controle observable conserve une preuve trace et transmet l ecart ou la decision au responsable concerne</t>
  </si>
  <si>
    <t>maintenir les apports energetiques et proteiques malgre la texture modifiee</t>
  </si>
  <si>
    <t>atelier faire decrire puis realiser le controle lie a enrichissement proteique</t>
  </si>
  <si>
    <t>fiche recette test texture tracabilite pms ou transmission ciblee selon le cas enrichissement proteique</t>
  </si>
  <si>
    <t>la personne le plateau et la texture je fais le geste prevu pour enrichissement proteique je controle avec un test simple o</t>
  </si>
  <si>
    <t>pour enrichissement energetique le professionnel verifie le besoin et le niveau attendu selon prescription identifie le risque principal applique une action validee ajouter matiere grasse ou lait concentre realise un controle observable conserve une preuve trace et transmet l ecart ou la decision au responsable concerne</t>
  </si>
  <si>
    <t>atelier faire decrire puis realiser le controle lie a enrichissement energetique</t>
  </si>
  <si>
    <t>fiche recette test texture tracabilite pms ou transmission ciblee selon le cas enrichissement energetique</t>
  </si>
  <si>
    <t>la personne le plateau et la texture je fais le geste prevu pour enrichissement energetique je controle avec un test simple</t>
  </si>
  <si>
    <t>pour petit volume dense le professionnel verifie le besoin et le niveau attendu resident petit mangeur identifie le risque principal applique une action validee concentrer les apports realise un controle observable conserve une preuve trace et transmet l ecart ou la decision au responsable concerne</t>
  </si>
  <si>
    <t>resident petit mangeur</t>
  </si>
  <si>
    <t>atelier faire decrire puis realiser le controle lie a petit volume dense</t>
  </si>
  <si>
    <t>fiche recette test texture tracabilite pms ou transmission ciblee selon le cas petit volume dense</t>
  </si>
  <si>
    <t>identifier la situation resident petit mangeur expliquer le risque a maitriser realiser le geste professionnel autorise controler la conformite alert</t>
  </si>
  <si>
    <t>la personne le plateau et la texture je fais le geste prevu pour petit volume dense je controle avec un test simple ou l ob</t>
  </si>
  <si>
    <t>pour collation enrichie le professionnel verifie le besoin et le niveau attendu plan alimentaire identifie le risque principal applique une action validee fractionner la journee alimentaire realise un controle observable conserve une preuve trace et transmet l ecart ou la decision au responsable concerne</t>
  </si>
  <si>
    <t>atelier faire decrire puis realiser le controle lie a collation enrichie</t>
  </si>
  <si>
    <t>fiche recette test texture tracabilite pms ou transmission ciblee selon le cas collation enrichie</t>
  </si>
  <si>
    <t>identifier la situation plan alimentaire expliquer le risque a maitriser realiser le geste professionnel autorise controler la conformite alerter en</t>
  </si>
  <si>
    <t>la personne le plateau et la texture je fais le geste prevu pour collation enrichie je controle avec un test simple ou l ob</t>
  </si>
  <si>
    <t>pour hydratation epaissie le professionnel verifie le besoin et le niveau attendu liquides iddsi identifie le risque principal applique une action validee adapter boisson et surveillance realise un controle observable conserve une preuve trace et transmet l ecart ou la decision au responsable concerne</t>
  </si>
  <si>
    <t>liquides iddsi</t>
  </si>
  <si>
    <t>atelier faire decrire puis realiser le controle lie a hydratation epaissie</t>
  </si>
  <si>
    <t>fiche recette test texture tracabilite pms ou transmission ciblee selon le cas hydratation epaissie</t>
  </si>
  <si>
    <t>identifier la situation liquides iddsi expliquer le risque a maitriser realiser le geste professionnel autorise controler la conformite alerter en ca</t>
  </si>
  <si>
    <t>la personne le plateau et la texture je fais le geste prevu pour hydratation epaissie je controle avec un test simple ou l</t>
  </si>
  <si>
    <t>pour suivi des ingesta le professionnel verifie le besoin et le niveau attendu fiche suivi identifie le risque principal applique une action validee reperer baisse de consommation realise un controle observable conserve une preuve trace et transmet l ecart ou la decision au responsable concerne</t>
  </si>
  <si>
    <t>atelier faire decrire puis realiser le controle lie a suivi des ingesta</t>
  </si>
  <si>
    <t>fiche recette test texture tracabilite pms ou transmission ciblee selon le cas suivi des ingesta</t>
  </si>
  <si>
    <t>identifier la situation fiche suivi expliquer le risque a maitriser realiser le geste professionnel autorise controler la conformite alerter en cas d</t>
  </si>
  <si>
    <t>la personne le plateau et la texture je fais le geste prevu pour suivi des ingesta je controle avec un test simple ou l obs</t>
  </si>
  <si>
    <t>pour perte de poids le professionnel verifie le besoin et le niveau attendu alerte nutritionnelle identifie le risque principal applique une action validee transmettre aux soins dietetique realise un controle observable conserve une preuve trace et transmet l ecart ou la decision au responsable concerne</t>
  </si>
  <si>
    <t>atelier faire decrire puis realiser le controle lie a perte de poids</t>
  </si>
  <si>
    <t>fiche recette test texture tracabilite pms ou transmission ciblee selon le cas perte de poids</t>
  </si>
  <si>
    <t>identifier la situation alerte nutritionnelle expliquer le risque a maitriser realiser le geste professionnel autorise controler la conformite alerte</t>
  </si>
  <si>
    <t>la personne le plateau et la texture je fais le geste prevu pour perte de poids je controle avec un test simple ou l observ</t>
  </si>
  <si>
    <t>pour refus alimentaire repete le professionnel verifie le besoin et le niveau attendu risque denutrition identifie le risque principal applique une action validee adapter gout texture et presentation realise un controle observable conserve une preuve trace et transmet l ecart ou la decision au responsable concerne</t>
  </si>
  <si>
    <t>risque denutrition</t>
  </si>
  <si>
    <t>atelier faire decrire puis realiser le controle lie a refus alimentaire repete</t>
  </si>
  <si>
    <t>fiche recette test texture tracabilite pms ou transmission ciblee selon le cas refus alimentaire repete</t>
  </si>
  <si>
    <t>identifier la situation risque denutrition expliquer le risque a maitriser realiser le geste professionnel autorise controler la conformite alerter e</t>
  </si>
  <si>
    <t>la personne le plateau et la texture je fais le geste prevu pour refus alimentaire repete je controle avec un test simple o</t>
  </si>
  <si>
    <t>pour controle plateau le professionnel verifie le besoin et le niveau attendu texture prescrite identifie le risque principal applique une action validee verifier nom regime texture allergenes realise un controle observable conserve une preuve trace et transmet l ecart ou la decision au responsable concerne</t>
  </si>
  <si>
    <t>servir la bonne texture au bon resident et transmettre les observations utiles</t>
  </si>
  <si>
    <t>atelier faire decrire puis realiser le controle lie a controle plateau</t>
  </si>
  <si>
    <t>fiche recette test texture tracabilite pms ou transmission ciblee selon le cas controle plateau</t>
  </si>
  <si>
    <t>la personne le plateau et la texture je fais le geste prevu pour controle plateau je controle avec un test simple ou l obse</t>
  </si>
  <si>
    <t>pour installation du resident le professionnel verifie le besoin et le niveau attendu securite repas identifie le risque principal applique une action validee positionner avant premiere bouchee realise un controle observable conserve une preuve trace et transmet l ecart ou la decision au responsable concerne</t>
  </si>
  <si>
    <t>securite repas</t>
  </si>
  <si>
    <t>atelier faire decrire puis realiser le controle lie a installation du resident</t>
  </si>
  <si>
    <t>fiche recette test texture tracabilite pms ou transmission ciblee selon le cas installation du resident</t>
  </si>
  <si>
    <t>identifier la situation securite repas expliquer le risque a maitriser realiser le geste professionnel autorise controler la conformite alerter en ca</t>
  </si>
  <si>
    <t>la personne le plateau et la texture je fais le geste prevu pour installation du resident je controle avec un test simple o</t>
  </si>
  <si>
    <t>pour aide a la prise alimentaire le professionnel verifie le besoin et le niveau attendu plan de soin identifie le risque principal applique une action validee respecter rythme et autonomie realise un controle observable conserve une preuve trace et transmet l ecart ou la decision au responsable concerne</t>
  </si>
  <si>
    <t>atelier faire decrire puis realiser le controle lie a aide a la prise alimentaire</t>
  </si>
  <si>
    <t>fiche recette test texture tracabilite pms ou transmission ciblee selon le cas aide a la prise alimentaire</t>
  </si>
  <si>
    <t>identifier la situation plan de soin expliquer le risque a maitriser realiser le geste professionnel autorise controler la conformite alerter en cas</t>
  </si>
  <si>
    <t>la personne le plateau et la texture je fais le geste prevu pour aide a la prise alimentaire je controle avec un test simpl</t>
  </si>
  <si>
    <t>pour observation toux le professionnel verifie le besoin et le niveau attendu risque fausse route identifie le risque principal applique une action validee arreter et alerter realise un controle observable conserve une preuve trace et transmet l ecart ou la decision au responsable concerne</t>
  </si>
  <si>
    <t>atelier faire decrire puis realiser le controle lie a observation toux</t>
  </si>
  <si>
    <t>fiche recette test texture tracabilite pms ou transmission ciblee selon le cas observation toux</t>
  </si>
  <si>
    <t>identifier la situation risque fausse route expliquer le risque a maitriser realiser le geste professionnel autorise controler la conformite alerter</t>
  </si>
  <si>
    <t>la personne le plateau et la texture je fais le geste prevu pour observation toux je controle avec un test simple ou l obse</t>
  </si>
  <si>
    <t>pour observation fatigue le professionnel verifie le besoin et le niveau attendu risque baisse ingesta identifie le risque principal applique une action validee fractionner ou transmettre realise un controle observable conserve une preuve trace et transmet l ecart ou la decision au responsable concerne</t>
  </si>
  <si>
    <t>atelier faire decrire puis realiser le controle lie a observation fatigue</t>
  </si>
  <si>
    <t>fiche recette test texture tracabilite pms ou transmission ciblee selon le cas observation fatigue</t>
  </si>
  <si>
    <t>identifier la situation risque baisse ingesta expliquer le risque a maitriser realiser le geste professionnel autorise controler la conformite alerte</t>
  </si>
  <si>
    <t>la personne le plateau et la texture je fais le geste prevu pour observation fatigue je controle avec un test simple ou l o</t>
  </si>
  <si>
    <t>pour transmission fin de repas le professionnel verifie le besoin et le niveau attendu fiche ou logiciel identifie le risque principal applique une action validee noter consommation et incident realise un controle observable conserve une preuve trace et transmet l ecart ou la decision au responsable concerne</t>
  </si>
  <si>
    <t>atelier faire decrire puis realiser le controle lie a transmission fin de repas</t>
  </si>
  <si>
    <t>fiche recette test texture tracabilite pms ou transmission ciblee selon le cas transmission fin de repas</t>
  </si>
  <si>
    <t>identifier la situation fiche ou logiciel expliquer le risque a maitriser realiser le geste professionnel autorise controler la conformite alerter en</t>
  </si>
  <si>
    <t>la personne le plateau et la texture je fais le geste prevu pour transmission fin de repas je controle avec un test simple</t>
  </si>
  <si>
    <t>pour temperature au service le professionnel verifie le besoin et le niveau attendu pms + confort identifie le risque principal applique une action validee servir chaud froid adapte realise un controle observable conserve une preuve trace et transmet l ecart ou la decision au responsable concerne</t>
  </si>
  <si>
    <t>pms + confort</t>
  </si>
  <si>
    <t>atelier faire decrire puis realiser le controle lie a temperature au service</t>
  </si>
  <si>
    <t>fiche recette test texture tracabilite pms ou transmission ciblee selon le cas temperature au service</t>
  </si>
  <si>
    <t>identifier la situation pms + confort expliquer le risque a maitriser realiser le geste professionnel autorise controler la conformite alerter en cas</t>
  </si>
  <si>
    <t>la personne le plateau et la texture je fais le geste prevu pour temperature au service je controle avec un test simple ou</t>
  </si>
  <si>
    <t>pour respect des preferences le professionnel verifie le besoin et le niveau attendu projet personnalise identifie le risque principal applique une action validee adapter sans sortir du cadre prescrit realise un controle observable conserve une preuve trace et transmet l ecart ou la decision au responsable concerne</t>
  </si>
  <si>
    <t>atelier faire decrire puis realiser le controle lie a respect des preferences</t>
  </si>
  <si>
    <t>fiche recette test texture tracabilite pms ou transmission ciblee selon le cas respect des preferences</t>
  </si>
  <si>
    <t>identifier la situation projet personnalise expliquer le risque a maitriser realiser le geste professionnel autorise controler la conformite alerter</t>
  </si>
  <si>
    <t>la personne le plateau et la texture je fais le geste prevu pour respect des preferences je controle avec un test simple ou</t>
  </si>
  <si>
    <t>pour bouchee prehensible le professionnel verifie le besoin et le niveau attendu manger main identifie le risque principal applique une action validee tenir en main sans s emietter realise un controle observable conserve une preuve trace et transmet l ecart ou la decision au responsable concerne</t>
  </si>
  <si>
    <t>manger main</t>
  </si>
  <si>
    <t>atelier faire decrire puis realiser le controle lie a bouchee prehensible</t>
  </si>
  <si>
    <t>fiche recette test texture tracabilite pms ou transmission ciblee selon le cas bouchee prehensible</t>
  </si>
  <si>
    <t>identifier la situation manger main expliquer le risque a maitriser realiser le geste professionnel autorise controler la conformite alerter en cas d</t>
  </si>
  <si>
    <t>la personne le plateau et la texture je fais le geste prevu pour bouchee prehensible je controle avec un test simple ou l o</t>
  </si>
  <si>
    <t>pour taille bouchee le professionnel verifie le besoin et le niveau attendu securite identifie le risque principal applique une action validee adapter au risque de mastication realise un controle observable conserve une preuve trace et transmet l ecart ou la decision au responsable concerne</t>
  </si>
  <si>
    <t>atelier faire decrire puis realiser le controle lie a taille bouchee</t>
  </si>
  <si>
    <t>fiche recette test texture tracabilite pms ou transmission ciblee selon le cas taille bouchee</t>
  </si>
  <si>
    <t>identifier la situation securite expliquer le risque a maitriser realiser le geste professionnel autorise controler la conformite alerter en cas d ec</t>
  </si>
  <si>
    <t>la personne le plateau et la texture je fais le geste prevu pour taille bouchee je controle avec un test simple ou l observ</t>
  </si>
  <si>
    <t>pour cohesion du produit le professionnel verifie le besoin et le niveau attendu texture adaptee identifie le risque principal applique une action validee eviter miettes et liquide libre realise un controle observable conserve une preuve trace et transmet l ecart ou la decision au responsable concerne</t>
  </si>
  <si>
    <t>texture adaptee</t>
  </si>
  <si>
    <t>atelier faire decrire puis realiser le controle lie a cohesion du produit</t>
  </si>
  <si>
    <t>fiche recette test texture tracabilite pms ou transmission ciblee selon le cas cohesion du produit</t>
  </si>
  <si>
    <t>identifier la situation texture adaptee expliquer le risque a maitriser realiser le geste professionnel autorise controler la conformite alerter en c</t>
  </si>
  <si>
    <t>la personne le plateau et la texture je fais le geste prevu pour cohesion du produit je controle avec un test simple ou l o</t>
  </si>
  <si>
    <t>pour densite nutritionnelle bouchee le professionnel verifie le besoin et le niveau attendu denutrition identifie le risque principal applique une action validee concentrer proteines et energie realise un controle observable conserve une preuve trace et transmet l ecart ou la decision au responsable concerne</t>
  </si>
  <si>
    <t>atelier faire decrire puis realiser le controle lie a densite nutritionnelle bouchee</t>
  </si>
  <si>
    <t>fiche recette test texture tracabilite pms ou transmission ciblee selon le cas densite nutritionnelle bouchee</t>
  </si>
  <si>
    <t>identifier la situation denutrition expliquer le risque a maitriser realiser le geste professionnel autorise controler la conformite alerter en cas d</t>
  </si>
  <si>
    <t>la personne le plateau et la texture je fais le geste prevu pour densite nutritionnelle bouchee je controle avec un test si</t>
  </si>
  <si>
    <t>pour hygiene des mains le professionnel verifie le besoin et le niveau attendu pms identifie le risque principal applique une action validee securiser la prise directe realise un controle observable conserve une preuve trace et transmet l ecart ou la decision au responsable concerne</t>
  </si>
  <si>
    <t>atelier faire decrire puis realiser le controle lie a hygiene des mains</t>
  </si>
  <si>
    <t>fiche recette test texture tracabilite pms ou transmission ciblee selon le cas hygiene des mains</t>
  </si>
  <si>
    <t>la personne le plateau et la texture je fais le geste prevu pour hygiene des mains je controle avec un test simple ou l obs</t>
  </si>
  <si>
    <t>pour plateau manger main le professionnel verifie le besoin et le niveau attendu autonomie identifie le risque principal applique une action validee organiser couleurs formes et reperes realise un controle observable conserve une preuve trace et transmet l ecart ou la decision au responsable concerne</t>
  </si>
  <si>
    <t>atelier faire decrire puis realiser le controle lie a plateau manger main</t>
  </si>
  <si>
    <t>fiche recette test texture tracabilite pms ou transmission ciblee selon le cas plateau manger main</t>
  </si>
  <si>
    <t>identifier la situation autonomie expliquer le risque a maitriser realiser le geste professionnel autorise controler la conformite alerter en cas d e</t>
  </si>
  <si>
    <t>la personne le plateau et la texture je fais le geste prevu pour plateau manger main je controle avec un test simple ou l o</t>
  </si>
  <si>
    <t>pour surveillance discrete le professionnel verifie le besoin et le niveau attendu securite identifie le risque principal applique une action validee observer sans infantiliser realise un controle observable conserve une preuve trace et transmet l ecart ou la decision au responsable concerne</t>
  </si>
  <si>
    <t>atelier faire decrire puis realiser le controle lie a surveillance discrete</t>
  </si>
  <si>
    <t>fiche recette test texture tracabilite pms ou transmission ciblee selon le cas surveillance discrete</t>
  </si>
  <si>
    <t>la personne le plateau et la texture je fais le geste prevu pour surveillance discrete je controle avec un test simple ou l</t>
  </si>
  <si>
    <t>pour evaluation autonomie le professionnel verifie le besoin et le niveau attendu projet personnalise identifie le risque principal applique une action validee mesurer prise reelle et plaisir realise un controle observable conserve une preuve trace et transmet l ecart ou la decision au responsable concerne</t>
  </si>
  <si>
    <t>atelier faire decrire puis realiser le controle lie a evaluation autonomie</t>
  </si>
  <si>
    <t>fiche recette test texture tracabilite pms ou transmission ciblee selon le cas evaluation autonomie</t>
  </si>
  <si>
    <t>la personne le plateau et la texture je fais le geste prevu pour evaluation autonomie je controle avec un test simple ou l</t>
  </si>
  <si>
    <t>pour fiche allergene recette le professionnel verifie le besoin et le niveau attendu information convive identifie le risque principal applique une action validee mettre a jour selon ingredient realise un controle observable conserve une preuve trace et transmet l ecart ou la decision au responsable concerne</t>
  </si>
  <si>
    <t>garantir l information allergenes et eviter les contaminations croisees</t>
  </si>
  <si>
    <t>atelier faire decrire puis realiser le controle lie a fiche allergene recette</t>
  </si>
  <si>
    <t>fiche recette test texture tracabilite pms ou transmission ciblee selon le cas fiche allergene recette</t>
  </si>
  <si>
    <t>identifier la situation information convive expliquer le risque a maitriser realiser le geste professionnel autorise controler la conformite alerter</t>
  </si>
  <si>
    <t>la personne le plateau et la texture je fais le geste prevu pour fiche allergene recette je controle avec un test simple ou</t>
  </si>
  <si>
    <t>pour remplacement ingredient le professionnel verifie le besoin et le niveau attendu allergene possible identifie le risque principal applique une action validee controler etiquette fournisseur realise un controle observable conserve une preuve trace et transmet l ecart ou la decision au responsable concerne</t>
  </si>
  <si>
    <t>allergene possible</t>
  </si>
  <si>
    <t>atelier faire decrire puis realiser le controle lie a remplacement ingredient</t>
  </si>
  <si>
    <t>fiche recette test texture tracabilite pms ou transmission ciblee selon le cas remplacement ingredient</t>
  </si>
  <si>
    <t>identifier la situation allergene possible expliquer le risque a maitriser realiser le geste professionnel autorise controler la conformite alerter e</t>
  </si>
  <si>
    <t>la personne le plateau et la texture je fais le geste prevu pour remplacement ingredient je controle avec un test simple ou</t>
  </si>
  <si>
    <t>pour allergene cache epaississant le professionnel verifie le besoin et le niveau attendu additif ingredient identifie le risque principal applique une action validee verifier composition realise un controle observable conserve une preuve trace et transmet l ecart ou la decision au responsable concerne</t>
  </si>
  <si>
    <t>additif ingredient</t>
  </si>
  <si>
    <t>atelier faire decrire puis realiser le controle lie a allergene cache epaississant</t>
  </si>
  <si>
    <t>fiche recette test texture tracabilite pms ou transmission ciblee selon le cas allergene cache epaississant</t>
  </si>
  <si>
    <t>identifier la situation additif ingredient expliquer le risque a maitriser realiser le geste professionnel autorise controler la conformite alerter e</t>
  </si>
  <si>
    <t>la personne le plateau et la texture je fais le geste prevu pour allergene cache epaississant je controle avec un test simp</t>
  </si>
  <si>
    <t>pour contamination croisee mixeur le professionnel verifie le besoin et le niveau attendu pms allergenes identifie le risque principal applique une action validee nettoyer et organiser sequences realise un controle observable conserve une preuve trace et transmet l ecart ou la decision au responsable concerne</t>
  </si>
  <si>
    <t>pms allergenes</t>
  </si>
  <si>
    <t>atelier faire decrire puis realiser le controle lie a contamination croisee mixeur</t>
  </si>
  <si>
    <t>fiche recette test texture tracabilite pms ou transmission ciblee selon le cas contamination croisee mixeur</t>
  </si>
  <si>
    <t>identifier la situation pms allergenes expliquer le risque a maitriser realiser le geste professionnel autorise controler la conformite alerter en ca</t>
  </si>
  <si>
    <t>la personne le plateau et la texture je fais le geste prevu pour contamination croisee mixeur je controle avec un test simp</t>
  </si>
  <si>
    <t>pour information au service le professionnel verifie le besoin et le niveau attendu convive allergique identifie le risque principal applique une action validee transmettre sans improviser realise un controle observable conserve une preuve trace et transmet l ecart ou la decision au responsable concerne</t>
  </si>
  <si>
    <t>atelier faire decrire puis realiser le controle lie a information au service</t>
  </si>
  <si>
    <t>fiche recette test texture tracabilite pms ou transmission ciblee selon le cas information au service</t>
  </si>
  <si>
    <t>identifier la situation convive allergique expliquer le risque a maitriser realiser le geste professionnel autorise controler la conformite alerter e</t>
  </si>
  <si>
    <t>la personne le plateau et la texture je fais le geste prevu pour information au service je controle avec un test simple ou</t>
  </si>
  <si>
    <t>pour cahier allergenes le professionnel verifie le besoin et le niveau attendu obligation information identifie le risque principal applique une action validee tenir disponible et coherent realise un controle observable conserve une preuve trace et transmet l ecart ou la decision au responsable concerne</t>
  </si>
  <si>
    <t>atelier faire decrire puis realiser le controle lie a cahier allergenes</t>
  </si>
  <si>
    <t>fiche recette test texture tracabilite pms ou transmission ciblee selon le cas cahier allergenes</t>
  </si>
  <si>
    <t>identifier la situation obligation information expliquer le risque a maitriser realiser le geste professionnel autorise controler la conformite alert</t>
  </si>
  <si>
    <t>la personne le plateau et la texture je fais le geste prevu pour cahier allergenes je controle avec un test simple ou l obs</t>
  </si>
  <si>
    <t>pour plateau nominatif allergene le professionnel verifie le besoin et le niveau attendu risque grave identifie le risque principal applique une action validee controler identite avant service realise un controle observable conserve une preuve trace et transmet l ecart ou la decision au responsable concerne</t>
  </si>
  <si>
    <t>atelier faire decrire puis realiser le controle lie a plateau nominatif allergene</t>
  </si>
  <si>
    <t>fiche recette test texture tracabilite pms ou transmission ciblee selon le cas plateau nominatif allergene</t>
  </si>
  <si>
    <t>identifier la situation risque grave expliquer le risque a maitriser realiser le geste professionnel autorise controler la conformite alerter en cas</t>
  </si>
  <si>
    <t>la personne le plateau et la texture je fais le geste prevu pour plateau nominatif allergene je controle avec un test simpl</t>
  </si>
  <si>
    <t>pour ecart allergene detecte le professionnel verifie le besoin et le niveau attendu non conformite identifie le risque principal applique une action validee bloquer alerter tracer realise un controle observable conserve une preuve trace et transmet l ecart ou la decision au responsable concerne</t>
  </si>
  <si>
    <t>non conformite</t>
  </si>
  <si>
    <t>atelier faire decrire puis realiser le controle lie a ecart allergene detecte</t>
  </si>
  <si>
    <t>fiche recette test texture tracabilite pms ou transmission ciblee selon le cas ecart allergene detecte</t>
  </si>
  <si>
    <t>identifier la situation non conformite expliquer le risque a maitriser realiser le geste professionnel autorise controler la conformite alerter en ca</t>
  </si>
  <si>
    <t>la personne le plateau et la texture je fais le geste prevu pour ecart allergene detecte je controle avec un test simple ou</t>
  </si>
  <si>
    <t>pour nettoyage materiel mixage le professionnel verifie le besoin et le niveau attendu pms identifie le risque principal applique une action validee eviter biofilm et residus realise un controle observable conserve une preuve trace et transmet l ecart ou la decision au responsable concerne</t>
  </si>
  <si>
    <t>appliquer les regles pms haccp aux preparations sensibles mixees</t>
  </si>
  <si>
    <t>atelier faire decrire puis realiser le controle lie a nettoyage materiel mixage</t>
  </si>
  <si>
    <t>fiche recette test texture tracabilite pms ou transmission ciblee selon le cas nettoyage materiel mixage</t>
  </si>
  <si>
    <t>la personne le plateau et la texture je fais le geste prevu pour nettoyage materiel mixage je controle avec un test simple</t>
  </si>
  <si>
    <t>pour refroidissement rapide le professionnel verifie le besoin et le niveau attendu liaison froide identifie le risque principal applique une action validee maitriser temps et temperature realise un controle observable conserve une preuve trace et transmet l ecart ou la decision au responsable concerne</t>
  </si>
  <si>
    <t>atelier faire decrire puis realiser le controle lie a refroidissement rapide</t>
  </si>
  <si>
    <t>fiche recette test texture tracabilite pms ou transmission ciblee selon le cas refroidissement rapide</t>
  </si>
  <si>
    <t>identifier la situation liaison froide expliquer le risque a maitriser realiser le geste professionnel autorise controler la conformite alerter en ca</t>
  </si>
  <si>
    <t>la personne le plateau et la texture je fais le geste prevu pour refroidissement rapide je controle avec un test simple ou</t>
  </si>
  <si>
    <t>pour maintien chaud le professionnel verifie le besoin et le niveau attendu service chaud identifie le risque principal applique une action validee eviter zone critique realise un controle observable conserve une preuve trace et transmet l ecart ou la decision au responsable concerne</t>
  </si>
  <si>
    <t>atelier faire decrire puis realiser le controle lie a maintien chaud</t>
  </si>
  <si>
    <t>fiche recette test texture tracabilite pms ou transmission ciblee selon le cas maintien chaud</t>
  </si>
  <si>
    <t>identifier la situation service chaud expliquer le risque a maitriser realiser le geste professionnel autorise controler la conformite alerter en cas</t>
  </si>
  <si>
    <t>la personne le plateau et la texture je fais le geste prevu pour maintien chaud je controle avec un test simple ou l observ</t>
  </si>
  <si>
    <t>pour dlc texture modifiee le professionnel verifie le besoin et le niveau attendu preparation sensible identifie le risque principal applique une action validee definir duree et etiquetage realise un controle observable conserve une preuve trace et transmet l ecart ou la decision au responsable concerne</t>
  </si>
  <si>
    <t>preparation sensible</t>
  </si>
  <si>
    <t>atelier faire decrire puis realiser le controle lie a dlc texture modifiee</t>
  </si>
  <si>
    <t>fiche recette test texture tracabilite pms ou transmission ciblee selon le cas dlc texture modifiee</t>
  </si>
  <si>
    <t>identifier la situation preparation sensible expliquer le risque a maitriser realiser le geste professionnel autorise controler la conformite alerter</t>
  </si>
  <si>
    <t>la personne le plateau et la texture je fais le geste prevu pour dlc texture modifiee je controle avec un test simple ou l</t>
  </si>
  <si>
    <t>pour prelevement temoin le professionnel verifie le besoin et le niveau attendu restauration collective identifie le risque principal applique une action validee conserver preuve sanitaire realise un controle observable conserve une preuve trace et transmet l ecart ou la decision au responsable concerne</t>
  </si>
  <si>
    <t>atelier faire decrire puis realiser le controle lie a prelevement temoin</t>
  </si>
  <si>
    <t>fiche recette test texture tracabilite pms ou transmission ciblee selon le cas prelevement temoin</t>
  </si>
  <si>
    <t>identifier la situation restauration collective expliquer le risque a maitriser realiser le geste professionnel autorise controler la conformite aler</t>
  </si>
  <si>
    <t>la personne le plateau et la texture je fais le geste prevu pour prelevement temoin je controle avec un test simple ou l ob</t>
  </si>
  <si>
    <t>pour separation cru cuit le professionnel verifie le besoin et le niveau attendu organisation cuisine identifie le risque principal applique une action validee eviter contamination croisee realise un controle observable conserve une preuve trace et transmet l ecart ou la decision au responsable concerne</t>
  </si>
  <si>
    <t>atelier faire decrire puis realiser le controle lie a separation cru cuit</t>
  </si>
  <si>
    <t>fiche recette test texture tracabilite pms ou transmission ciblee selon le cas separation cru cuit</t>
  </si>
  <si>
    <t>identifier la situation organisation cuisine expliquer le risque a maitriser realiser le geste professionnel autorise controler la conformite alerter</t>
  </si>
  <si>
    <t>la personne le plateau et la texture je fais le geste prevu pour separation cru cuit je controle avec un test simple ou l o</t>
  </si>
  <si>
    <t>pour action corrective temperature le professionnel verifie le besoin et le niveau attendu non conformite identifie le risque principal applique une action validee decider ecart destruction ou remise en conformite realise un controle observable conserve une preuve trace et transmet l ecart ou la decision au responsable concerne</t>
  </si>
  <si>
    <t>atelier faire decrire puis realiser le controle lie a action corrective temperature</t>
  </si>
  <si>
    <t>fiche recette test texture tracabilite pms ou transmission ciblee selon le cas action corrective temperature</t>
  </si>
  <si>
    <t>la personne le plateau et la texture je fais le geste prevu pour action corrective temperature je controle avec un test sim</t>
  </si>
  <si>
    <t>pour tracabilite lot mixe le professionnel verifie le besoin et le niveau attendu pms identifie le risque principal applique une action validee relier lot recette date operateur realise un controle observable conserve une preuve trace et transmet l ecart ou la decision au responsable concerne</t>
  </si>
  <si>
    <t>atelier faire decrire puis realiser le controle lie a tracabilite lot mixe</t>
  </si>
  <si>
    <t>fiche recette test texture tracabilite pms ou transmission ciblee selon le cas tracabilite lot mixe</t>
  </si>
  <si>
    <t>la personne le plateau et la texture je fais le geste prevu pour tracabilite lot mixe je controle avec un test simple ou l</t>
  </si>
  <si>
    <t>pour validation texture prescrite le professionnel verifie le besoin et le niveau attendu decision soignante identifie le risque principal applique une action validee ne pas changer seul realise un controle observable conserve une preuve trace et transmet l ecart ou la decision au responsable concerne</t>
  </si>
  <si>
    <t>savoir qui decide qui execute qui controle et qui trace</t>
  </si>
  <si>
    <t>decision soignante</t>
  </si>
  <si>
    <t>atelier faire decrire puis realiser le controle lie a validation texture prescrite</t>
  </si>
  <si>
    <t>fiche recette test texture tracabilite pms ou transmission ciblee selon le cas validation texture prescrite</t>
  </si>
  <si>
    <t>identifier la situation decision soignante expliquer le risque a maitriser realiser le geste professionnel autorise controler la conformite alerter e</t>
  </si>
  <si>
    <t>la personne le plateau et la texture je fais le geste prevu pour validation texture prescrite je controle avec un test simp</t>
  </si>
  <si>
    <t>pour demande modification cuisine le professionnel verifie le besoin et le niveau attendu coordination identifie le risque principal applique une action validee alerter avant adaptation realise un controle observable conserve une preuve trace et transmet l ecart ou la decision au responsable concerne</t>
  </si>
  <si>
    <t>atelier faire decrire puis realiser le controle lie a demande modification cuisine</t>
  </si>
  <si>
    <t>fiche recette test texture tracabilite pms ou transmission ciblee selon le cas demande modification cuisine</t>
  </si>
  <si>
    <t>identifier la situation coordination expliquer le risque a maitriser realiser le geste professionnel autorise controler la conformite alerter en cas</t>
  </si>
  <si>
    <t>la personne le plateau et la texture je fais le geste prevu pour demande modification cuisine je controle avec un test simp</t>
  </si>
  <si>
    <t>pour alerte toux repetee le professionnel verifie le besoin et le niveau attendu soins identifie le risque principal applique une action validee transmettre immediatement realise un controle observable conserve une preuve trace et transmet l ecart ou la decision au responsable concerne</t>
  </si>
  <si>
    <t>atelier faire decrire puis realiser le controle lie a alerte toux repetee</t>
  </si>
  <si>
    <t>fiche recette test texture tracabilite pms ou transmission ciblee selon le cas alerte toux repetee</t>
  </si>
  <si>
    <t>identifier la situation soins expliquer le risque a maitriser realiser le geste professionnel autorise controler la conformite alerter en cas d ecart</t>
  </si>
  <si>
    <t>la personne le plateau et la texture je fais le geste prevu pour alerte toux repetee je controle avec un test simple ou l o</t>
  </si>
  <si>
    <t>pour suivi poids et ingesta le professionnel verifie le besoin et le niveau attendu soins dietetique identifie le risque principal applique une action validee relier cuisine et observation realise un controle observable conserve une preuve trace et transmet l ecart ou la decision au responsable concerne</t>
  </si>
  <si>
    <t>soins dietetique</t>
  </si>
  <si>
    <t>atelier faire decrire puis realiser le controle lie a suivi poids et ingesta</t>
  </si>
  <si>
    <t>fiche recette test texture tracabilite pms ou transmission ciblee selon le cas suivi poids et ingesta</t>
  </si>
  <si>
    <t>identifier la situation soins dietetique expliquer le risque a maitriser realiser le geste professionnel autorise controler la conformite alerter en</t>
  </si>
  <si>
    <t>la personne le plateau et la texture je fais le geste prevu pour suivi poids et ingesta je controle avec un test simple ou</t>
  </si>
  <si>
    <t>pour limite responsabilite cuisine le professionnel verifie le besoin et le niveau attendu securite identifie le risque principal applique une action validee produire conforme sans prescrire realise un controle observable conserve une preuve trace et transmet l ecart ou la decision au responsable concerne</t>
  </si>
  <si>
    <t>atelier faire decrire puis realiser le controle lie a limite responsabilite cuisine</t>
  </si>
  <si>
    <t>fiche recette test texture tracabilite pms ou transmission ciblee selon le cas limite responsabilite cuisine</t>
  </si>
  <si>
    <t>la personne le plateau et la texture je fais le geste prevu pour limite responsabilite cuisine je controle avec un test sim</t>
  </si>
  <si>
    <t>pour limite responsabilite service le professionnel verifie le besoin et le niveau attendu securite identifie le risque principal applique une action validee servir conforme et signaler realise un controle observable conserve une preuve trace et transmet l ecart ou la decision au responsable concerne</t>
  </si>
  <si>
    <t>atelier faire decrire puis realiser le controle lie a limite responsabilite service</t>
  </si>
  <si>
    <t>fiche recette test texture tracabilite pms ou transmission ciblee selon le cas limite responsabilite service</t>
  </si>
  <si>
    <t>la personne le plateau et la texture je fais le geste prevu pour limite responsabilite service je controle avec un test sim</t>
  </si>
  <si>
    <t>pour reunion pluridisciplinaire le professionnel verifie le besoin et le niveau attendu amelioration identifie le risque principal applique une action validee croiser cuisine soins dietetique realise un controle observable conserve une preuve trace et transmet l ecart ou la decision au responsable concerne</t>
  </si>
  <si>
    <t>atelier faire decrire puis realiser le controle lie a reunion pluridisciplinaire</t>
  </si>
  <si>
    <t>fiche recette test texture tracabilite pms ou transmission ciblee selon le cas reunion pluridisciplinaire</t>
  </si>
  <si>
    <t>identifier la situation amelioration expliquer le risque a maitriser realiser le geste professionnel autorise controler la conformite alerter en cas</t>
  </si>
  <si>
    <t>la personne le plateau et la texture je fais le geste prevu pour reunion pluridisciplinaire je controle avec un test simple</t>
  </si>
  <si>
    <t>pour preuve de decision le professionnel verifie le besoin et le niveau attendu tracabilite identifie le risque principal applique une action validee formaliser prescription et changement realise un controle observable conserve une preuve trace et transmet l ecart ou la decision au responsable concerne</t>
  </si>
  <si>
    <t>atelier faire decrire puis realiser le controle lie a preuve de decision</t>
  </si>
  <si>
    <t>fiche recette test texture tracabilite pms ou transmission ciblee selon le cas preuve de decision</t>
  </si>
  <si>
    <t>identifier la situation tracabilite expliquer le risque a maitriser realiser le geste professionnel autorise controler la conformite alerter en cas d</t>
  </si>
  <si>
    <t>la personne le plateau et la texture je fais le geste prevu pour preuve de decision je controle avec un test simple ou l ob</t>
  </si>
  <si>
    <t>pour couleur identifiable le professionnel verifie le besoin et le niveau attendu appetence identifie le risque principal applique une action validee eviter assiette monochrome realise un controle observable conserve une preuve trace et transmet l ecart ou la decision au responsable concerne</t>
  </si>
  <si>
    <t>atelier faire decrire puis realiser le controle lie a couleur identifiable</t>
  </si>
  <si>
    <t>fiche recette test texture tracabilite pms ou transmission ciblee selon le cas couleur identifiable</t>
  </si>
  <si>
    <t>identifier la situation appetence expliquer le risque a maitriser realiser le geste professionnel autorise controler la conformite alerter en cas d e</t>
  </si>
  <si>
    <t>la personne le plateau et la texture je fais le geste prevu pour couleur identifiable je controle avec un test simple ou l</t>
  </si>
  <si>
    <t>pour odeur et gout le professionnel verifie le besoin et le niveau attendu plaisir alimentaire identifie le risque principal applique une action validee preserver marqueur culinaire realise un controle observable conserve une preuve trace et transmet l ecart ou la decision au responsable concerne</t>
  </si>
  <si>
    <t>atelier faire decrire puis realiser le controle lie a odeur et gout</t>
  </si>
  <si>
    <t>fiche recette test texture tracabilite pms ou transmission ciblee selon le cas odeur et gout</t>
  </si>
  <si>
    <t>identifier la situation plaisir alimentaire expliquer le risque a maitriser realiser le geste professionnel autorise controler la conformite alerter</t>
  </si>
  <si>
    <t>la personne le plateau et la texture je fais le geste prevu pour odeur et gout je controle avec un test simple ou l observa</t>
  </si>
  <si>
    <t>pour assaisonnement adapte le professionnel verifie le besoin et le niveau attendu gout identifie le risque principal applique une action validee corriger fadeur sans exces sel realise un controle observable conserve une preuve trace et transmet l ecart ou la decision au responsable concerne</t>
  </si>
  <si>
    <t>atelier faire decrire puis realiser le controle lie a assaisonnement adapte</t>
  </si>
  <si>
    <t>fiche recette test texture tracabilite pms ou transmission ciblee selon le cas assaisonnement adapte</t>
  </si>
  <si>
    <t>identifier la situation gout expliquer le risque a maitriser realiser le geste professionnel autorise controler la conformite alerter en cas d ecart</t>
  </si>
  <si>
    <t>la personne le plateau et la texture je fais le geste prevu pour assaisonnement adapte je controle avec un test simple ou l</t>
  </si>
  <si>
    <t>pour forme reformee le professionnel verifie le besoin et le niveau attendu repere visuel identifie le risque principal applique une action validee identifier viande legume feculent realise un controle observable conserve une preuve trace et transmet l ecart ou la decision au responsable concerne</t>
  </si>
  <si>
    <t>repere visuel</t>
  </si>
  <si>
    <t>atelier faire decrire puis realiser le controle lie a forme reformee</t>
  </si>
  <si>
    <t>fiche recette test texture tracabilite pms ou transmission ciblee selon le cas forme reformee</t>
  </si>
  <si>
    <t>identifier la situation repere visuel expliquer le risque a maitriser realiser le geste professionnel autorise controler la conformite alerter en cas</t>
  </si>
  <si>
    <t>la personne le plateau et la texture je fais le geste prevu pour forme reformee je controle avec un test simple ou l observ</t>
  </si>
  <si>
    <t>pour texture lisse non collante le professionnel verifie le besoin et le niveau attendu iddsi 4 identifie le risque principal applique une action validee eviter pate seche ou gluante realise un controle observable conserve une preuve trace et transmet l ecart ou la decision au responsable concerne</t>
  </si>
  <si>
    <t>atelier faire decrire puis realiser le controle lie a texture lisse non collante</t>
  </si>
  <si>
    <t>fiche recette test texture tracabilite pms ou transmission ciblee selon le cas texture lisse non collante</t>
  </si>
  <si>
    <t>la personne le plateau et la texture je fais le geste prevu pour texture lisse non collante je controle avec un test simple</t>
  </si>
  <si>
    <t>pour sauce adaptee le professionnel verifie le besoin et le niveau attendu humidite identifie le risque principal applique une action validee lier sans double texture realise un controle observable conserve une preuve trace et transmet l ecart ou la decision au responsable concerne</t>
  </si>
  <si>
    <t>atelier faire decrire puis realiser le controle lie a sauce adaptee</t>
  </si>
  <si>
    <t>fiche recette test texture tracabilite pms ou transmission ciblee selon le cas sauce adaptee</t>
  </si>
  <si>
    <t>identifier la situation humidite expliquer le risque a maitriser realiser le geste professionnel autorise controler la conformite alerter en cas d ec</t>
  </si>
  <si>
    <t>la personne le plateau et la texture je fais le geste prevu pour sauce adaptee je controle avec un test simple ou l observa</t>
  </si>
  <si>
    <t>pour temperature de degustation le professionnel verifie le besoin et le niveau attendu qualite identifie le risque principal applique une action validee gouter dans condition de service realise un controle observable conserve une preuve trace et transmet l ecart ou la decision au responsable concerne</t>
  </si>
  <si>
    <t>atelier faire decrire puis realiser le controle lie a temperature de degustation</t>
  </si>
  <si>
    <t>fiche recette test texture tracabilite pms ou transmission ciblee selon le cas temperature de degustation</t>
  </si>
  <si>
    <t>identifier la situation qualite expliquer le risque a maitriser realiser le geste professionnel autorise controler la conformite alerter en cas d eca</t>
  </si>
  <si>
    <t>la personne le plateau et la texture je fais le geste prevu pour temperature de degustation je controle avec un test simple</t>
  </si>
  <si>
    <t>pour retour convive le professionnel verifie le besoin et le niveau attendu amelioration continue identifie le risque principal applique une action validee adapter recette selon consommation realise un controle observable conserve une preuve trace et transmet l ecart ou la decision au responsable concerne</t>
  </si>
  <si>
    <t>amelioration continue</t>
  </si>
  <si>
    <t>atelier faire decrire puis realiser le controle lie a retour convive</t>
  </si>
  <si>
    <t>fiche recette test texture tracabilite pms ou transmission ciblee selon le cas retour convive</t>
  </si>
  <si>
    <t>identifier la situation amelioration continue expliquer le risque a maitriser realiser le geste professionnel autorise controler la conformite alerte</t>
  </si>
  <si>
    <t>la personne le plateau et la texture je fais le geste prevu pour retour convive je controle avec un test simple ou l observ</t>
  </si>
  <si>
    <t>pour texture trop liquide le professionnel verifie le besoin et le niveau attendu non conformite identifie le risque principal applique une action validee bloquer et refaire test realise un controle observable conserve une preuve trace et transmet l ecart ou la decision au responsable concerne</t>
  </si>
  <si>
    <t>reagir sans improviser lorsqu une texture ou un service devient non conforme</t>
  </si>
  <si>
    <t>atelier faire decrire puis realiser le controle lie a texture trop liquide</t>
  </si>
  <si>
    <t>fiche recette test texture tracabilite pms ou transmission ciblee selon le cas texture trop liquide</t>
  </si>
  <si>
    <t>la personne le plateau et la texture je fais le geste prevu pour texture trop liquide je controle avec un test simple ou l</t>
  </si>
  <si>
    <t>pour texture trop seche le professionnel verifie le besoin et le niveau attendu risque etouffement identifie le risque principal applique une action validee corriger humidite ou retirer realise un controle observable conserve une preuve trace et transmet l ecart ou la decision au responsable concerne</t>
  </si>
  <si>
    <t>risque etouffement</t>
  </si>
  <si>
    <t>atelier faire decrire puis realiser le controle lie a texture trop seche</t>
  </si>
  <si>
    <t>fiche recette test texture tracabilite pms ou transmission ciblee selon le cas texture trop seche</t>
  </si>
  <si>
    <t>identifier la situation risque etouffement expliquer le risque a maitriser realiser le geste professionnel autorise controler la conformite alerter e</t>
  </si>
  <si>
    <t>la personne le plateau et la texture je fais le geste prevu pour texture trop seche je controle avec un test simple ou l ob</t>
  </si>
  <si>
    <t>pour morceaux retrouves le professionnel verifie le besoin et le niveau attendu risque fausse route identifie le risque principal applique une action validee tamisage et alerte realise un controle observable conserve une preuve trace et transmet l ecart ou la decision au responsable concerne</t>
  </si>
  <si>
    <t>atelier faire decrire puis realiser le controle lie a morceaux retrouves</t>
  </si>
  <si>
    <t>fiche recette test texture tracabilite pms ou transmission ciblee selon le cas morceaux retrouves</t>
  </si>
  <si>
    <t>la personne le plateau et la texture je fais le geste prevu pour morceaux retrouves je controle avec un test simple ou l ob</t>
  </si>
  <si>
    <t>pour plateau inverse le professionnel verifie le besoin et le niveau attendu erreur service identifie le risque principal applique une action validee bloquer avant consommation realise un controle observable conserve une preuve trace et transmet l ecart ou la decision au responsable concerne</t>
  </si>
  <si>
    <t>atelier faire decrire puis realiser le controle lie a plateau inverse</t>
  </si>
  <si>
    <t>fiche recette test texture tracabilite pms ou transmission ciblee selon le cas plateau inverse</t>
  </si>
  <si>
    <t>identifier la situation erreur service expliquer le risque a maitriser realiser le geste professionnel autorise controler la conformite alerter en ca</t>
  </si>
  <si>
    <t>la personne le plateau et la texture je fais le geste prevu pour plateau inverse je controle avec un test simple ou l obser</t>
  </si>
  <si>
    <t>pour oubli allergene le professionnel verifie le besoin et le niveau attendu risque allergique identifie le risque principal applique une action validee retirer informer tracer realise un controle observable conserve une preuve trace et transmet l ecart ou la decision au responsable concerne</t>
  </si>
  <si>
    <t>atelier faire decrire puis realiser le controle lie a oubli allergene</t>
  </si>
  <si>
    <t>fiche recette test texture tracabilite pms ou transmission ciblee selon le cas oubli allergene</t>
  </si>
  <si>
    <t>identifier la situation risque allergique expliquer le risque a maitriser realiser le geste professionnel autorise controler la conformite alerter en</t>
  </si>
  <si>
    <t>la personne le plateau et la texture je fais le geste prevu pour oubli allergene je controle avec un test simple ou l obser</t>
  </si>
  <si>
    <t>pour rupture produit enrichissant le professionnel verifie le besoin et le niveau attendu continuite nutritionnelle identifie le risque principal applique une action validee substituer apres validation realise un controle observable conserve une preuve trace et transmet l ecart ou la decision au responsable concerne</t>
  </si>
  <si>
    <t>continuite nutritionnelle</t>
  </si>
  <si>
    <t>atelier faire decrire puis realiser le controle lie a rupture produit enrichissant</t>
  </si>
  <si>
    <t>fiche recette test texture tracabilite pms ou transmission ciblee selon le cas rupture produit enrichissant</t>
  </si>
  <si>
    <t>identifier la situation continuite nutritionnelle expliquer le risque a maitriser realiser le geste professionnel autorise controler la conformite al</t>
  </si>
  <si>
    <t>la personne le plateau et la texture je fais le geste prevu pour rupture produit enrichissant je controle avec un test simp</t>
  </si>
  <si>
    <t>pour incident toux au repas le professionnel verifie le besoin et le niveau attendu risque aspiration identifie le risque principal applique une action validee arreter prevenir noter realise un controle observable conserve une preuve trace et transmet l ecart ou la decision au responsable concerne</t>
  </si>
  <si>
    <t>atelier faire decrire puis realiser le controle lie a incident toux au repas</t>
  </si>
  <si>
    <t>fiche recette test texture tracabilite pms ou transmission ciblee selon le cas incident toux au repas</t>
  </si>
  <si>
    <t>identifier la situation risque aspiration expliquer le risque a maitriser realiser le geste professionnel autorise controler la conformite alerter en</t>
  </si>
  <si>
    <t>la personne le plateau et la texture je fais le geste prevu pour incident toux au repas je controle avec un test simple ou</t>
  </si>
  <si>
    <t>pour reclamation famille le professionnel verifie le besoin et le niveau attendu communication identifie le risque principal applique une action validee repondre par faits preuves et plan d action realise un controle observable conserve une preuve trace et transmet l ecart ou la decision au responsable concerne</t>
  </si>
  <si>
    <t>atelier faire decrire puis realiser le controle lie a reclamation famille</t>
  </si>
  <si>
    <t>fiche recette test texture tracabilite pms ou transmission ciblee selon le cas reclamation famille</t>
  </si>
  <si>
    <t>identifier la situation communication expliquer le risque a maitriser realiser le geste professionnel autorise controler la conformite alerter en cas</t>
  </si>
  <si>
    <t>la personne le plateau et la texture je fais le geste prevu pour reclamation famille je controle avec un test simple ou l o</t>
  </si>
  <si>
    <t>pour grille atelier texture le professionnel verifie le besoin et le niveau attendu formation identifie le risque principal applique une action validee observer gestes et preuves realise un controle observable conserve une preuve trace et transmet l ecart ou la decision au responsable concerne</t>
  </si>
  <si>
    <t>atelier faire decrire puis realiser le controle lie a grille atelier texture</t>
  </si>
  <si>
    <t>fiche recette test texture tracabilite pms ou transmission ciblee selon le cas grille atelier texture</t>
  </si>
  <si>
    <t>identifier la situation formation expliquer le risque a maitriser realiser le geste professionnel autorise controler la conformite alerter en cas d e</t>
  </si>
  <si>
    <t>la personne le plateau et la texture je fais le geste prevu pour grille atelier texture je controle avec un test simple ou</t>
  </si>
  <si>
    <t>pour questionnement professionnel le professionnel verifie le besoin et le niveau attendu formation identifie le risque principal applique une action validee faire justifier le risque realise un controle observable conserve une preuve trace et transmet l ecart ou la decision au responsable concerne</t>
  </si>
  <si>
    <t>atelier faire decrire puis realiser le controle lie a questionnement professionnel</t>
  </si>
  <si>
    <t>fiche recette test texture tracabilite pms ou transmission ciblee selon le cas questionnement professionnel</t>
  </si>
  <si>
    <t>la personne le plateau et la texture je fais le geste prevu pour questionnement professionnel je controle avec un test simp</t>
  </si>
  <si>
    <t>pour demonstration test iddsi le professionnel verifie le besoin et le niveau attendu formation identifie le risque principal applique une action validee faire faire puis corriger realise un controle observable conserve une preuve trace et transmet l ecart ou la decision au responsable concerne</t>
  </si>
  <si>
    <t>atelier faire decrire puis realiser le controle lie a demonstration test iddsi</t>
  </si>
  <si>
    <t>fiche recette test texture tracabilite pms ou transmission ciblee selon le cas demonstration test iddsi</t>
  </si>
  <si>
    <t>la personne le plateau et la texture je fais le geste prevu pour demonstration test iddsi je controle avec un test simple o</t>
  </si>
  <si>
    <t>pour validation acquis le professionnel verifie le besoin et le niveau attendu competence identifie le risque principal applique une action validee noter action controle trace realise un controle observable conserve une preuve trace et transmet l ecart ou la decision au responsable concerne</t>
  </si>
  <si>
    <t>competence</t>
  </si>
  <si>
    <t>atelier faire decrire puis realiser le controle lie a validation acquis</t>
  </si>
  <si>
    <t>fiche recette test texture tracabilite pms ou transmission ciblee selon le cas validation acquis</t>
  </si>
  <si>
    <t>identifier la situation competence expliquer le risque a maitriser realiser le geste professionnel autorise controler la conformite alerter en cas d</t>
  </si>
  <si>
    <t>la personne le plateau et la texture je fais le geste prevu pour validation acquis je controle avec un test simple ou l obs</t>
  </si>
  <si>
    <t>pour recyclage apres ecart le professionnel verifie le besoin et le niveau attendu amelioration identifie le risque principal applique une action validee reentrainer sur situation reelle realise un controle observable conserve une preuve trace et transmet l ecart ou la decision au responsable concerne</t>
  </si>
  <si>
    <t>atelier faire decrire puis realiser le controle lie a recyclage apres ecart</t>
  </si>
  <si>
    <t>fiche recette test texture tracabilite pms ou transmission ciblee selon le cas recyclage apres ecart</t>
  </si>
  <si>
    <t>la personne le plateau et la texture je fais le geste prevu pour recyclage apres ecart je controle avec un test simple ou l</t>
  </si>
  <si>
    <t>pour tutorat nouvel agent le professionnel verifie le besoin et le niveau attendu integration identifie le risque principal applique une action validee associer consigne et observation realise un controle observable conserve une preuve trace et transmet l ecart ou la decision au responsable concerne</t>
  </si>
  <si>
    <t>integration</t>
  </si>
  <si>
    <t>atelier faire decrire puis realiser le controle lie a tutorat nouvel agent</t>
  </si>
  <si>
    <t>fiche recette test texture tracabilite pms ou transmission ciblee selon le cas tutorat nouvel agent</t>
  </si>
  <si>
    <t>identifier la situation integration expliquer le risque a maitriser realiser le geste professionnel autorise controler la conformite alerter en cas d</t>
  </si>
  <si>
    <t>la personne le plateau et la texture je fais le geste prevu pour tutorat nouvel agent je controle avec un test simple ou l</t>
  </si>
  <si>
    <t>pour bilan mensuel textures le professionnel verifie le besoin et le niveau attendu pilotage identifie le risque principal applique une action validee suivre ecarts refus et corrections realise un controle observable conserve une preuve trace et transmet l ecart ou la decision au responsable concerne</t>
  </si>
  <si>
    <t>atelier faire decrire puis realiser le controle lie a bilan mensuel textures</t>
  </si>
  <si>
    <t>fiche recette test texture tracabilite pms ou transmission ciblee selon le cas bilan mensuel textures</t>
  </si>
  <si>
    <t>identifier la situation pilotage expliquer le risque a maitriser realiser le geste professionnel autorise controler la conformite alerter en cas d ec</t>
  </si>
  <si>
    <t>la personne le plateau et la texture je fais le geste prevu pour bilan mensuel textures je controle avec un test simple ou</t>
  </si>
  <si>
    <t>pour standardisation inter equipe le professionnel verifie le besoin et le niveau attendu qualite identifie le risque principal applique une action validee aligner cuisine service et soins realise un controle observable conserve une preuve trace et transmet l ecart ou la decision au responsable concerne</t>
  </si>
  <si>
    <t>atelier faire decrire puis realiser le controle lie a standardisation inter equipe</t>
  </si>
  <si>
    <t>fiche recette test texture tracabilite pms ou transmission ciblee selon le cas standardisation inter equipe</t>
  </si>
  <si>
    <t>la personne le plateau et la texture je fais le geste prevu pour standardisation inter equipe je controle avec un test simp</t>
  </si>
  <si>
    <t>FIN</t>
  </si>
  <si>
    <t>Fin du document cellule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</si>
</sst>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5" x14ac:knownFonts="1">
    <font>
      <sz val="11"/>
      <color theme="1"/>
      <name val="Calibri"/>
      <family val="2"/>
      <scheme val="minor"/>
    </font>
    <font>
      <b/>
      <sz val="16"/>
      <color rgb="FFFFFFFF"/>
      <name val="Calibri"/>
      <family val="2"/>
      <scheme val="minor"/>
    </font>
    <font>
      <b/>
      <sz val="11"/>
      <color rgb="FFFFFFFF"/>
      <name val="Calibri"/>
      <family val="2"/>
      <scheme val="minor"/>
    </font>
    <font>
      <b/>
      <sz val="12"/>
      <color rgb="FF1F4E78"/>
      <name val="Calibri"/>
      <family val="2"/>
      <scheme val="minor"/>
    </font>
    <font>
      <b/>
      <sz val="11"/>
      <color theme="1"/>
      <name val="Calibri"/>
      <family val="2"/>
      <scheme val="minor"/>
    </font>
    <font>
      <sz val="11"/>
      <name val="Carlito"/>
      <family val="2"/>
    </font>
    <font>
      <sz val="11"/>
      <color theme="1"/>
      <name val="Calibri"/>
      <family val="2"/>
    </font>
    <font>
      <b/>
      <sz val="14"/>
      <color rgb="FFC00000"/>
      <name val="Calibri"/>
      <family val="2"/>
    </font>
    <font>
      <sz val="12"/>
      <color rgb="FF0033CC"/>
      <name val="Calibri"/>
      <family val="2"/>
    </font>
    <font>
      <b/>
      <sz val="18"/>
      <color rgb="FFFFFFFF"/>
      <name val="Calibri"/>
      <family val="2"/>
    </font>
    <font>
      <b/>
      <sz val="16"/>
      <color rgb="FFFFFFFF"/>
      <name val="Calibri"/>
      <family val="2"/>
    </font>
    <font>
      <b/>
      <sz val="11"/>
      <color rgb="FF1F4E78"/>
      <name val="Calibri"/>
      <family val="2"/>
    </font>
    <font>
      <sz val="12"/>
      <color theme="1"/>
      <name val="Calibri"/>
      <family val="2"/>
    </font>
    <font>
      <b/>
      <sz val="12"/>
      <color rgb="FF1F4E78"/>
      <name val="Calibri"/>
      <family val="2"/>
    </font>
    <font>
      <b/>
      <sz val="14"/>
      <color rgb="FFFFFFFF"/>
      <name val="Calibri"/>
      <family val="2"/>
    </font>
    <font>
      <b/>
      <sz val="14"/>
      <color rgb="FF1F4E78"/>
      <name val="Calibri"/>
      <family val="2"/>
    </font>
    <font>
      <b/>
      <sz val="12"/>
      <color rgb="FFFF0000"/>
      <name val="Calibri"/>
      <family val="2"/>
    </font>
    <font>
      <b/>
      <sz val="14"/>
      <color theme="1"/>
      <name val="Calibri"/>
      <family val="2"/>
    </font>
    <font>
      <b/>
      <sz val="11"/>
      <color rgb="FFC00000"/>
      <name val="Calibri"/>
      <family val="2"/>
    </font>
    <font>
      <b/>
      <sz val="11"/>
      <color rgb="FF0033CC"/>
      <name val="Calibri"/>
      <family val="2"/>
    </font>
    <font>
      <b/>
      <sz val="12"/>
      <color theme="1"/>
      <name val="Calibri"/>
      <family val="2"/>
    </font>
    <font>
      <sz val="11"/>
      <color theme="0"/>
      <name val="Calibri"/>
      <family val="2"/>
      <scheme val="minor"/>
    </font>
    <font>
      <b/>
      <sz val="11"/>
      <name val="Calibri"/>
      <family val="2"/>
      <scheme val="minor"/>
    </font>
    <font>
      <b/>
      <sz val="16"/>
      <color theme="0"/>
      <name val="Calibri"/>
      <family val="2"/>
    </font>
    <font>
      <b/>
      <sz val="18"/>
      <color theme="0"/>
      <name val="Calibri"/>
      <family val="2"/>
    </font>
    <font>
      <b/>
      <sz val="12"/>
      <color rgb="FFC00000"/>
      <name val="Calibri"/>
      <family val="2"/>
      <scheme val="minor"/>
    </font>
    <font>
      <sz val="14"/>
      <color rgb="FF0033CC"/>
      <name val="Calibri"/>
      <family val="2"/>
    </font>
    <font>
      <sz val="14"/>
      <color theme="1"/>
      <name val="Calibri"/>
      <family val="2"/>
    </font>
    <font>
      <b/>
      <sz val="14"/>
      <color rgb="FF0033CC"/>
      <name val="Calibri"/>
      <family val="2"/>
    </font>
    <font>
      <sz val="12"/>
      <color theme="1"/>
      <name val="Calibri"/>
      <family val="2"/>
      <scheme val="minor"/>
    </font>
    <font>
      <b/>
      <sz val="12"/>
      <color rgb="FF0033CC"/>
      <name val="Calibri"/>
      <family val="2"/>
      <scheme val="minor"/>
    </font>
    <font>
      <b/>
      <sz val="14"/>
      <color theme="1"/>
      <name val="Calibri"/>
      <family val="2"/>
      <scheme val="minor"/>
    </font>
    <font>
      <b/>
      <sz val="12"/>
      <color theme="1"/>
      <name val="Calibri"/>
      <family val="2"/>
      <scheme val="minor"/>
    </font>
    <font>
      <sz val="10"/>
      <name val="Arial"/>
      <family val="2"/>
    </font>
    <font>
      <sz val="12"/>
      <name val="Calibri"/>
      <family val="2"/>
    </font>
    <font>
      <b/>
      <sz val="14"/>
      <color theme="0"/>
      <name val="Calibri"/>
      <family val="2"/>
    </font>
    <font>
      <b/>
      <sz val="11"/>
      <color rgb="FFFFFFFF"/>
      <name val="Calibri"/>
      <family val="2"/>
    </font>
    <font>
      <sz val="11"/>
      <color theme="0" tint="-0.14999847407452621"/>
      <name val="Calibri"/>
      <family val="2"/>
    </font>
    <font>
      <b/>
      <sz val="12"/>
      <name val="Calibri"/>
      <family val="2"/>
    </font>
    <font>
      <sz val="11"/>
      <name val="Calibri"/>
      <family val="2"/>
    </font>
    <font>
      <b/>
      <sz val="11"/>
      <color theme="0"/>
      <name val="Calibri"/>
      <family val="2"/>
      <scheme val="minor"/>
    </font>
    <font>
      <b/>
      <sz val="16"/>
      <color theme="1"/>
      <name val="Calibri"/>
      <family val="2"/>
    </font>
    <font>
      <sz val="11"/>
      <color theme="0"/>
      <name val="Calibri"/>
      <family val="2"/>
    </font>
    <font>
      <b/>
      <sz val="28"/>
      <color rgb="FFFF0000"/>
      <name val="Calibri"/>
      <family val="2"/>
    </font>
    <font>
      <b/>
      <sz val="12"/>
      <color rgb="FFFFFFFF"/>
      <name val="Calibri"/>
      <family val="2"/>
    </font>
  </fonts>
  <fills count="39">
    <fill>
      <patternFill patternType="none"/>
    </fill>
    <fill>
      <patternFill patternType="gray125"/>
    </fill>
    <fill>
      <patternFill patternType="solid">
        <fgColor rgb="FFF2F2F2"/>
        <bgColor indexed="64"/>
      </patternFill>
    </fill>
    <fill>
      <patternFill patternType="solid">
        <fgColor rgb="FF1F4E78"/>
        <bgColor indexed="64"/>
      </patternFill>
    </fill>
    <fill>
      <patternFill patternType="solid">
        <fgColor rgb="FFEAF3F8"/>
        <bgColor indexed="64"/>
      </patternFill>
    </fill>
    <fill>
      <patternFill patternType="solid">
        <fgColor rgb="FF7030A0"/>
        <bgColor indexed="64"/>
      </patternFill>
    </fill>
    <fill>
      <patternFill patternType="solid">
        <fgColor rgb="FFE2F0D9"/>
        <bgColor indexed="64"/>
      </patternFill>
    </fill>
    <fill>
      <patternFill patternType="solid">
        <fgColor rgb="FFD9EAF7"/>
        <bgColor indexed="64"/>
      </patternFill>
    </fill>
    <fill>
      <patternFill patternType="solid">
        <fgColor rgb="FFF2F2F2"/>
      </patternFill>
    </fill>
    <fill>
      <patternFill patternType="solid">
        <fgColor theme="0"/>
        <bgColor indexed="64"/>
      </patternFill>
    </fill>
    <fill>
      <patternFill patternType="solid">
        <fgColor rgb="FFC00000"/>
      </patternFill>
    </fill>
    <fill>
      <patternFill patternType="solid">
        <fgColor rgb="FFFFF2CC"/>
      </patternFill>
    </fill>
    <fill>
      <patternFill patternType="solid">
        <fgColor rgb="FFFFF6DD"/>
      </patternFill>
    </fill>
    <fill>
      <patternFill patternType="solid">
        <fgColor rgb="FFFFFF00"/>
      </patternFill>
    </fill>
    <fill>
      <patternFill patternType="solid">
        <fgColor rgb="FF1F4E78"/>
      </patternFill>
    </fill>
    <fill>
      <patternFill patternType="solid">
        <fgColor rgb="FFEAF3F8"/>
      </patternFill>
    </fill>
    <fill>
      <patternFill patternType="solid">
        <fgColor rgb="FF366092"/>
      </patternFill>
    </fill>
    <fill>
      <patternFill patternType="solid">
        <fgColor rgb="FF7030A0"/>
      </patternFill>
    </fill>
    <fill>
      <patternFill patternType="solid">
        <fgColor rgb="FF548235"/>
      </patternFill>
    </fill>
    <fill>
      <patternFill patternType="solid">
        <fgColor theme="0"/>
      </patternFill>
    </fill>
    <fill>
      <patternFill patternType="solid">
        <fgColor theme="0" tint="-0.14999847407452621"/>
        <bgColor indexed="65"/>
      </patternFill>
    </fill>
    <fill>
      <patternFill patternType="solid">
        <fgColor rgb="FFE2F0D9"/>
      </patternFill>
    </fill>
    <fill>
      <patternFill patternType="solid">
        <fgColor rgb="FFFCE4D6"/>
        <bgColor indexed="64"/>
      </patternFill>
    </fill>
    <fill>
      <patternFill patternType="solid">
        <fgColor theme="9" tint="-0.249977111117893"/>
        <bgColor indexed="64"/>
      </patternFill>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E2CFF1"/>
        <bgColor indexed="64"/>
      </patternFill>
    </fill>
    <fill>
      <patternFill patternType="solid">
        <fgColor rgb="FF366092"/>
        <bgColor indexed="64"/>
      </patternFill>
    </fill>
    <fill>
      <patternFill patternType="solid">
        <fgColor rgb="FF548235"/>
        <bgColor indexed="64"/>
      </patternFill>
    </fill>
    <fill>
      <patternFill patternType="solid">
        <fgColor theme="6" tint="0.59999389629810485"/>
        <bgColor indexed="64"/>
      </patternFill>
    </fill>
    <fill>
      <patternFill patternType="solid">
        <fgColor rgb="FFEADBF5"/>
        <bgColor indexed="64"/>
      </patternFill>
    </fill>
    <fill>
      <patternFill patternType="solid">
        <fgColor rgb="FFD2DFEE"/>
        <bgColor indexed="64"/>
      </patternFill>
    </fill>
    <fill>
      <patternFill patternType="solid">
        <fgColor rgb="FF0F766E"/>
      </patternFill>
    </fill>
    <fill>
      <patternFill patternType="solid">
        <fgColor rgb="FFFFFFFF"/>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0" tint="-0.249977111117893"/>
        <bgColor indexed="64"/>
      </patternFill>
    </fill>
    <fill>
      <patternFill patternType="solid">
        <fgColor rgb="FFCC00FF"/>
        <bgColor indexed="64"/>
      </patternFill>
    </fill>
  </fills>
  <borders count="4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Dashed">
        <color rgb="FF0033CC"/>
      </top>
      <bottom/>
      <diagonal/>
    </border>
    <border>
      <left style="thin">
        <color auto="1"/>
      </left>
      <right style="thin">
        <color auto="1"/>
      </right>
      <top/>
      <bottom/>
      <diagonal/>
    </border>
    <border>
      <left style="thin">
        <color auto="1"/>
      </left>
      <right style="thin">
        <color auto="1"/>
      </right>
      <top/>
      <bottom style="hair">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style="mediumDashed">
        <color rgb="FF0033CC"/>
      </left>
      <right style="mediumDashed">
        <color rgb="FF0033CC"/>
      </right>
      <top style="mediumDashed">
        <color rgb="FF0033CC"/>
      </top>
      <bottom style="mediumDashed">
        <color rgb="FF0033CC"/>
      </bottom>
      <diagonal/>
    </border>
    <border>
      <left style="thin">
        <color auto="1"/>
      </left>
      <right/>
      <top style="mediumDashed">
        <color rgb="FF0033CC"/>
      </top>
      <bottom/>
      <diagonal/>
    </border>
    <border>
      <left/>
      <right/>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top style="thin">
        <color auto="1"/>
      </top>
      <bottom style="hair">
        <color auto="1"/>
      </bottom>
      <diagonal/>
    </border>
    <border>
      <left/>
      <right/>
      <top style="hair">
        <color auto="1"/>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right/>
      <top style="hair">
        <color auto="1"/>
      </top>
      <bottom style="thin">
        <color auto="1"/>
      </bottom>
      <diagonal/>
    </border>
    <border>
      <left/>
      <right/>
      <top style="thin">
        <color auto="1"/>
      </top>
      <bottom style="thin">
        <color auto="1"/>
      </bottom>
      <diagonal/>
    </border>
    <border>
      <left style="hair">
        <color auto="1"/>
      </left>
      <right style="hair">
        <color auto="1"/>
      </right>
      <top style="hair">
        <color auto="1"/>
      </top>
      <bottom/>
      <diagonal/>
    </border>
    <border>
      <left style="hair">
        <color auto="1"/>
      </left>
      <right style="hair">
        <color auto="1"/>
      </right>
      <top/>
      <bottom/>
      <diagonal/>
    </border>
  </borders>
  <cellStyleXfs count="5">
    <xf numFmtId="0" fontId="0" fillId="0" borderId="0"/>
    <xf numFmtId="0" fontId="5" fillId="0" borderId="0"/>
    <xf numFmtId="0" fontId="6" fillId="0" borderId="0"/>
    <xf numFmtId="0" fontId="6" fillId="0" borderId="0"/>
    <xf numFmtId="0" fontId="33" fillId="0" borderId="0"/>
  </cellStyleXfs>
  <cellXfs count="210">
    <xf numFmtId="0" fontId="0" fillId="0" borderId="0" xfId="0"/>
    <xf numFmtId="0" fontId="0" fillId="0" borderId="0" xfId="0" applyAlignment="1">
      <alignment vertical="center"/>
    </xf>
    <xf numFmtId="1" fontId="7" fillId="11" borderId="8" xfId="2" applyNumberFormat="1" applyFont="1" applyFill="1" applyBorder="1" applyAlignment="1">
      <alignment horizontal="center" vertical="center"/>
    </xf>
    <xf numFmtId="0" fontId="8" fillId="12" borderId="17" xfId="2" applyFont="1" applyFill="1" applyBorder="1" applyAlignment="1">
      <alignment horizontal="left" vertical="center" wrapText="1"/>
    </xf>
    <xf numFmtId="0" fontId="9" fillId="14" borderId="0" xfId="2" applyFont="1" applyFill="1" applyAlignment="1">
      <alignment horizontal="left" vertical="center"/>
    </xf>
    <xf numFmtId="0" fontId="10" fillId="14" borderId="0" xfId="2" applyFont="1" applyFill="1" applyAlignment="1">
      <alignment horizontal="left" vertical="center"/>
    </xf>
    <xf numFmtId="0" fontId="6" fillId="0" borderId="0" xfId="2" applyAlignment="1">
      <alignment vertical="center"/>
    </xf>
    <xf numFmtId="0" fontId="11" fillId="15" borderId="0" xfId="2" applyFont="1" applyFill="1" applyAlignment="1">
      <alignment horizontal="right" vertical="center" wrapText="1"/>
    </xf>
    <xf numFmtId="0" fontId="12" fillId="8" borderId="0" xfId="2" applyFont="1" applyFill="1" applyAlignment="1">
      <alignment vertical="center" wrapText="1"/>
    </xf>
    <xf numFmtId="0" fontId="11" fillId="15" borderId="14" xfId="2" applyFont="1" applyFill="1" applyBorder="1" applyAlignment="1">
      <alignment horizontal="right" vertical="top" wrapText="1"/>
    </xf>
    <xf numFmtId="0" fontId="14" fillId="16" borderId="1" xfId="2" applyFont="1" applyFill="1" applyBorder="1" applyAlignment="1">
      <alignment horizontal="center" vertical="center" wrapText="1"/>
    </xf>
    <xf numFmtId="0" fontId="14" fillId="17" borderId="1" xfId="2" applyFont="1" applyFill="1" applyBorder="1" applyAlignment="1">
      <alignment horizontal="center" vertical="center" wrapText="1"/>
    </xf>
    <xf numFmtId="0" fontId="14" fillId="18" borderId="1" xfId="2" applyFont="1" applyFill="1" applyBorder="1" applyAlignment="1">
      <alignment horizontal="center" vertical="center" wrapText="1"/>
    </xf>
    <xf numFmtId="0" fontId="15" fillId="15" borderId="9" xfId="2" applyFont="1" applyFill="1" applyBorder="1" applyAlignment="1">
      <alignment horizontal="center" vertical="center" wrapText="1"/>
    </xf>
    <xf numFmtId="0" fontId="16" fillId="8" borderId="13" xfId="2" applyFont="1" applyFill="1" applyBorder="1" applyAlignment="1">
      <alignment horizontal="center" vertical="center" wrapText="1"/>
    </xf>
    <xf numFmtId="0" fontId="15" fillId="15" borderId="12" xfId="2" applyFont="1" applyFill="1" applyBorder="1" applyAlignment="1">
      <alignment horizontal="center" vertical="center" wrapText="1"/>
    </xf>
    <xf numFmtId="0" fontId="6" fillId="19" borderId="0" xfId="2" applyFill="1" applyAlignment="1">
      <alignment vertical="center"/>
    </xf>
    <xf numFmtId="0" fontId="6" fillId="8" borderId="13" xfId="2" applyFill="1" applyBorder="1" applyAlignment="1">
      <alignment vertical="center" wrapText="1"/>
    </xf>
    <xf numFmtId="0" fontId="15" fillId="15" borderId="10" xfId="2" applyFont="1" applyFill="1" applyBorder="1" applyAlignment="1">
      <alignment horizontal="center" vertical="center" wrapText="1"/>
    </xf>
    <xf numFmtId="164" fontId="17" fillId="20" borderId="0" xfId="2" applyNumberFormat="1" applyFont="1" applyFill="1" applyAlignment="1">
      <alignment horizontal="center" vertical="center"/>
    </xf>
    <xf numFmtId="164" fontId="17" fillId="21" borderId="0" xfId="2" applyNumberFormat="1" applyFont="1" applyFill="1" applyAlignment="1">
      <alignment horizontal="center" vertical="center"/>
    </xf>
    <xf numFmtId="0" fontId="15" fillId="15" borderId="1" xfId="2" applyFont="1" applyFill="1" applyBorder="1" applyAlignment="1">
      <alignment horizontal="center" vertical="center" wrapText="1"/>
    </xf>
    <xf numFmtId="164" fontId="17" fillId="21" borderId="4" xfId="2" applyNumberFormat="1" applyFont="1" applyFill="1" applyBorder="1" applyAlignment="1">
      <alignment horizontal="center" vertical="center"/>
    </xf>
    <xf numFmtId="0" fontId="18" fillId="8" borderId="13" xfId="2" applyFont="1" applyFill="1" applyBorder="1" applyAlignment="1">
      <alignment horizontal="center" vertical="top" wrapText="1"/>
    </xf>
    <xf numFmtId="0" fontId="19" fillId="8" borderId="13" xfId="2" applyFont="1" applyFill="1" applyBorder="1" applyAlignment="1">
      <alignment horizontal="center" vertical="top" wrapText="1"/>
    </xf>
    <xf numFmtId="0" fontId="13" fillId="15" borderId="12" xfId="2" applyFont="1" applyFill="1" applyBorder="1" applyAlignment="1">
      <alignment horizontal="center" vertical="center" wrapText="1"/>
    </xf>
    <xf numFmtId="0" fontId="6" fillId="8" borderId="13" xfId="2" applyFill="1" applyBorder="1" applyAlignment="1">
      <alignment horizontal="center" vertical="center" wrapText="1"/>
    </xf>
    <xf numFmtId="0" fontId="11" fillId="15" borderId="12" xfId="2" applyFont="1" applyFill="1" applyBorder="1" applyAlignment="1">
      <alignment vertical="center" wrapText="1"/>
    </xf>
    <xf numFmtId="0" fontId="6" fillId="8" borderId="10" xfId="2" applyFill="1" applyBorder="1" applyAlignment="1">
      <alignment vertical="top" wrapText="1"/>
    </xf>
    <xf numFmtId="0" fontId="6" fillId="9" borderId="0" xfId="2" applyFill="1" applyAlignment="1">
      <alignment vertical="center"/>
    </xf>
    <xf numFmtId="0" fontId="12" fillId="9" borderId="5" xfId="2" applyFont="1" applyFill="1" applyBorder="1" applyAlignment="1">
      <alignment vertical="top" wrapText="1"/>
    </xf>
    <xf numFmtId="0" fontId="6" fillId="9" borderId="4" xfId="2" applyFill="1" applyBorder="1" applyAlignment="1">
      <alignment vertical="top"/>
    </xf>
    <xf numFmtId="0" fontId="12" fillId="8" borderId="12" xfId="2" applyFont="1" applyFill="1" applyBorder="1" applyAlignment="1">
      <alignment horizontal="center" vertical="center" wrapText="1"/>
    </xf>
    <xf numFmtId="0" fontId="6" fillId="2" borderId="10" xfId="2" applyFill="1" applyBorder="1" applyAlignment="1">
      <alignment vertical="center"/>
    </xf>
    <xf numFmtId="0" fontId="11" fillId="15" borderId="9" xfId="2" applyFont="1" applyFill="1" applyBorder="1" applyAlignment="1">
      <alignment horizontal="center" wrapText="1"/>
    </xf>
    <xf numFmtId="0" fontId="12" fillId="2" borderId="12" xfId="2" applyFont="1" applyFill="1" applyBorder="1" applyAlignment="1">
      <alignment horizontal="center" vertical="center" wrapText="1"/>
    </xf>
    <xf numFmtId="0" fontId="11" fillId="2" borderId="12" xfId="2" applyFont="1" applyFill="1" applyBorder="1" applyAlignment="1">
      <alignment horizontal="center" wrapText="1"/>
    </xf>
    <xf numFmtId="0" fontId="6" fillId="2" borderId="12" xfId="2" applyFill="1" applyBorder="1" applyAlignment="1">
      <alignment horizontal="center" vertical="top"/>
    </xf>
    <xf numFmtId="0" fontId="6" fillId="2" borderId="12" xfId="2" applyFill="1" applyBorder="1" applyAlignment="1">
      <alignment horizontal="center" vertical="top" wrapText="1"/>
    </xf>
    <xf numFmtId="0" fontId="11" fillId="2" borderId="12" xfId="2" applyFont="1" applyFill="1" applyBorder="1" applyAlignment="1">
      <alignment horizontal="center" vertical="center" wrapText="1"/>
    </xf>
    <xf numFmtId="0" fontId="3" fillId="4" borderId="12" xfId="0" applyFont="1" applyFill="1" applyBorder="1" applyAlignment="1">
      <alignment horizontal="center" wrapText="1"/>
    </xf>
    <xf numFmtId="0" fontId="11" fillId="2" borderId="12" xfId="2" applyFont="1" applyFill="1" applyBorder="1" applyAlignment="1">
      <alignment horizontal="center" vertical="top" wrapText="1"/>
    </xf>
    <xf numFmtId="0" fontId="6" fillId="0" borderId="0" xfId="2" applyAlignment="1">
      <alignment horizontal="center" vertical="top"/>
    </xf>
    <xf numFmtId="0" fontId="2" fillId="3" borderId="1" xfId="0" applyFont="1" applyFill="1" applyBorder="1" applyAlignment="1">
      <alignment horizontal="center" vertical="center" wrapText="1"/>
    </xf>
    <xf numFmtId="0" fontId="11" fillId="8" borderId="12" xfId="2" applyFont="1" applyFill="1" applyBorder="1" applyAlignment="1">
      <alignment horizontal="center" vertical="top" wrapText="1"/>
    </xf>
    <xf numFmtId="0" fontId="12" fillId="8" borderId="12" xfId="2" applyFont="1" applyFill="1" applyBorder="1" applyAlignment="1">
      <alignment horizontal="center" wrapText="1"/>
    </xf>
    <xf numFmtId="0" fontId="3" fillId="2" borderId="12" xfId="0" applyFont="1" applyFill="1" applyBorder="1" applyAlignment="1">
      <alignment horizontal="center" vertical="center" wrapText="1"/>
    </xf>
    <xf numFmtId="0" fontId="19" fillId="2" borderId="12" xfId="2" applyFont="1" applyFill="1" applyBorder="1" applyAlignment="1">
      <alignment vertical="top" wrapText="1"/>
    </xf>
    <xf numFmtId="0" fontId="0" fillId="2" borderId="12" xfId="0" applyFill="1" applyBorder="1"/>
    <xf numFmtId="0" fontId="12" fillId="2" borderId="12" xfId="2" applyFont="1" applyFill="1" applyBorder="1" applyAlignment="1">
      <alignment horizontal="center" wrapText="1"/>
    </xf>
    <xf numFmtId="0" fontId="4" fillId="22"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4" fillId="22" borderId="16" xfId="0" applyFont="1" applyFill="1" applyBorder="1" applyAlignment="1">
      <alignment horizontal="center" vertical="center" wrapText="1"/>
    </xf>
    <xf numFmtId="0" fontId="4" fillId="6" borderId="14" xfId="0" applyFont="1" applyFill="1" applyBorder="1" applyAlignment="1">
      <alignment horizontal="center" vertical="center" wrapText="1"/>
    </xf>
    <xf numFmtId="0" fontId="4" fillId="22" borderId="16" xfId="0" applyFont="1" applyFill="1" applyBorder="1" applyAlignment="1">
      <alignment horizontal="right" vertical="center" wrapText="1"/>
    </xf>
    <xf numFmtId="0" fontId="19" fillId="8" borderId="10" xfId="2" applyFont="1" applyFill="1" applyBorder="1" applyAlignment="1">
      <alignment horizontal="center" vertical="top" wrapText="1"/>
    </xf>
    <xf numFmtId="0" fontId="18" fillId="8" borderId="12" xfId="2" applyFont="1" applyFill="1" applyBorder="1" applyAlignment="1">
      <alignment horizontal="center" vertical="top" wrapText="1"/>
    </xf>
    <xf numFmtId="0" fontId="7" fillId="15" borderId="11" xfId="2" applyFont="1" applyFill="1" applyBorder="1" applyAlignment="1">
      <alignment horizontal="right" vertical="center" wrapText="1"/>
    </xf>
    <xf numFmtId="0" fontId="15" fillId="15" borderId="18" xfId="2" applyFont="1" applyFill="1" applyBorder="1" applyAlignment="1">
      <alignment horizontal="right" vertical="center" wrapText="1"/>
    </xf>
    <xf numFmtId="0" fontId="4" fillId="7" borderId="22" xfId="0" applyFont="1" applyFill="1" applyBorder="1" applyAlignment="1">
      <alignment horizontal="right" vertical="center" wrapText="1"/>
    </xf>
    <xf numFmtId="0" fontId="4" fillId="7" borderId="20" xfId="0" applyFont="1" applyFill="1" applyBorder="1" applyAlignment="1">
      <alignment horizontal="right" vertical="center" wrapText="1"/>
    </xf>
    <xf numFmtId="0" fontId="4" fillId="7" borderId="24" xfId="0" applyFont="1" applyFill="1" applyBorder="1" applyAlignment="1">
      <alignment horizontal="right" vertical="center" wrapText="1"/>
    </xf>
    <xf numFmtId="0" fontId="0" fillId="0" borderId="0" xfId="0" applyAlignment="1">
      <alignment horizontal="center" vertical="center"/>
    </xf>
    <xf numFmtId="0" fontId="2" fillId="23" borderId="1" xfId="0" applyFont="1" applyFill="1" applyBorder="1" applyAlignment="1">
      <alignment horizontal="center" vertical="center" wrapText="1"/>
    </xf>
    <xf numFmtId="0" fontId="0" fillId="0" borderId="0" xfId="0" applyAlignment="1">
      <alignment horizontal="right"/>
    </xf>
    <xf numFmtId="0" fontId="22" fillId="24" borderId="1" xfId="0" applyFont="1" applyFill="1" applyBorder="1" applyAlignment="1">
      <alignment horizontal="center" vertical="center" wrapText="1"/>
    </xf>
    <xf numFmtId="0" fontId="2" fillId="5" borderId="1" xfId="0" applyFont="1" applyFill="1" applyBorder="1" applyAlignment="1">
      <alignment vertical="center" wrapText="1"/>
    </xf>
    <xf numFmtId="0" fontId="0" fillId="0" borderId="27" xfId="0" applyBorder="1" applyAlignment="1">
      <alignment vertical="top" wrapText="1"/>
    </xf>
    <xf numFmtId="0" fontId="0" fillId="0" borderId="8" xfId="0" applyBorder="1" applyAlignment="1">
      <alignment vertical="top" wrapText="1"/>
    </xf>
    <xf numFmtId="0" fontId="0" fillId="0" borderId="32" xfId="0" applyBorder="1" applyAlignment="1">
      <alignment vertical="top" wrapText="1"/>
    </xf>
    <xf numFmtId="0" fontId="0" fillId="0" borderId="27" xfId="0" applyBorder="1" applyAlignment="1">
      <alignment horizontal="center" vertical="top" wrapText="1"/>
    </xf>
    <xf numFmtId="0" fontId="0" fillId="0" borderId="28" xfId="0" applyBorder="1" applyAlignment="1">
      <alignment horizontal="center" vertical="top" wrapText="1"/>
    </xf>
    <xf numFmtId="0" fontId="0" fillId="0" borderId="8" xfId="0" applyBorder="1" applyAlignment="1">
      <alignment horizontal="center" vertical="top" wrapText="1"/>
    </xf>
    <xf numFmtId="0" fontId="0" fillId="0" borderId="30" xfId="0" applyBorder="1" applyAlignment="1">
      <alignment horizontal="center" vertical="top" wrapText="1"/>
    </xf>
    <xf numFmtId="0" fontId="0" fillId="0" borderId="32" xfId="0" applyBorder="1" applyAlignment="1">
      <alignment horizontal="center" vertical="top" wrapText="1"/>
    </xf>
    <xf numFmtId="0" fontId="0" fillId="0" borderId="33" xfId="0" applyBorder="1" applyAlignment="1">
      <alignment horizontal="center" vertical="top" wrapText="1"/>
    </xf>
    <xf numFmtId="0" fontId="21" fillId="23" borderId="0" xfId="0" applyFont="1" applyFill="1" applyAlignment="1">
      <alignment horizontal="center" vertical="center"/>
    </xf>
    <xf numFmtId="0" fontId="2" fillId="5" borderId="1" xfId="0" applyFont="1" applyFill="1" applyBorder="1" applyAlignment="1">
      <alignment horizontal="center" vertical="center" wrapText="1"/>
    </xf>
    <xf numFmtId="0" fontId="23" fillId="10" borderId="0" xfId="1" applyFont="1" applyFill="1" applyAlignment="1">
      <alignment horizontal="right" vertical="center" wrapText="1"/>
    </xf>
    <xf numFmtId="0" fontId="24" fillId="10" borderId="0" xfId="1" applyFont="1" applyFill="1" applyAlignment="1">
      <alignment horizontal="right" vertical="center" wrapText="1"/>
    </xf>
    <xf numFmtId="0" fontId="0" fillId="25" borderId="0" xfId="0" applyFill="1" applyAlignment="1">
      <alignment horizontal="center" vertical="center"/>
    </xf>
    <xf numFmtId="0" fontId="0" fillId="25" borderId="0" xfId="0" applyFill="1" applyAlignment="1">
      <alignment vertical="center"/>
    </xf>
    <xf numFmtId="0" fontId="0" fillId="25" borderId="0" xfId="0" applyFill="1" applyAlignment="1">
      <alignment horizontal="center" vertical="top" wrapText="1"/>
    </xf>
    <xf numFmtId="0" fontId="0" fillId="25" borderId="0" xfId="0" applyFill="1" applyAlignment="1">
      <alignment horizontal="center" vertical="top"/>
    </xf>
    <xf numFmtId="0" fontId="0" fillId="25" borderId="0" xfId="0" applyFill="1" applyAlignment="1">
      <alignment horizontal="center" wrapText="1"/>
    </xf>
    <xf numFmtId="0" fontId="0" fillId="25" borderId="0" xfId="0" applyFill="1" applyAlignment="1">
      <alignment horizontal="center" vertical="center" wrapText="1"/>
    </xf>
    <xf numFmtId="0" fontId="0" fillId="26" borderId="0" xfId="0" applyFill="1" applyAlignment="1">
      <alignment horizontal="center" vertical="center"/>
    </xf>
    <xf numFmtId="0" fontId="0" fillId="26" borderId="0" xfId="0" applyFill="1" applyAlignment="1">
      <alignment horizontal="center" vertical="center" wrapText="1"/>
    </xf>
    <xf numFmtId="0" fontId="0" fillId="26" borderId="0" xfId="0" applyFill="1" applyAlignment="1">
      <alignment vertical="center"/>
    </xf>
    <xf numFmtId="0" fontId="0" fillId="27" borderId="0" xfId="0" applyFill="1" applyAlignment="1">
      <alignment horizontal="center" vertical="center"/>
    </xf>
    <xf numFmtId="0" fontId="0" fillId="27" borderId="0" xfId="0" applyFill="1" applyAlignment="1">
      <alignment horizontal="center" vertical="center" wrapText="1"/>
    </xf>
    <xf numFmtId="0" fontId="0" fillId="27" borderId="0" xfId="0" applyFill="1" applyAlignment="1">
      <alignment horizontal="center" vertical="top" wrapText="1"/>
    </xf>
    <xf numFmtId="0" fontId="0" fillId="0" borderId="0" xfId="0" applyAlignment="1">
      <alignment horizontal="center"/>
    </xf>
    <xf numFmtId="0" fontId="0" fillId="0" borderId="26" xfId="0" applyBorder="1" applyAlignment="1">
      <alignment horizontal="center" vertical="top" wrapText="1"/>
    </xf>
    <xf numFmtId="0" fontId="0" fillId="0" borderId="29" xfId="0" applyBorder="1" applyAlignment="1">
      <alignment horizontal="center" vertical="top" wrapText="1"/>
    </xf>
    <xf numFmtId="0" fontId="0" fillId="0" borderId="31" xfId="0" applyBorder="1" applyAlignment="1">
      <alignment horizontal="center" vertical="top" wrapText="1"/>
    </xf>
    <xf numFmtId="0" fontId="14" fillId="16" borderId="29" xfId="2" applyFont="1" applyFill="1" applyBorder="1" applyAlignment="1">
      <alignment horizontal="center" vertical="center" wrapText="1"/>
    </xf>
    <xf numFmtId="0" fontId="14" fillId="16" borderId="8" xfId="2" applyFont="1" applyFill="1" applyBorder="1" applyAlignment="1">
      <alignment horizontal="center" vertical="center" wrapText="1"/>
    </xf>
    <xf numFmtId="0" fontId="14" fillId="16" borderId="30" xfId="2" applyFont="1" applyFill="1" applyBorder="1" applyAlignment="1">
      <alignment horizontal="center" vertical="center" wrapText="1"/>
    </xf>
    <xf numFmtId="0" fontId="15" fillId="15" borderId="29" xfId="2" applyFont="1" applyFill="1" applyBorder="1" applyAlignment="1">
      <alignment horizontal="center" vertical="center" wrapText="1"/>
    </xf>
    <xf numFmtId="0" fontId="8" fillId="12" borderId="8" xfId="2" applyFont="1" applyFill="1" applyBorder="1" applyAlignment="1">
      <alignment horizontal="left" vertical="center" wrapText="1"/>
    </xf>
    <xf numFmtId="0" fontId="14" fillId="16" borderId="31" xfId="2" applyFont="1" applyFill="1" applyBorder="1" applyAlignment="1">
      <alignment horizontal="center" vertical="center" wrapText="1"/>
    </xf>
    <xf numFmtId="0" fontId="9" fillId="14" borderId="20" xfId="2" applyFont="1" applyFill="1" applyBorder="1" applyAlignment="1">
      <alignment horizontal="centerContinuous" vertical="center"/>
    </xf>
    <xf numFmtId="0" fontId="9" fillId="14" borderId="34" xfId="2" applyFont="1" applyFill="1" applyBorder="1" applyAlignment="1">
      <alignment horizontal="centerContinuous" vertical="center"/>
    </xf>
    <xf numFmtId="0" fontId="9" fillId="14" borderId="21" xfId="2" applyFont="1" applyFill="1" applyBorder="1" applyAlignment="1">
      <alignment horizontal="centerContinuous" vertical="center"/>
    </xf>
    <xf numFmtId="0" fontId="6" fillId="8" borderId="8" xfId="2" applyFill="1" applyBorder="1" applyAlignment="1">
      <alignment horizontal="center" vertical="center" wrapText="1"/>
    </xf>
    <xf numFmtId="0" fontId="19" fillId="8" borderId="30" xfId="2" applyFont="1" applyFill="1" applyBorder="1" applyAlignment="1">
      <alignment horizontal="center" vertical="center" wrapText="1"/>
    </xf>
    <xf numFmtId="0" fontId="9" fillId="14" borderId="34" xfId="2" applyFont="1" applyFill="1" applyBorder="1" applyAlignment="1">
      <alignment horizontal="center" vertical="center"/>
    </xf>
    <xf numFmtId="0" fontId="8" fillId="12" borderId="8" xfId="2" applyFont="1" applyFill="1" applyBorder="1" applyAlignment="1">
      <alignment horizontal="center" vertical="center" wrapText="1"/>
    </xf>
    <xf numFmtId="0" fontId="27" fillId="8" borderId="32" xfId="2" applyFont="1" applyFill="1" applyBorder="1" applyAlignment="1">
      <alignment horizontal="center" vertical="center" wrapText="1"/>
    </xf>
    <xf numFmtId="0" fontId="28" fillId="8" borderId="33" xfId="2" applyFont="1" applyFill="1" applyBorder="1" applyAlignment="1">
      <alignment horizontal="center" vertical="center" wrapText="1"/>
    </xf>
    <xf numFmtId="0" fontId="0" fillId="9" borderId="37" xfId="0" applyFill="1" applyBorder="1" applyAlignment="1">
      <alignment vertical="center"/>
    </xf>
    <xf numFmtId="0" fontId="0" fillId="9" borderId="37" xfId="0" applyFill="1" applyBorder="1" applyAlignment="1">
      <alignment horizontal="center" vertical="center"/>
    </xf>
    <xf numFmtId="0" fontId="0" fillId="9" borderId="40" xfId="0" applyFill="1" applyBorder="1" applyAlignment="1">
      <alignment vertical="center"/>
    </xf>
    <xf numFmtId="0" fontId="0" fillId="9" borderId="40" xfId="0" applyFill="1" applyBorder="1" applyAlignment="1">
      <alignment horizontal="center" vertical="center"/>
    </xf>
    <xf numFmtId="0" fontId="28" fillId="12" borderId="32" xfId="2" applyFont="1" applyFill="1" applyBorder="1" applyAlignment="1">
      <alignment horizontal="center" vertical="center" wrapText="1"/>
    </xf>
    <xf numFmtId="0" fontId="0" fillId="0" borderId="35" xfId="0" applyBorder="1" applyAlignment="1">
      <alignment vertical="center"/>
    </xf>
    <xf numFmtId="0" fontId="0" fillId="0" borderId="35" xfId="0" applyBorder="1" applyAlignment="1">
      <alignment horizontal="center" vertical="center"/>
    </xf>
    <xf numFmtId="0" fontId="26" fillId="12" borderId="36" xfId="2" applyFont="1" applyFill="1" applyBorder="1" applyAlignment="1">
      <alignment horizontal="centerContinuous" vertical="center"/>
    </xf>
    <xf numFmtId="0" fontId="26" fillId="12" borderId="37" xfId="2" applyFont="1" applyFill="1" applyBorder="1" applyAlignment="1">
      <alignment horizontal="centerContinuous" vertical="center"/>
    </xf>
    <xf numFmtId="0" fontId="8" fillId="12" borderId="37" xfId="2" applyFont="1" applyFill="1" applyBorder="1" applyAlignment="1">
      <alignment horizontal="centerContinuous" vertical="center"/>
    </xf>
    <xf numFmtId="0" fontId="8" fillId="12" borderId="38" xfId="2" applyFont="1" applyFill="1" applyBorder="1" applyAlignment="1">
      <alignment horizontal="centerContinuous" vertical="center"/>
    </xf>
    <xf numFmtId="0" fontId="27" fillId="8" borderId="39" xfId="2" applyFont="1" applyFill="1" applyBorder="1" applyAlignment="1">
      <alignment horizontal="centerContinuous" vertical="center"/>
    </xf>
    <xf numFmtId="0" fontId="27" fillId="8" borderId="40" xfId="2" applyFont="1" applyFill="1" applyBorder="1" applyAlignment="1">
      <alignment horizontal="centerContinuous" vertical="center"/>
    </xf>
    <xf numFmtId="0" fontId="6" fillId="8" borderId="40" xfId="2" applyFill="1" applyBorder="1" applyAlignment="1">
      <alignment horizontal="centerContinuous" vertical="center"/>
    </xf>
    <xf numFmtId="0" fontId="6" fillId="8" borderId="41" xfId="2" applyFill="1" applyBorder="1" applyAlignment="1">
      <alignment horizontal="centerContinuous" vertical="center"/>
    </xf>
    <xf numFmtId="0" fontId="0" fillId="0" borderId="42" xfId="0" applyBorder="1" applyAlignment="1">
      <alignment vertical="center" wrapText="1"/>
    </xf>
    <xf numFmtId="0" fontId="0" fillId="0" borderId="42" xfId="0" applyBorder="1" applyAlignment="1">
      <alignment vertical="center"/>
    </xf>
    <xf numFmtId="0" fontId="0" fillId="0" borderId="25" xfId="0" applyBorder="1" applyAlignment="1">
      <alignment horizontal="center" vertical="center"/>
    </xf>
    <xf numFmtId="0" fontId="1" fillId="3" borderId="16" xfId="0" applyFont="1" applyFill="1" applyBorder="1" applyAlignment="1">
      <alignment horizontal="centerContinuous" vertical="center"/>
    </xf>
    <xf numFmtId="0" fontId="1" fillId="3" borderId="43" xfId="0" applyFont="1" applyFill="1" applyBorder="1" applyAlignment="1">
      <alignment horizontal="centerContinuous" vertical="center"/>
    </xf>
    <xf numFmtId="0" fontId="1" fillId="3" borderId="14" xfId="0" applyFont="1" applyFill="1" applyBorder="1" applyAlignment="1">
      <alignment horizontal="centerContinuous" vertical="center"/>
    </xf>
    <xf numFmtId="0" fontId="0" fillId="9" borderId="0" xfId="0" applyFill="1" applyAlignment="1">
      <alignment vertical="center"/>
    </xf>
    <xf numFmtId="0" fontId="0" fillId="9" borderId="0" xfId="0" applyFill="1" applyAlignment="1">
      <alignment horizontal="center" vertical="center"/>
    </xf>
    <xf numFmtId="0" fontId="6" fillId="0" borderId="0" xfId="0" applyFont="1"/>
    <xf numFmtId="0" fontId="6"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right" vertical="center"/>
    </xf>
    <xf numFmtId="0" fontId="36" fillId="23" borderId="0" xfId="0" applyFont="1" applyFill="1" applyAlignment="1">
      <alignment horizontal="center" vertical="center" wrapText="1"/>
    </xf>
    <xf numFmtId="0" fontId="20" fillId="0" borderId="0" xfId="0" applyFont="1" applyAlignment="1">
      <alignment horizontal="center" vertical="center"/>
    </xf>
    <xf numFmtId="0" fontId="39" fillId="0" borderId="0" xfId="0" applyFont="1"/>
    <xf numFmtId="0" fontId="11" fillId="15" borderId="4" xfId="2" applyFont="1" applyFill="1" applyBorder="1" applyAlignment="1">
      <alignment horizontal="right" vertical="center" wrapText="1"/>
    </xf>
    <xf numFmtId="0" fontId="11" fillId="15" borderId="6" xfId="2" applyFont="1" applyFill="1" applyBorder="1" applyAlignment="1">
      <alignment horizontal="right" vertical="center" wrapText="1"/>
    </xf>
    <xf numFmtId="0" fontId="20" fillId="8" borderId="3" xfId="2" applyFont="1" applyFill="1" applyBorder="1" applyAlignment="1">
      <alignment horizontal="left" vertical="center" wrapText="1"/>
    </xf>
    <xf numFmtId="0" fontId="20" fillId="8" borderId="7" xfId="2" applyFont="1" applyFill="1" applyBorder="1" applyAlignment="1">
      <alignment horizontal="left" vertical="center" wrapText="1"/>
    </xf>
    <xf numFmtId="0" fontId="19" fillId="2" borderId="12" xfId="2" applyFont="1" applyFill="1" applyBorder="1" applyAlignment="1">
      <alignment horizontal="center" vertical="top" wrapText="1"/>
    </xf>
    <xf numFmtId="0" fontId="12" fillId="2" borderId="12" xfId="2" applyFont="1" applyFill="1" applyBorder="1" applyAlignment="1">
      <alignment horizontal="center" vertical="top" wrapText="1"/>
    </xf>
    <xf numFmtId="0" fontId="11" fillId="15" borderId="2" xfId="2" applyFont="1" applyFill="1" applyBorder="1" applyAlignment="1">
      <alignment horizontal="right" vertical="center" wrapText="1"/>
    </xf>
    <xf numFmtId="0" fontId="20" fillId="8" borderId="5" xfId="2" applyFont="1" applyFill="1" applyBorder="1" applyAlignment="1">
      <alignment horizontal="left" vertical="center" wrapText="1"/>
    </xf>
    <xf numFmtId="0" fontId="29" fillId="0" borderId="35" xfId="0" applyFont="1" applyBorder="1" applyAlignment="1">
      <alignment horizontal="left" vertical="center" wrapText="1"/>
    </xf>
    <xf numFmtId="0" fontId="29" fillId="0" borderId="23" xfId="0" applyFont="1" applyBorder="1" applyAlignment="1">
      <alignment horizontal="left" vertical="center" wrapText="1"/>
    </xf>
    <xf numFmtId="0" fontId="30" fillId="0" borderId="35" xfId="0" applyFont="1" applyBorder="1" applyAlignment="1">
      <alignment horizontal="left" vertical="center" wrapText="1"/>
    </xf>
    <xf numFmtId="0" fontId="30" fillId="0" borderId="23" xfId="0" applyFont="1" applyBorder="1" applyAlignment="1">
      <alignment horizontal="left" vertical="center" wrapText="1"/>
    </xf>
    <xf numFmtId="0" fontId="31" fillId="0" borderId="0" xfId="0" applyFont="1" applyAlignment="1">
      <alignment horizontal="left" vertical="center" wrapText="1"/>
    </xf>
    <xf numFmtId="0" fontId="31" fillId="0" borderId="19" xfId="0" applyFont="1" applyBorder="1" applyAlignment="1">
      <alignment horizontal="left" vertical="center" wrapText="1"/>
    </xf>
    <xf numFmtId="0" fontId="32" fillId="0" borderId="15" xfId="0" applyFont="1" applyBorder="1" applyAlignment="1">
      <alignment horizontal="right" vertical="center"/>
    </xf>
    <xf numFmtId="0" fontId="32" fillId="0" borderId="19" xfId="0" applyFont="1" applyBorder="1" applyAlignment="1">
      <alignment horizontal="right" vertical="center"/>
    </xf>
    <xf numFmtId="0" fontId="29" fillId="0" borderId="34" xfId="0" applyFont="1" applyBorder="1" applyAlignment="1">
      <alignment horizontal="left" vertical="center" wrapText="1"/>
    </xf>
    <xf numFmtId="0" fontId="29" fillId="0" borderId="21" xfId="0" applyFont="1" applyBorder="1" applyAlignment="1">
      <alignment horizontal="left" vertical="center" wrapText="1"/>
    </xf>
    <xf numFmtId="0" fontId="25" fillId="0" borderId="35" xfId="0" applyFont="1" applyBorder="1" applyAlignment="1">
      <alignment horizontal="left" vertical="center" wrapText="1"/>
    </xf>
    <xf numFmtId="0" fontId="25" fillId="0" borderId="23" xfId="0" applyFont="1" applyBorder="1" applyAlignment="1">
      <alignment horizontal="left" vertical="center" wrapText="1"/>
    </xf>
    <xf numFmtId="0" fontId="39" fillId="0" borderId="0" xfId="1" applyFont="1" applyAlignment="1">
      <alignment horizontal="center" vertical="center"/>
    </xf>
    <xf numFmtId="0" fontId="39" fillId="0" borderId="0" xfId="1" applyFont="1" applyAlignment="1">
      <alignment vertical="center"/>
    </xf>
    <xf numFmtId="0" fontId="41" fillId="9" borderId="0" xfId="2" applyFont="1" applyFill="1" applyAlignment="1">
      <alignment horizontal="center" vertical="center"/>
    </xf>
    <xf numFmtId="0" fontId="39" fillId="9" borderId="0" xfId="1" applyFont="1" applyFill="1" applyAlignment="1">
      <alignment horizontal="left" vertical="center"/>
    </xf>
    <xf numFmtId="0" fontId="24" fillId="33" borderId="0" xfId="2" applyFont="1" applyFill="1" applyAlignment="1">
      <alignment horizontal="center" vertical="center"/>
    </xf>
    <xf numFmtId="0" fontId="24" fillId="33" borderId="0" xfId="2" applyFont="1" applyFill="1" applyAlignment="1">
      <alignment horizontal="left" vertical="center"/>
    </xf>
    <xf numFmtId="0" fontId="35" fillId="33" borderId="0" xfId="2" applyFont="1" applyFill="1" applyAlignment="1">
      <alignment horizontal="center" vertical="center"/>
    </xf>
    <xf numFmtId="0" fontId="37" fillId="34" borderId="0" xfId="0" applyFont="1" applyFill="1" applyAlignment="1">
      <alignment vertical="center"/>
    </xf>
    <xf numFmtId="0" fontId="37" fillId="34" borderId="0" xfId="0" applyFont="1" applyFill="1" applyAlignment="1">
      <alignment horizontal="center" vertical="center"/>
    </xf>
    <xf numFmtId="0" fontId="37" fillId="34" borderId="0" xfId="0" applyFont="1" applyFill="1" applyAlignment="1">
      <alignment horizontal="right" vertical="center"/>
    </xf>
    <xf numFmtId="0" fontId="6" fillId="35" borderId="0" xfId="0" applyFont="1" applyFill="1"/>
    <xf numFmtId="0" fontId="20" fillId="35" borderId="0" xfId="0" applyFont="1" applyFill="1" applyAlignment="1">
      <alignment horizontal="right" vertical="center"/>
    </xf>
    <xf numFmtId="0" fontId="38" fillId="35" borderId="0" xfId="0" applyFont="1" applyFill="1" applyAlignment="1">
      <alignment horizontal="right" vertical="center"/>
    </xf>
    <xf numFmtId="0" fontId="35" fillId="35" borderId="0" xfId="1" applyFont="1" applyFill="1" applyBorder="1" applyAlignment="1">
      <alignment vertical="center"/>
    </xf>
    <xf numFmtId="0" fontId="35" fillId="10" borderId="19" xfId="1" applyFont="1" applyFill="1" applyBorder="1" applyAlignment="1">
      <alignment horizontal="right" vertical="center"/>
    </xf>
    <xf numFmtId="1" fontId="7" fillId="11" borderId="19" xfId="2" applyNumberFormat="1" applyFont="1" applyFill="1" applyBorder="1" applyAlignment="1">
      <alignment horizontal="center" vertical="center"/>
    </xf>
    <xf numFmtId="0" fontId="34" fillId="0" borderId="19" xfId="1" applyFont="1" applyBorder="1" applyAlignment="1">
      <alignment horizontal="center" vertical="center" wrapText="1"/>
    </xf>
    <xf numFmtId="0" fontId="34" fillId="32" borderId="19" xfId="1" applyFont="1" applyFill="1" applyBorder="1" applyAlignment="1">
      <alignment horizontal="center" vertical="center" wrapText="1"/>
    </xf>
    <xf numFmtId="0" fontId="34" fillId="31" borderId="19" xfId="1" applyFont="1" applyFill="1" applyBorder="1" applyAlignment="1">
      <alignment horizontal="center" vertical="center" wrapText="1"/>
    </xf>
    <xf numFmtId="0" fontId="34" fillId="30" borderId="19" xfId="1" applyFont="1" applyFill="1" applyBorder="1" applyAlignment="1">
      <alignment horizontal="center" vertical="center" wrapText="1"/>
    </xf>
    <xf numFmtId="0" fontId="34" fillId="31" borderId="19" xfId="0" applyFont="1" applyFill="1" applyBorder="1" applyAlignment="1">
      <alignment horizontal="center" vertical="center" wrapText="1"/>
    </xf>
    <xf numFmtId="0" fontId="36" fillId="23" borderId="45" xfId="0" applyFont="1" applyFill="1" applyBorder="1" applyAlignment="1">
      <alignment horizontal="center" vertical="center" wrapText="1"/>
    </xf>
    <xf numFmtId="0" fontId="36" fillId="28" borderId="45" xfId="0" applyFont="1" applyFill="1" applyBorder="1" applyAlignment="1">
      <alignment horizontal="center" vertical="center" wrapText="1"/>
    </xf>
    <xf numFmtId="0" fontId="36" fillId="5" borderId="45" xfId="0" applyFont="1" applyFill="1" applyBorder="1" applyAlignment="1">
      <alignment horizontal="center" vertical="center" wrapText="1"/>
    </xf>
    <xf numFmtId="0" fontId="36" fillId="29" borderId="45" xfId="0" applyFont="1" applyFill="1" applyBorder="1" applyAlignment="1">
      <alignment horizontal="center" vertical="center" wrapText="1"/>
    </xf>
    <xf numFmtId="0" fontId="36" fillId="23" borderId="45" xfId="0" applyFont="1" applyFill="1" applyBorder="1" applyAlignment="1">
      <alignment horizontal="right" vertical="center" wrapText="1"/>
    </xf>
    <xf numFmtId="0" fontId="6" fillId="23" borderId="44" xfId="0" applyFont="1" applyFill="1" applyBorder="1" applyAlignment="1">
      <alignment horizontal="center" vertical="center"/>
    </xf>
    <xf numFmtId="0" fontId="42" fillId="23" borderId="44" xfId="0" applyFont="1" applyFill="1" applyBorder="1" applyAlignment="1">
      <alignment horizontal="center" vertical="center"/>
    </xf>
    <xf numFmtId="0" fontId="43" fillId="13" borderId="0" xfId="3" applyFont="1" applyFill="1" applyAlignment="1">
      <alignment horizontal="center" vertical="center"/>
    </xf>
    <xf numFmtId="0" fontId="7" fillId="15" borderId="18" xfId="2" applyFont="1" applyFill="1" applyBorder="1" applyAlignment="1">
      <alignment horizontal="right" vertical="center" wrapText="1"/>
    </xf>
    <xf numFmtId="0" fontId="0" fillId="0" borderId="12" xfId="0" applyBorder="1"/>
    <xf numFmtId="0" fontId="0" fillId="0" borderId="15" xfId="0" applyBorder="1"/>
    <xf numFmtId="0" fontId="0" fillId="0" borderId="3" xfId="0" applyBorder="1"/>
    <xf numFmtId="0" fontId="0" fillId="0" borderId="4" xfId="0" applyBorder="1"/>
    <xf numFmtId="0" fontId="0" fillId="0" borderId="0" xfId="0"/>
    <xf numFmtId="0" fontId="0" fillId="0" borderId="5" xfId="0" applyBorder="1"/>
    <xf numFmtId="0" fontId="0" fillId="0" borderId="6" xfId="0" applyBorder="1"/>
    <xf numFmtId="0" fontId="0" fillId="0" borderId="19" xfId="0" applyBorder="1"/>
    <xf numFmtId="0" fontId="0" fillId="0" borderId="7" xfId="0" applyBorder="1"/>
    <xf numFmtId="0" fontId="28" fillId="35" borderId="19" xfId="1" applyFont="1" applyFill="1" applyBorder="1" applyAlignment="1">
      <alignment horizontal="center" vertical="center" wrapText="1"/>
    </xf>
    <xf numFmtId="0" fontId="21" fillId="36" borderId="0" xfId="0" applyFont="1" applyFill="1" applyAlignment="1">
      <alignment horizontal="center" vertical="center"/>
    </xf>
    <xf numFmtId="0" fontId="29" fillId="37" borderId="0" xfId="0" applyFont="1" applyFill="1" applyAlignment="1">
      <alignment horizontal="center" vertical="center"/>
    </xf>
    <xf numFmtId="0" fontId="40" fillId="38" borderId="0" xfId="4" applyFont="1" applyFill="1" applyAlignment="1">
      <alignment horizontal="center" vertical="center"/>
    </xf>
    <xf numFmtId="0" fontId="29" fillId="0" borderId="0" xfId="0" applyFont="1" applyAlignment="1">
      <alignment horizontal="right" vertical="center"/>
    </xf>
    <xf numFmtId="0" fontId="44" fillId="14" borderId="0" xfId="2" applyFont="1" applyFill="1" applyAlignment="1">
      <alignment horizontal="right" vertical="center"/>
    </xf>
  </cellXfs>
  <cellStyles count="5">
    <cellStyle name="Normal" xfId="0" builtinId="0"/>
    <cellStyle name="Normal 2 2 2 2 2" xfId="4" xr:uid="{53D0B78D-E894-419E-AED3-9B54A8545FE2}"/>
    <cellStyle name="Normal 2 2 3 2" xfId="1" xr:uid="{2476A379-B0B8-45BE-8CC4-82CC59E354F9}"/>
    <cellStyle name="Normal 2 3 2 2" xfId="2" xr:uid="{4032C34A-58BD-4006-BB15-469FDE2D312B}"/>
    <cellStyle name="Normal 2 4 2 2" xfId="3" xr:uid="{8B65B8DC-1DC6-4E55-BDE7-8A34CAA1E59A}"/>
  </cellStyles>
  <dxfs count="18">
    <dxf>
      <font>
        <b/>
        <color rgb="FF9C0006"/>
      </font>
      <fill>
        <patternFill>
          <bgColor rgb="FFFFC7CE"/>
        </patternFill>
      </fill>
    </dxf>
    <dxf>
      <font>
        <b/>
        <color rgb="FF9C6500"/>
      </font>
      <fill>
        <patternFill>
          <bgColor rgb="FFFFEB9C"/>
        </patternFill>
      </fill>
    </dxf>
    <dxf>
      <font>
        <b/>
        <color rgb="FF006100"/>
      </font>
      <fill>
        <patternFill>
          <bgColor rgb="FFC6EFCE"/>
        </patternFill>
      </fill>
    </dxf>
    <dxf>
      <font>
        <b/>
        <color rgb="FF9C0006"/>
      </font>
      <fill>
        <patternFill>
          <bgColor rgb="FFFFC7CE"/>
        </patternFill>
      </fill>
    </dxf>
    <dxf>
      <font>
        <b/>
        <color rgb="FF9C6500"/>
      </font>
      <fill>
        <patternFill>
          <bgColor rgb="FFFFEB9C"/>
        </patternFill>
      </fill>
    </dxf>
    <dxf>
      <font>
        <b/>
        <color rgb="FF006100"/>
      </font>
      <fill>
        <patternFill>
          <bgColor rgb="FFC6EFCE"/>
        </patternFill>
      </fill>
    </dxf>
    <dxf>
      <font>
        <b/>
        <color rgb="FF9C0006"/>
      </font>
      <fill>
        <patternFill>
          <bgColor rgb="FFFFC7CE"/>
        </patternFill>
      </fill>
    </dxf>
    <dxf>
      <font>
        <b/>
        <color rgb="FF9C6500"/>
      </font>
      <fill>
        <patternFill>
          <bgColor rgb="FFFFEB9C"/>
        </patternFill>
      </fill>
    </dxf>
    <dxf>
      <font>
        <b/>
        <color rgb="FF006100"/>
      </font>
      <fill>
        <patternFill>
          <bgColor rgb="FFC6EFCE"/>
        </patternFill>
      </fill>
    </dxf>
    <dxf>
      <font>
        <b/>
        <color rgb="FF9C0006"/>
      </font>
      <fill>
        <patternFill>
          <bgColor rgb="FFFFC7CE"/>
        </patternFill>
      </fill>
    </dxf>
    <dxf>
      <font>
        <b/>
        <color rgb="FF9C6500"/>
      </font>
      <fill>
        <patternFill>
          <bgColor rgb="FFFFEB9C"/>
        </patternFill>
      </fill>
    </dxf>
    <dxf>
      <font>
        <b/>
        <color rgb="FF006100"/>
      </font>
      <fill>
        <patternFill>
          <bgColor rgb="FFC6EFCE"/>
        </patternFill>
      </fill>
    </dxf>
    <dxf>
      <font>
        <b/>
        <color rgb="FF9C0006"/>
      </font>
      <fill>
        <patternFill>
          <bgColor rgb="FFFFC7CE"/>
        </patternFill>
      </fill>
    </dxf>
    <dxf>
      <font>
        <b/>
        <color rgb="FF9C6500"/>
      </font>
      <fill>
        <patternFill>
          <bgColor rgb="FFFFEB9C"/>
        </patternFill>
      </fill>
    </dxf>
    <dxf>
      <font>
        <b/>
        <color rgb="FF006100"/>
      </font>
      <fill>
        <patternFill>
          <bgColor rgb="FFC6EFCE"/>
        </patternFill>
      </fill>
    </dxf>
    <dxf>
      <font>
        <b/>
        <color rgb="FF9C0006"/>
      </font>
      <fill>
        <patternFill>
          <bgColor rgb="FFFFC7CE"/>
        </patternFill>
      </fill>
    </dxf>
    <dxf>
      <font>
        <b/>
        <color rgb="FF9C6500"/>
      </font>
      <fill>
        <patternFill>
          <bgColor rgb="FFFFEB9C"/>
        </patternFill>
      </fill>
    </dxf>
    <dxf>
      <font>
        <b/>
        <color rgb="FF006100"/>
      </font>
      <fill>
        <patternFill>
          <bgColor rgb="FFC6EFCE"/>
        </patternFill>
      </fill>
    </dxf>
  </dxfs>
  <tableStyles count="0" defaultTableStyle="TableStyleMedium9" defaultPivotStyle="PivotStyleLight16"/>
  <colors>
    <mruColors>
      <color rgb="FF0033CC"/>
      <color rgb="FFCDE4BE"/>
      <color rgb="FFFFFFFF"/>
      <color rgb="FFD2DFEE"/>
      <color rgb="FF366092"/>
      <color rgb="FFEADBF5"/>
      <color rgb="FFD8BEEC"/>
      <color rgb="FF548235"/>
      <color rgb="FF7030A0"/>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79152-5683-4A08-9DCB-BD8E6D272C97}">
  <sheetPr>
    <pageSetUpPr fitToPage="1"/>
  </sheetPr>
  <dimension ref="A1:E37"/>
  <sheetViews>
    <sheetView tabSelected="1" workbookViewId="0">
      <selection activeCell="G9" sqref="G9"/>
    </sheetView>
  </sheetViews>
  <sheetFormatPr baseColWidth="10" defaultColWidth="9.140625" defaultRowHeight="15" x14ac:dyDescent="0.25"/>
  <cols>
    <col min="1" max="1" width="24" style="1" customWidth="1"/>
    <col min="2" max="2" width="58" style="1" customWidth="1"/>
    <col min="3" max="3" width="32" style="1" customWidth="1"/>
    <col min="4" max="4" width="55" style="66" customWidth="1"/>
    <col min="5" max="5" width="48" style="1" customWidth="1"/>
    <col min="6" max="16384" width="9.140625" style="1"/>
  </cols>
  <sheetData>
    <row r="1" spans="1:5" ht="30" customHeight="1" x14ac:dyDescent="0.25">
      <c r="A1" s="106" t="s">
        <v>5847</v>
      </c>
      <c r="B1" s="107"/>
      <c r="C1" s="107"/>
      <c r="D1" s="111"/>
      <c r="E1" s="108"/>
    </row>
    <row r="2" spans="1:5" ht="42" customHeight="1" x14ac:dyDescent="0.25">
      <c r="A2" s="122" t="s">
        <v>5848</v>
      </c>
      <c r="B2" s="123"/>
      <c r="C2" s="124"/>
      <c r="D2" s="124"/>
      <c r="E2" s="125"/>
    </row>
    <row r="3" spans="1:5" ht="36" customHeight="1" x14ac:dyDescent="0.25">
      <c r="A3" s="126" t="s">
        <v>5849</v>
      </c>
      <c r="B3" s="127"/>
      <c r="C3" s="128"/>
      <c r="D3" s="128"/>
      <c r="E3" s="129"/>
    </row>
    <row r="4" spans="1:5" x14ac:dyDescent="0.25">
      <c r="A4" s="120"/>
      <c r="B4" s="120"/>
      <c r="C4" s="120"/>
      <c r="D4" s="121"/>
      <c r="E4" s="120"/>
    </row>
    <row r="5" spans="1:5" ht="107.25" customHeight="1" x14ac:dyDescent="0.25">
      <c r="A5" s="105" t="s">
        <v>5925</v>
      </c>
      <c r="B5" s="119" t="s">
        <v>5926</v>
      </c>
      <c r="C5" s="113" t="s">
        <v>5927</v>
      </c>
      <c r="D5" s="119" t="s">
        <v>5928</v>
      </c>
      <c r="E5" s="114" t="s">
        <v>5929</v>
      </c>
    </row>
    <row r="6" spans="1:5" x14ac:dyDescent="0.25">
      <c r="A6" s="120"/>
      <c r="B6" s="120"/>
      <c r="C6" s="120"/>
      <c r="D6" s="121"/>
      <c r="E6" s="120"/>
    </row>
    <row r="7" spans="1:5" ht="27.95" customHeight="1" x14ac:dyDescent="0.25">
      <c r="A7" s="100" t="s">
        <v>5850</v>
      </c>
      <c r="B7" s="101" t="s">
        <v>5851</v>
      </c>
      <c r="C7" s="101" t="s">
        <v>5852</v>
      </c>
      <c r="D7" s="101" t="s">
        <v>5853</v>
      </c>
      <c r="E7" s="102" t="s">
        <v>5854</v>
      </c>
    </row>
    <row r="8" spans="1:5" ht="87.95" customHeight="1" x14ac:dyDescent="0.25">
      <c r="A8" s="103" t="s">
        <v>5855</v>
      </c>
      <c r="B8" s="104" t="s">
        <v>5856</v>
      </c>
      <c r="C8" s="109" t="s">
        <v>5857</v>
      </c>
      <c r="D8" s="112" t="s">
        <v>5858</v>
      </c>
      <c r="E8" s="110" t="s">
        <v>5859</v>
      </c>
    </row>
    <row r="9" spans="1:5" ht="87.95" customHeight="1" x14ac:dyDescent="0.25">
      <c r="A9" s="103" t="s">
        <v>5860</v>
      </c>
      <c r="B9" s="104" t="s">
        <v>5861</v>
      </c>
      <c r="C9" s="109" t="s">
        <v>5862</v>
      </c>
      <c r="D9" s="112" t="s">
        <v>5863</v>
      </c>
      <c r="E9" s="110" t="s">
        <v>5864</v>
      </c>
    </row>
    <row r="10" spans="1:5" ht="87.95" customHeight="1" x14ac:dyDescent="0.25">
      <c r="A10" s="103" t="s">
        <v>5865</v>
      </c>
      <c r="B10" s="104" t="s">
        <v>5866</v>
      </c>
      <c r="C10" s="109" t="s">
        <v>5867</v>
      </c>
      <c r="D10" s="112" t="s">
        <v>5868</v>
      </c>
      <c r="E10" s="110" t="s">
        <v>5869</v>
      </c>
    </row>
    <row r="11" spans="1:5" ht="87.95" customHeight="1" x14ac:dyDescent="0.25">
      <c r="A11" s="103" t="s">
        <v>5870</v>
      </c>
      <c r="B11" s="104" t="s">
        <v>5871</v>
      </c>
      <c r="C11" s="109" t="s">
        <v>5872</v>
      </c>
      <c r="D11" s="112" t="s">
        <v>5873</v>
      </c>
      <c r="E11" s="110" t="s">
        <v>5874</v>
      </c>
    </row>
    <row r="12" spans="1:5" ht="87.95" customHeight="1" x14ac:dyDescent="0.25">
      <c r="A12" s="103" t="s">
        <v>5875</v>
      </c>
      <c r="B12" s="104" t="s">
        <v>5876</v>
      </c>
      <c r="C12" s="109" t="s">
        <v>5877</v>
      </c>
      <c r="D12" s="112" t="s">
        <v>5878</v>
      </c>
      <c r="E12" s="110" t="s">
        <v>5879</v>
      </c>
    </row>
    <row r="13" spans="1:5" ht="87.95" customHeight="1" x14ac:dyDescent="0.25">
      <c r="A13" s="103" t="s">
        <v>5880</v>
      </c>
      <c r="B13" s="104" t="s">
        <v>5881</v>
      </c>
      <c r="C13" s="109" t="s">
        <v>5882</v>
      </c>
      <c r="D13" s="112" t="s">
        <v>5883</v>
      </c>
      <c r="E13" s="110" t="s">
        <v>5884</v>
      </c>
    </row>
    <row r="14" spans="1:5" ht="87.95" customHeight="1" x14ac:dyDescent="0.25">
      <c r="A14" s="103" t="s">
        <v>5885</v>
      </c>
      <c r="B14" s="104" t="s">
        <v>5886</v>
      </c>
      <c r="C14" s="109" t="s">
        <v>5887</v>
      </c>
      <c r="D14" s="112" t="s">
        <v>5888</v>
      </c>
      <c r="E14" s="110" t="s">
        <v>5889</v>
      </c>
    </row>
    <row r="15" spans="1:5" ht="87.95" customHeight="1" x14ac:dyDescent="0.25">
      <c r="A15" s="103" t="s">
        <v>5890</v>
      </c>
      <c r="B15" s="104" t="s">
        <v>5891</v>
      </c>
      <c r="C15" s="109" t="s">
        <v>5892</v>
      </c>
      <c r="D15" s="112" t="s">
        <v>5893</v>
      </c>
      <c r="E15" s="110" t="s">
        <v>5894</v>
      </c>
    </row>
    <row r="16" spans="1:5" ht="87.95" customHeight="1" x14ac:dyDescent="0.25">
      <c r="A16" s="103" t="s">
        <v>5895</v>
      </c>
      <c r="B16" s="104" t="s">
        <v>5896</v>
      </c>
      <c r="C16" s="109" t="s">
        <v>5897</v>
      </c>
      <c r="D16" s="112" t="s">
        <v>5898</v>
      </c>
      <c r="E16" s="110" t="s">
        <v>5899</v>
      </c>
    </row>
    <row r="17" spans="1:5" ht="125.1" customHeight="1" x14ac:dyDescent="0.25">
      <c r="A17" s="103" t="s">
        <v>5900</v>
      </c>
      <c r="B17" s="104" t="s">
        <v>5901</v>
      </c>
      <c r="C17" s="109" t="s">
        <v>5902</v>
      </c>
      <c r="D17" s="112" t="s">
        <v>5903</v>
      </c>
      <c r="E17" s="110" t="s">
        <v>5904</v>
      </c>
    </row>
    <row r="18" spans="1:5" ht="87.95" customHeight="1" x14ac:dyDescent="0.25">
      <c r="A18" s="103" t="s">
        <v>5905</v>
      </c>
      <c r="B18" s="104" t="s">
        <v>5906</v>
      </c>
      <c r="C18" s="109" t="s">
        <v>5907</v>
      </c>
      <c r="D18" s="112" t="s">
        <v>5908</v>
      </c>
      <c r="E18" s="110" t="s">
        <v>5909</v>
      </c>
    </row>
    <row r="19" spans="1:5" ht="87.95" customHeight="1" x14ac:dyDescent="0.25">
      <c r="A19" s="103" t="s">
        <v>5910</v>
      </c>
      <c r="B19" s="104" t="s">
        <v>5911</v>
      </c>
      <c r="C19" s="109" t="s">
        <v>5912</v>
      </c>
      <c r="D19" s="112" t="s">
        <v>5913</v>
      </c>
      <c r="E19" s="110" t="s">
        <v>5914</v>
      </c>
    </row>
    <row r="20" spans="1:5" ht="87.95" customHeight="1" x14ac:dyDescent="0.25">
      <c r="A20" s="103" t="s">
        <v>5915</v>
      </c>
      <c r="B20" s="104" t="s">
        <v>5916</v>
      </c>
      <c r="C20" s="109" t="s">
        <v>5917</v>
      </c>
      <c r="D20" s="112" t="s">
        <v>5918</v>
      </c>
      <c r="E20" s="110" t="s">
        <v>5919</v>
      </c>
    </row>
    <row r="21" spans="1:5" ht="87.95" customHeight="1" x14ac:dyDescent="0.25">
      <c r="A21" s="103" t="s">
        <v>5920</v>
      </c>
      <c r="B21" s="104" t="s">
        <v>5921</v>
      </c>
      <c r="C21" s="109" t="s">
        <v>5922</v>
      </c>
      <c r="D21" s="112" t="s">
        <v>5923</v>
      </c>
      <c r="E21" s="110" t="s">
        <v>5924</v>
      </c>
    </row>
    <row r="22" spans="1:5" x14ac:dyDescent="0.25">
      <c r="A22" s="115"/>
      <c r="B22" s="115"/>
      <c r="C22" s="115"/>
      <c r="D22" s="116"/>
      <c r="E22" s="115"/>
    </row>
    <row r="23" spans="1:5" x14ac:dyDescent="0.25">
      <c r="A23" s="117"/>
      <c r="B23" s="117"/>
      <c r="C23" s="117"/>
      <c r="D23" s="118"/>
      <c r="E23" s="117"/>
    </row>
    <row r="25" spans="1:5" ht="21" x14ac:dyDescent="0.25">
      <c r="A25" s="133" t="s">
        <v>5845</v>
      </c>
      <c r="B25" s="134"/>
      <c r="C25" s="134"/>
      <c r="D25" s="135"/>
    </row>
    <row r="26" spans="1:5" ht="25.5" customHeight="1" x14ac:dyDescent="0.25">
      <c r="A26" s="159" t="s">
        <v>4307</v>
      </c>
      <c r="B26" s="157" t="s">
        <v>5829</v>
      </c>
      <c r="C26" s="157"/>
      <c r="D26" s="157"/>
    </row>
    <row r="27" spans="1:5" ht="25.5" customHeight="1" x14ac:dyDescent="0.25">
      <c r="A27" s="160"/>
      <c r="B27" s="158"/>
      <c r="C27" s="158"/>
      <c r="D27" s="158"/>
    </row>
    <row r="28" spans="1:5" ht="45" customHeight="1" x14ac:dyDescent="0.25">
      <c r="A28" s="64" t="s">
        <v>4308</v>
      </c>
      <c r="B28" s="161" t="s">
        <v>5830</v>
      </c>
      <c r="C28" s="161"/>
      <c r="D28" s="162"/>
    </row>
    <row r="29" spans="1:5" ht="30" customHeight="1" x14ac:dyDescent="0.25">
      <c r="A29" s="63" t="s">
        <v>5831</v>
      </c>
      <c r="B29" s="153" t="s">
        <v>5832</v>
      </c>
      <c r="C29" s="153"/>
      <c r="D29" s="154"/>
    </row>
    <row r="30" spans="1:5" ht="30" customHeight="1" x14ac:dyDescent="0.25">
      <c r="A30" s="63" t="s">
        <v>5833</v>
      </c>
      <c r="B30" s="153" t="s">
        <v>5834</v>
      </c>
      <c r="C30" s="153"/>
      <c r="D30" s="154"/>
    </row>
    <row r="31" spans="1:5" ht="47.25" customHeight="1" x14ac:dyDescent="0.25">
      <c r="A31" s="63" t="s">
        <v>5835</v>
      </c>
      <c r="B31" s="163" t="s">
        <v>5836</v>
      </c>
      <c r="C31" s="163"/>
      <c r="D31" s="164"/>
    </row>
    <row r="32" spans="1:5" ht="45" customHeight="1" x14ac:dyDescent="0.25">
      <c r="A32" s="63" t="s">
        <v>5837</v>
      </c>
      <c r="B32" s="153" t="s">
        <v>5838</v>
      </c>
      <c r="C32" s="153"/>
      <c r="D32" s="154"/>
    </row>
    <row r="33" spans="1:4" ht="45" customHeight="1" x14ac:dyDescent="0.25">
      <c r="A33" s="63" t="s">
        <v>5839</v>
      </c>
      <c r="B33" s="153" t="s">
        <v>5840</v>
      </c>
      <c r="C33" s="153"/>
      <c r="D33" s="154"/>
    </row>
    <row r="34" spans="1:4" ht="45" customHeight="1" x14ac:dyDescent="0.25">
      <c r="A34" s="63" t="s">
        <v>5841</v>
      </c>
      <c r="B34" s="153" t="s">
        <v>5842</v>
      </c>
      <c r="C34" s="153"/>
      <c r="D34" s="154"/>
    </row>
    <row r="35" spans="1:4" ht="45" customHeight="1" x14ac:dyDescent="0.25">
      <c r="A35" s="63" t="s">
        <v>5843</v>
      </c>
      <c r="B35" s="155" t="s">
        <v>5844</v>
      </c>
      <c r="C35" s="155"/>
      <c r="D35" s="156"/>
    </row>
    <row r="36" spans="1:4" x14ac:dyDescent="0.25">
      <c r="A36" s="65"/>
      <c r="B36" s="130"/>
      <c r="C36" s="131"/>
      <c r="D36" s="132"/>
    </row>
    <row r="37" spans="1:4" x14ac:dyDescent="0.25">
      <c r="A37" s="136"/>
      <c r="B37" s="136"/>
      <c r="C37" s="136"/>
      <c r="D37" s="137"/>
    </row>
  </sheetData>
  <mergeCells count="10">
    <mergeCell ref="B34:D34"/>
    <mergeCell ref="B35:D35"/>
    <mergeCell ref="B26:D27"/>
    <mergeCell ref="A26:A27"/>
    <mergeCell ref="B28:D28"/>
    <mergeCell ref="B29:D29"/>
    <mergeCell ref="B30:D30"/>
    <mergeCell ref="B31:D31"/>
    <mergeCell ref="B32:D32"/>
    <mergeCell ref="B33:D33"/>
  </mergeCells>
  <pageMargins left="0.3" right="0.3" top="0.5" bottom="0.5" header="0.3" footer="0.3"/>
  <pageSetup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DEA66-EB42-456B-A047-8A0EE4592F2B}">
  <dimension ref="A1:DK4280"/>
  <sheetViews>
    <sheetView zoomScaleNormal="100" workbookViewId="0">
      <selection activeCell="L5" sqref="L5"/>
    </sheetView>
  </sheetViews>
  <sheetFormatPr baseColWidth="10" defaultColWidth="208.85546875" defaultRowHeight="15" x14ac:dyDescent="0.25"/>
  <cols>
    <col min="1" max="1" width="10.28515625" customWidth="1"/>
    <col min="2" max="2" width="80.7109375" customWidth="1"/>
    <col min="3" max="3" width="14.7109375" customWidth="1"/>
    <col min="4" max="4" width="48.7109375" customWidth="1"/>
    <col min="5" max="5" width="8.7109375" customWidth="1"/>
    <col min="6" max="6" width="80.7109375" customWidth="1"/>
    <col min="7" max="7" width="14.7109375" customWidth="1"/>
    <col min="8" max="9" width="8.7109375" customWidth="1"/>
    <col min="10" max="10" width="80.7109375" customWidth="1"/>
    <col min="11" max="11" width="14.7109375" customWidth="1"/>
    <col min="12" max="12" width="8.5703125" customWidth="1"/>
    <col min="13" max="13" width="12.7109375" style="66" customWidth="1"/>
    <col min="14" max="14" width="8.7109375" style="66" customWidth="1"/>
    <col min="15" max="15" width="12.7109375" style="66" customWidth="1"/>
    <col min="16" max="16" width="19.85546875" style="1" customWidth="1"/>
    <col min="17" max="17" width="27.5703125" style="1" customWidth="1"/>
    <col min="18" max="18" width="29.85546875" style="1" customWidth="1"/>
    <col min="19" max="19" width="36.140625" style="66" customWidth="1"/>
    <col min="20" max="20" width="69" style="1" customWidth="1"/>
    <col min="21" max="21" width="12.7109375" style="66" customWidth="1"/>
    <col min="22" max="24" width="38.7109375" style="1" customWidth="1"/>
    <col min="25" max="27" width="28.7109375" style="1" customWidth="1"/>
    <col min="28" max="28" width="80.140625" style="1" customWidth="1"/>
    <col min="29" max="29" width="64.7109375" style="1" customWidth="1"/>
    <col min="30" max="30" width="55.5703125" style="1" customWidth="1"/>
    <col min="31" max="33" width="24.7109375" style="1" customWidth="1"/>
    <col min="34" max="40" width="28.7109375" style="1" customWidth="1"/>
    <col min="41" max="41" width="24.7109375" style="1" customWidth="1"/>
    <col min="42" max="42" width="30.7109375" style="1" customWidth="1"/>
    <col min="43" max="43" width="88.140625" style="1" customWidth="1"/>
    <col min="44" max="44" width="72.7109375" style="1" customWidth="1"/>
    <col min="45" max="45" width="60.140625" style="1" customWidth="1"/>
    <col min="46" max="46" width="38.7109375" style="1" customWidth="1"/>
    <col min="47" max="48" width="18.7109375" style="66" customWidth="1"/>
    <col min="49" max="49" width="32.7109375" style="66" customWidth="1"/>
    <col min="50" max="50" width="18.7109375" style="66" customWidth="1"/>
    <col min="52" max="52" width="12.7109375" style="96" customWidth="1"/>
    <col min="53" max="53" width="8.7109375" style="96" customWidth="1"/>
    <col min="54" max="54" width="6.7109375" style="96" customWidth="1"/>
    <col min="55" max="55" width="40.7109375" customWidth="1"/>
    <col min="56" max="59" width="28.7109375" customWidth="1"/>
    <col min="60" max="61" width="28.7109375" style="96" customWidth="1"/>
    <col min="62" max="62" width="8.7109375" style="96" customWidth="1"/>
    <col min="63" max="63" width="12.7109375" style="96" customWidth="1"/>
    <col min="64" max="64" width="18.7109375" style="68" customWidth="1"/>
    <col min="65" max="65" width="10.85546875" customWidth="1"/>
    <col min="66" max="66" width="14.5703125" style="66" customWidth="1"/>
    <col min="67" max="67" width="3.7109375" style="66" customWidth="1"/>
    <col min="68" max="68" width="12.85546875" style="1" customWidth="1"/>
    <col min="69" max="69" width="11.7109375" style="1" customWidth="1"/>
    <col min="70" max="71" width="12.5703125" style="1" customWidth="1"/>
    <col min="72" max="72" width="12" style="1" customWidth="1"/>
    <col min="73" max="73" width="13.140625" style="1" customWidth="1"/>
    <col min="74" max="74" width="14.5703125" style="66" customWidth="1"/>
    <col min="75" max="75" width="10" style="66" customWidth="1"/>
    <col min="76" max="76" width="27.7109375" style="1" customWidth="1"/>
    <col min="77" max="77" width="9.140625" style="66" customWidth="1"/>
    <col min="78" max="78" width="8.85546875" style="66" customWidth="1"/>
    <col min="79" max="79" width="76.85546875" style="1" customWidth="1"/>
    <col min="80" max="80" width="10.28515625" style="66" customWidth="1"/>
    <col min="81" max="81" width="12.85546875" style="66" customWidth="1"/>
    <col min="82" max="82" width="79.7109375" style="1" customWidth="1"/>
    <col min="83" max="83" width="16.5703125" style="66" customWidth="1"/>
    <col min="84" max="84" width="14.85546875" style="66" customWidth="1"/>
    <col min="85" max="85" width="20" style="66" customWidth="1"/>
    <col min="86" max="86" width="46.140625" customWidth="1"/>
    <col min="87" max="87" width="47" customWidth="1"/>
    <col min="88" max="88" width="57.5703125" customWidth="1"/>
    <col min="89" max="89" width="71.28515625" customWidth="1"/>
    <col min="90" max="90" width="54.7109375" customWidth="1"/>
    <col min="91" max="91" width="32.7109375" customWidth="1"/>
    <col min="92" max="92" width="79.5703125" customWidth="1"/>
    <col min="93" max="93" width="82.42578125" customWidth="1"/>
    <col min="94" max="94" width="82.42578125" style="68" customWidth="1"/>
    <col min="95" max="95" width="12.28515625" customWidth="1"/>
  </cols>
  <sheetData>
    <row r="1" spans="2:95" ht="30" customHeight="1" x14ac:dyDescent="0.25">
      <c r="B1" s="168" t="s">
        <v>6784</v>
      </c>
      <c r="J1" s="208"/>
      <c r="M1" s="80">
        <v>1</v>
      </c>
      <c r="N1" s="80">
        <v>2</v>
      </c>
      <c r="O1" s="80">
        <v>3</v>
      </c>
      <c r="P1" s="80">
        <v>4</v>
      </c>
      <c r="Q1" s="80">
        <v>5</v>
      </c>
      <c r="R1" s="80">
        <v>6</v>
      </c>
      <c r="S1" s="80">
        <v>7</v>
      </c>
      <c r="T1" s="80">
        <v>8</v>
      </c>
      <c r="U1" s="80">
        <v>9</v>
      </c>
      <c r="V1" s="80">
        <v>10</v>
      </c>
      <c r="W1" s="80">
        <v>11</v>
      </c>
      <c r="X1" s="80">
        <v>12</v>
      </c>
      <c r="Y1" s="80">
        <v>13</v>
      </c>
      <c r="Z1" s="80">
        <v>14</v>
      </c>
      <c r="AA1" s="80">
        <v>15</v>
      </c>
      <c r="AB1" s="80">
        <v>16</v>
      </c>
      <c r="AC1" s="80">
        <v>17</v>
      </c>
      <c r="AD1" s="80">
        <v>18</v>
      </c>
      <c r="AE1" s="80">
        <v>19</v>
      </c>
      <c r="AF1" s="80">
        <v>20</v>
      </c>
      <c r="AG1" s="80">
        <v>21</v>
      </c>
      <c r="AH1" s="80">
        <v>22</v>
      </c>
      <c r="AI1" s="80">
        <v>23</v>
      </c>
      <c r="AJ1" s="80">
        <v>24</v>
      </c>
      <c r="AK1" s="80">
        <v>25</v>
      </c>
      <c r="AL1" s="80">
        <v>26</v>
      </c>
      <c r="AM1" s="80">
        <v>27</v>
      </c>
      <c r="AN1" s="80">
        <v>28</v>
      </c>
      <c r="AO1" s="80">
        <v>29</v>
      </c>
      <c r="AP1" s="80">
        <v>30</v>
      </c>
      <c r="AQ1" s="80">
        <v>31</v>
      </c>
      <c r="AR1" s="80">
        <v>32</v>
      </c>
      <c r="AS1" s="80">
        <v>33</v>
      </c>
      <c r="AT1" s="80">
        <v>34</v>
      </c>
      <c r="AU1" s="80">
        <v>35</v>
      </c>
      <c r="AV1" s="80">
        <v>36</v>
      </c>
      <c r="AW1" s="80">
        <v>37</v>
      </c>
      <c r="AX1" s="80">
        <v>38</v>
      </c>
      <c r="AZ1" s="69" t="s">
        <v>55</v>
      </c>
      <c r="BA1" s="69" t="s">
        <v>49</v>
      </c>
      <c r="BB1" s="69" t="s">
        <v>50</v>
      </c>
      <c r="BC1" s="69" t="s">
        <v>4481</v>
      </c>
      <c r="BD1" s="69" t="s">
        <v>4482</v>
      </c>
      <c r="BE1" s="69" t="s">
        <v>4483</v>
      </c>
      <c r="BF1" s="69" t="s">
        <v>4484</v>
      </c>
      <c r="BG1" s="69" t="s">
        <v>4485</v>
      </c>
      <c r="BH1" s="69" t="s">
        <v>4486</v>
      </c>
      <c r="BI1" s="69" t="s">
        <v>4487</v>
      </c>
      <c r="BJ1" s="69" t="s">
        <v>51</v>
      </c>
      <c r="BK1" s="69" t="s">
        <v>4291</v>
      </c>
      <c r="BL1" s="69" t="s">
        <v>4488</v>
      </c>
      <c r="CQ1" s="205">
        <v>1</v>
      </c>
    </row>
    <row r="2" spans="2:95" ht="27.95" customHeight="1" x14ac:dyDescent="0.25">
      <c r="B2" s="4" t="s">
        <v>5846</v>
      </c>
      <c r="C2" s="5"/>
      <c r="D2" s="5"/>
      <c r="E2" s="5"/>
      <c r="F2" s="5"/>
      <c r="G2" s="5"/>
      <c r="H2" s="5"/>
      <c r="I2" s="5"/>
      <c r="J2" s="209" t="s">
        <v>7673</v>
      </c>
      <c r="K2" s="207" t="str">
        <f>$CQ$4280</f>
        <v>CQ4280</v>
      </c>
      <c r="M2" s="67" t="s">
        <v>55</v>
      </c>
      <c r="N2" s="67" t="s">
        <v>56</v>
      </c>
      <c r="O2" s="67" t="s">
        <v>57</v>
      </c>
      <c r="P2" s="67" t="s">
        <v>58</v>
      </c>
      <c r="Q2" s="67" t="s">
        <v>59</v>
      </c>
      <c r="R2" s="67" t="s">
        <v>60</v>
      </c>
      <c r="S2" s="67" t="s">
        <v>61</v>
      </c>
      <c r="T2" s="67" t="s">
        <v>62</v>
      </c>
      <c r="U2" s="67" t="s">
        <v>63</v>
      </c>
      <c r="V2" s="67" t="s">
        <v>64</v>
      </c>
      <c r="W2" s="67" t="s">
        <v>65</v>
      </c>
      <c r="X2" s="67" t="s">
        <v>66</v>
      </c>
      <c r="Y2" s="67" t="s">
        <v>67</v>
      </c>
      <c r="Z2" s="67" t="s">
        <v>68</v>
      </c>
      <c r="AA2" s="67" t="s">
        <v>69</v>
      </c>
      <c r="AB2" s="67" t="s">
        <v>70</v>
      </c>
      <c r="AC2" s="67" t="s">
        <v>71</v>
      </c>
      <c r="AD2" s="67" t="s">
        <v>72</v>
      </c>
      <c r="AE2" s="67" t="s">
        <v>73</v>
      </c>
      <c r="AF2" s="67" t="s">
        <v>74</v>
      </c>
      <c r="AG2" s="67" t="s">
        <v>75</v>
      </c>
      <c r="AH2" s="67" t="s">
        <v>76</v>
      </c>
      <c r="AI2" s="67" t="s">
        <v>77</v>
      </c>
      <c r="AJ2" s="67" t="s">
        <v>78</v>
      </c>
      <c r="AK2" s="67" t="s">
        <v>79</v>
      </c>
      <c r="AL2" s="67" t="s">
        <v>80</v>
      </c>
      <c r="AM2" s="67" t="s">
        <v>81</v>
      </c>
      <c r="AN2" s="67" t="s">
        <v>82</v>
      </c>
      <c r="AO2" s="67" t="s">
        <v>83</v>
      </c>
      <c r="AP2" s="67" t="s">
        <v>84</v>
      </c>
      <c r="AQ2" s="67" t="s">
        <v>85</v>
      </c>
      <c r="AR2" s="67" t="s">
        <v>86</v>
      </c>
      <c r="AS2" s="67" t="s">
        <v>87</v>
      </c>
      <c r="AT2" s="67" t="s">
        <v>88</v>
      </c>
      <c r="AU2" s="67" t="s">
        <v>4</v>
      </c>
      <c r="AV2" s="67" t="s">
        <v>4309</v>
      </c>
      <c r="AW2" s="67" t="s">
        <v>89</v>
      </c>
      <c r="AX2" s="67" t="s">
        <v>90</v>
      </c>
      <c r="AZ2" s="43" t="s">
        <v>55</v>
      </c>
      <c r="BA2" s="43" t="s">
        <v>49</v>
      </c>
      <c r="BB2" s="43" t="s">
        <v>50</v>
      </c>
      <c r="BC2" s="43" t="s">
        <v>4481</v>
      </c>
      <c r="BD2" s="43" t="s">
        <v>4482</v>
      </c>
      <c r="BE2" s="43" t="s">
        <v>4483</v>
      </c>
      <c r="BF2" s="43" t="s">
        <v>4484</v>
      </c>
      <c r="BG2" s="43" t="s">
        <v>4485</v>
      </c>
      <c r="BH2" s="43" t="s">
        <v>4486</v>
      </c>
      <c r="BI2" s="43" t="s">
        <v>4487</v>
      </c>
      <c r="BJ2" s="43" t="s">
        <v>51</v>
      </c>
      <c r="BK2" s="43" t="s">
        <v>4291</v>
      </c>
      <c r="BL2" s="43" t="s">
        <v>4488</v>
      </c>
      <c r="BN2" s="81" t="s">
        <v>49</v>
      </c>
      <c r="BO2" s="81" t="s">
        <v>50</v>
      </c>
      <c r="BP2" s="70" t="s">
        <v>52</v>
      </c>
      <c r="BQ2" s="70" t="s">
        <v>4482</v>
      </c>
      <c r="BR2" s="70" t="s">
        <v>4483</v>
      </c>
      <c r="BS2" s="70" t="s">
        <v>4484</v>
      </c>
      <c r="BT2" s="70" t="s">
        <v>4485</v>
      </c>
      <c r="BU2" s="70" t="s">
        <v>4486</v>
      </c>
      <c r="BV2" s="81" t="s">
        <v>4487</v>
      </c>
      <c r="BW2" s="81" t="s">
        <v>51</v>
      </c>
      <c r="BX2" s="70" t="s">
        <v>4489</v>
      </c>
      <c r="BY2" s="81" t="s">
        <v>4490</v>
      </c>
      <c r="BZ2" s="81" t="s">
        <v>53</v>
      </c>
      <c r="CA2" s="70" t="s">
        <v>4491</v>
      </c>
      <c r="CB2" s="81" t="s">
        <v>4492</v>
      </c>
      <c r="CC2" s="81" t="s">
        <v>4493</v>
      </c>
      <c r="CD2" s="70" t="s">
        <v>4494</v>
      </c>
      <c r="CE2" s="81" t="s">
        <v>4495</v>
      </c>
      <c r="CF2" s="81" t="s">
        <v>4496</v>
      </c>
      <c r="CG2" s="81" t="s">
        <v>4497</v>
      </c>
      <c r="CH2" s="81" t="s">
        <v>4498</v>
      </c>
      <c r="CI2" s="81" t="s">
        <v>4499</v>
      </c>
      <c r="CJ2" s="81" t="s">
        <v>4500</v>
      </c>
      <c r="CK2" s="81" t="s">
        <v>4501</v>
      </c>
      <c r="CL2" s="81" t="s">
        <v>4502</v>
      </c>
      <c r="CM2" s="81" t="s">
        <v>4503</v>
      </c>
      <c r="CN2" s="81" t="s">
        <v>4504</v>
      </c>
      <c r="CO2" s="81" t="s">
        <v>4505</v>
      </c>
      <c r="CP2" s="81" t="s">
        <v>4506</v>
      </c>
      <c r="CQ2" s="205">
        <v>1</v>
      </c>
    </row>
    <row r="3" spans="2:95" ht="87" customHeight="1" x14ac:dyDescent="0.25">
      <c r="B3" s="82" t="s">
        <v>0</v>
      </c>
      <c r="C3" s="2">
        <v>1</v>
      </c>
      <c r="D3" s="7" t="s">
        <v>1</v>
      </c>
      <c r="E3" s="8" t="str">
        <f>IFERROR(INDEX($M$3:$AX$287,MATCH($C$3,$N$3:$N$287,0),1),"")</f>
        <v>Q001</v>
      </c>
      <c r="F3" s="83" t="s">
        <v>4507</v>
      </c>
      <c r="G3" s="193" t="s">
        <v>2</v>
      </c>
      <c r="H3" s="29"/>
      <c r="I3" s="29"/>
      <c r="J3" s="29"/>
      <c r="K3" s="29"/>
      <c r="M3" s="84" t="s">
        <v>91</v>
      </c>
      <c r="N3" s="84">
        <v>1</v>
      </c>
      <c r="O3" s="84" t="s">
        <v>92</v>
      </c>
      <c r="P3" s="85" t="s">
        <v>93</v>
      </c>
      <c r="Q3" s="85" t="s">
        <v>94</v>
      </c>
      <c r="R3" s="85" t="s">
        <v>95</v>
      </c>
      <c r="S3" s="84" t="s">
        <v>96</v>
      </c>
      <c r="T3" s="86" t="s">
        <v>97</v>
      </c>
      <c r="U3" s="87" t="s">
        <v>98</v>
      </c>
      <c r="V3" s="86" t="s">
        <v>99</v>
      </c>
      <c r="W3" s="86" t="s">
        <v>100</v>
      </c>
      <c r="X3" s="86" t="s">
        <v>101</v>
      </c>
      <c r="Y3" s="86" t="s">
        <v>102</v>
      </c>
      <c r="Z3" s="86" t="s">
        <v>103</v>
      </c>
      <c r="AA3" s="86" t="s">
        <v>104</v>
      </c>
      <c r="AB3" s="88" t="s">
        <v>4508</v>
      </c>
      <c r="AC3" s="88" t="s">
        <v>4509</v>
      </c>
      <c r="AD3" s="86" t="s">
        <v>4510</v>
      </c>
      <c r="AE3" s="89" t="s">
        <v>105</v>
      </c>
      <c r="AF3" s="89" t="s">
        <v>106</v>
      </c>
      <c r="AG3" s="89" t="s">
        <v>107</v>
      </c>
      <c r="AH3" s="89" t="s">
        <v>108</v>
      </c>
      <c r="AI3" s="89" t="s">
        <v>109</v>
      </c>
      <c r="AJ3" s="89" t="s">
        <v>110</v>
      </c>
      <c r="AK3" s="89" t="s">
        <v>111</v>
      </c>
      <c r="AL3" s="89" t="s">
        <v>112</v>
      </c>
      <c r="AM3" s="89" t="s">
        <v>113</v>
      </c>
      <c r="AN3" s="89" t="s">
        <v>114</v>
      </c>
      <c r="AO3" s="89" t="s">
        <v>115</v>
      </c>
      <c r="AP3" s="89" t="s">
        <v>116</v>
      </c>
      <c r="AQ3" s="86" t="s">
        <v>5930</v>
      </c>
      <c r="AR3" s="86" t="s">
        <v>6214</v>
      </c>
      <c r="AS3" s="86" t="s">
        <v>6498</v>
      </c>
      <c r="AT3" s="89" t="s">
        <v>117</v>
      </c>
      <c r="AU3" s="84" t="s">
        <v>4511</v>
      </c>
      <c r="AV3" s="89" t="s">
        <v>118</v>
      </c>
      <c r="AW3" s="84" t="s">
        <v>119</v>
      </c>
      <c r="AX3" s="84" t="s">
        <v>120</v>
      </c>
      <c r="AZ3" s="90" t="s">
        <v>91</v>
      </c>
      <c r="BA3" s="90" t="s">
        <v>10</v>
      </c>
      <c r="BB3" s="90">
        <v>1</v>
      </c>
      <c r="BC3" s="91" t="s">
        <v>4512</v>
      </c>
      <c r="BD3" s="92" t="s">
        <v>4513</v>
      </c>
      <c r="BE3" s="92" t="s">
        <v>6785</v>
      </c>
      <c r="BF3" s="91"/>
      <c r="BG3" s="91"/>
      <c r="BH3" s="90"/>
      <c r="BI3" s="90"/>
      <c r="BJ3" s="90">
        <v>4</v>
      </c>
      <c r="BK3" s="90" t="s">
        <v>4292</v>
      </c>
      <c r="BL3" s="91" t="s">
        <v>6786</v>
      </c>
      <c r="BM3" s="1"/>
      <c r="BN3" s="93" t="str">
        <f>IFERROR(INDEX($AZ$3:$BL$4277,($C$3-1)*15+ROWS($BN$3:BN3),2),"")</f>
        <v>PRO</v>
      </c>
      <c r="BO3" s="93">
        <f>IFERROR(INDEX($AZ$3:$BL$4277,($C$3-1)*15+ROWS($BN$3:BN3),3),"")</f>
        <v>1</v>
      </c>
      <c r="BP3" s="94" t="str">
        <f>IFERROR(INDEX($AZ$3:$BL$4277,($C$3-1)*15+ROWS($BN$3:BN3),4),"")</f>
        <v>Identifier la notion ou la définition professionnelle</v>
      </c>
      <c r="BQ3" s="94" t="str">
        <f>IFERROR(INDEX($AZ$3:$BL$4277,($C$3-1)*15+ROWS($BN$3:BN3),5),"")</f>
        <v>boisson niveau 0</v>
      </c>
      <c r="BR3" s="94" t="str">
        <f>IFERROR(INDEX($AZ$3:$BL$4277,($C$3-1)*15+ROWS($BN$3:BN3),6),"")</f>
        <v>iddsi 0</v>
      </c>
      <c r="BS3" s="94">
        <f>IFERROR(INDEX($AZ$3:$BL$4277,($C$3-1)*15+ROWS($BN$3:BN3),7),"")</f>
        <v>0</v>
      </c>
      <c r="BT3" s="94">
        <f>IFERROR(INDEX($AZ$3:$BL$4277,($C$3-1)*15+ROWS($BN$3:BN3),8),"")</f>
        <v>0</v>
      </c>
      <c r="BU3" s="94">
        <f>IFERROR(INDEX($AZ$3:$BL$4277,($C$3-1)*15+ROWS($BN$3:BN3),9),"")</f>
        <v>0</v>
      </c>
      <c r="BV3" s="94">
        <f>IFERROR(INDEX($AZ$3:$BL$4277,($C$3-1)*15+ROWS($BN$3:BN3),10),"")</f>
        <v>0</v>
      </c>
      <c r="BW3" s="94">
        <f>IFERROR(INDEX($AZ$3:$BL$4277,($C$3-1)*15+ROWS($BN$3:BN3),11),"")</f>
        <v>4</v>
      </c>
      <c r="BX3" s="94" t="str">
        <f>IF($BN3="PRO",$CH$3,IF($BN3="INTER",$CI$3,IF($BN3="CFA",$CJ$3,"")))</f>
        <v>pour « boisson niveau 0 » je verifie d abord la prescription le niveau iddsi ou la consigne validee je controle en situation reelle ecoulement libre sans resistance notable</v>
      </c>
      <c r="BY3" s="94">
        <f t="shared" ref="BY3:BY17" si="0">IF(OR(AND($BQ3&lt;&gt;"",$BQ3&lt;&gt;0,ISNUMBER(SEARCH($BQ3,$BX3))),AND($BR3&lt;&gt;"",$BR3&lt;&gt;0,ISNUMBER(SEARCH($BR3,$BX3))),AND($BS3&lt;&gt;"",$BS3&lt;&gt;0,ISNUMBER(SEARCH($BS3,$BX3))),AND($BT3&lt;&gt;"",$BT3&lt;&gt;0,ISNUMBER(SEARCH($BT3,$BX3))),AND($BU3&lt;&gt;"",$BU3&lt;&gt;0,ISNUMBER(SEARCH($BU3,$BX3))),AND($BV3&lt;&gt;"",$BV3&lt;&gt;0,ISNUMBER(SEARCH($BV3,$BX3)))),1,0)</f>
        <v>1</v>
      </c>
      <c r="BZ3" s="94">
        <f t="shared" ref="BZ3:BZ17" si="1">IF($BY3=1,$BW3,0)</f>
        <v>4</v>
      </c>
      <c r="CA3" s="95" t="str">
        <f>IF($BN3="PRO",$CK$3,IF($BN3="INTER",$CL$3,IF($BN3="CFA",$CM$3,"")))</f>
        <v>pour « boisson niveau 0 » je verifie d abord la prescription le niveau iddsi ou la consigne validee je controle en situation reelle ecoulement libre sans resistance notable e m appuie sur la preuve suivante ecoulement libre sans resistance notable compatibilite prescription et hydratation si l ecart persiste je corrige je bloque la sortie si necessaire et je transmets au responsable concerne</v>
      </c>
      <c r="CB3" s="94">
        <f t="shared" ref="CB3:CB17" si="2">IF(OR(AND($BQ3&lt;&gt;"",$BQ3&lt;&gt;0,ISNUMBER(SEARCH($BQ3,$CA3))),AND($BR3&lt;&gt;"",$BR3&lt;&gt;0,ISNUMBER(SEARCH($BR3,$CA3))),AND($BS3&lt;&gt;"",$BS3&lt;&gt;0,ISNUMBER(SEARCH($BS3,$CA3))),AND($BT3&lt;&gt;"",$BT3&lt;&gt;0,ISNUMBER(SEARCH($BT3,$CA3))),AND($BU3&lt;&gt;"",$BU3&lt;&gt;0,ISNUMBER(SEARCH($BU3,$CA3))),AND($BV3&lt;&gt;"",$BV3&lt;&gt;0,ISNUMBER(SEARCH($BV3,$CA3)))),1,0)</f>
        <v>1</v>
      </c>
      <c r="CC3" s="94">
        <f t="shared" ref="CC3:CC17" si="3">IF($CB3=1,$BW3,0)</f>
        <v>4</v>
      </c>
      <c r="CD3" s="95" t="str">
        <f>IF($BN3="PRO",$CN$3,IF($BN3="INTER",$CO$3,IF($BN3="CFA",$CP$3,"")))</f>
        <v>notion boisson niveau 0 besoin objectif hydratation normale si deglutition securisee action professionnelle appliquer la prescription et la consigne validee controle observable ecoulement libre sans resistance notable risque limite donner de l eau fluide a une personne a risque de fausse route validation preuve compatibilite prescription et hydratation responsable cuisine formateur equipe terrain source src_iddsi_frame</v>
      </c>
      <c r="CE3" s="94">
        <f t="shared" ref="CE3:CE17" si="4">IF(OR(AND($BQ3&lt;&gt;"",ISNUMBER(SEARCH($BQ3,$CD3))),AND($BR3&lt;&gt;"",ISNUMBER(SEARCH($BR3,$CD3))),AND($BS3&lt;&gt;"",ISNUMBER(SEARCH($BS3,$CD3))),AND($BT3&lt;&gt;"",ISNUMBER(SEARCH($BT3,$CD3))),AND($BU3&lt;&gt;"",ISNUMBER(SEARCH($BU3,$CD3))),AND($BV3&lt;&gt;"",ISNUMBER(SEARCH($BV3,$CD3)))),1,0)</f>
        <v>1</v>
      </c>
      <c r="CF3" s="94">
        <f t="shared" ref="CF3:CF17" si="5">IF($CE3=1,$BW3,0)</f>
        <v>4</v>
      </c>
      <c r="CG3" s="94" t="str">
        <f t="shared" ref="CG3:CG17" si="6">IF($CF3=$BW3,"OK","À contrôler")</f>
        <v>OK</v>
      </c>
      <c r="CH3" s="94" t="str">
        <f>TRIM(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LOWER($B$11),"é","e"),"è","e"),"ê","e"),"ë","e"),"à","a"),"â","a"),"ù","u"),"û","u"),"ü","u"),"î","i"),"ï","i"),"ô","o"),"ö","o"),"ç","c"),"œ","oe"),"æ","ae"),"’"," "),"'"," "),","," "),"."," "),";"," "),":"," "),"/"," "),"\"," "),"("," "),")"," "),"-"," "),"—"," "),CHAR(10)," "),CHAR(13)," "),CHAR(160)," "))</f>
        <v>pour « boisson niveau 0 » je verifie d abord la prescription le niveau iddsi ou la consigne validee je controle en situation reelle ecoulement libre sans resistance notable</v>
      </c>
      <c r="CI3" s="94" t="str">
        <f>TRIM(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LOWER($F$11),"é","e"),"è","e"),"ê","e"),"ë","e"),"à","a"),"â","a"),"ù","u"),"û","u"),"ü","u"),"î","i"),"ï","i"),"ô","o"),"ö","o"),"ç","c"),"œ","oe"),"æ","ae"),"’"," "),"'"," "),","," "),"."," "),";"," "),":"," "),"/"," "),"\"," "),"("," "),")"," "),"-"," "),"—"," "),CHAR(10)," "),CHAR(13)," "),CHAR(160)," "))</f>
        <v>j applique la consigne puis je verifie ecoulement libre sans resistance notable</v>
      </c>
      <c r="CJ3" s="94" t="str">
        <f>TRIM(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LOWER($J$11),"é","e"),"è","e"),"ê","e"),"ë","e"),"à","a"),"â","a"),"ù","u"),"û","u"),"ü","u"),"î","i"),"ï","i"),"ô","o"),"ö","o"),"ç","c"),"œ","oe"),"æ","ae"),"’"," "),"'"," "),","," "),"."," "),";"," "),":"," "),"/"," "),"\"," "),"("," "),")"," "),"-"," "),"—"," "),CHAR(10)," "),CHAR(13)," "),CHAR(160)," "))</f>
        <v>je regarde la consigne je controle ecoulement libre sans resistance notable</v>
      </c>
      <c r="CK3" s="94" t="str">
        <f>TRIM(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LOWER($B$11&amp;" "&amp;$B$19),"é","e"),"è","e"),"ê","e"),"ë","e"),"à","a"),"â","a"),"ù","u"),"û","u"),"ü","u"),"î","i"),"ï","i"),"ô","o"),"ö","o"),"ç","c"),"œ","oe"),"æ","ae"),"’"," "),"'"," "),","," "),"."," "),";"," "),":"," "),"/"," "),"\"," "),"("," "),")"," "),"-"," "),"—"," "),CHAR(10)," "),CHAR(13)," "),CHAR(160)," "))</f>
        <v>pour « boisson niveau 0 » je verifie d abord la prescription le niveau iddsi ou la consigne validee je controle en situation reelle ecoulement libre sans resistance notable e m appuie sur la preuve suivante ecoulement libre sans resistance notable compatibilite prescription et hydratation si l ecart persiste je corrige je bloque la sortie si necessaire et je transmets au responsable concerne</v>
      </c>
      <c r="CL3" s="94" t="str">
        <f>TRIM(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LOWER($F$11&amp;" "&amp;$F$19),"é","e"),"è","e"),"ê","e"),"ë","e"),"à","a"),"â","a"),"ù","u"),"û","u"),"ü","u"),"î","i"),"ï","i"),"ô","o"),"ö","o"),"ç","c"),"œ","oe"),"æ","ae"),"’"," "),"'"," "),","," "),"."," "),";"," "),":"," "),"/"," "),"\"," "),"("," "),")"," "),"-"," "),"—"," "),CHAR(10)," "),CHAR(13)," "),CHAR(160)," "))</f>
        <v>j applique la consigne puis je verifie ecoulement libre sans resistance notable je compare le resultat obtenu avec ce qui est demande et je signale tout ecart avant service je transmets l information utile et je garde comme repere ecoulement libre sans resistance notable</v>
      </c>
      <c r="CM3" s="94" t="str">
        <f>TRIM(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LOWER($J$11&amp;" "&amp;$J$19),"é","e"),"è","e"),"ê","e"),"ë","e"),"à","a"),"â","a"),"ù","u"),"û","u"),"ü","u"),"î","i"),"ï","i"),"ô","o"),"ö","o"),"ç","c"),"œ","oe"),"æ","ae"),"’"," "),"'"," "),","," "),"."," "),";"," "),":"," "),"/"," "),"\"," "),"("," "),")"," "),"-"," "),"—"," "),CHAR(10)," "),CHAR(13)," "),CHAR(160)," "))</f>
        <v>je regarde la consigne je controle ecoulement libre sans resistance notable si ce n est pas bon ou si j ai un doute je ne laisse pas partir sans prevenir le responsable les soins ou le formateur</v>
      </c>
      <c r="CN3" s="94" t="str">
        <f>TRIM(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LOWER(IFERROR(INDEX($M$3:$AX$287,MATCH($C$3,$N$3:$N$287,0),16),"")),"é","e"),"è","e"),"ê","e"),"ë","e"),"à","a"),"â","a"),"ù","u"),"û","u"),"ü","u"),"î","i"),"ï","i"),"ô","o"),"ö","o"),"ç","c"),"œ","oe"),"æ","ae"),"’"," "),"'"," "),","," "),"."," "),";"," "),":"," "),"/"," "),"\"," "),"("," "),")"," "),"-"," "),"—"," "),CHAR(10)," "),CHAR(13)," "),CHAR(160)," "))</f>
        <v>notion boisson niveau 0 besoin objectif hydratation normale si deglutition securisee action professionnelle appliquer la prescription et la consigne validee controle observable ecoulement libre sans resistance notable risque limite donner de l eau fluide a une personne a risque de fausse route validation preuve compatibilite prescription et hydratation responsable cuisine formateur equipe terrain source src_iddsi_frame</v>
      </c>
      <c r="CO3" s="94" t="str">
        <f>TRIM(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LOWER(IFERROR(INDEX($M$3:$AX$287,MATCH($C$3,$N$3:$N$287,0),17),"")),"é","e"),"è","e"),"ê","e"),"ë","e"),"à","a"),"â","a"),"ù","u"),"û","u"),"ü","u"),"î","i"),"ï","i"),"ô","o"),"ö","o"),"ç","c"),"œ","oe"),"æ","ae"),"’"," "),"'"," "),","," "),"."," "),";"," "),":"," "),"/"," "),"\"," "),"("," "),")"," "),"-"," "),"—"," "),CHAR(10)," "),CHAR(13)," "),CHAR(160)," "))</f>
        <v>objectif hydratation normale si deglutition securisee action appliquer la prescription en production service ou accompagnement controle boisson niveau 0 ecoulement libre sans resistance notable transmission prevenir cuisine soins ou responsable si ecart trace noter ou faire remonter l observation utile</v>
      </c>
      <c r="CP3" s="94" t="str">
        <f>TRIM(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LOWER(IFERROR(INDEX($M$3:$AX$287,MATCH($C$3,$N$3:$N$287,0),18),"")),"é","e"),"è","e"),"ê","e"),"ë","e"),"à","a"),"â","a"),"ù","u"),"û","u"),"ü","u"),"î","i"),"ï","i"),"ô","o"),"ö","o"),"ç","c"),"œ","oe"),"æ","ae"),"’"," "),"'"," "),","," "),"."," "),";"," "),":"," "),"/"," "),"\"," "),"("," "),")"," "),"-"," "),"—"," "),CHAR(10)," "),CHAR(13)," "),CHAR(160)," "))</f>
        <v>je verifie boisson niveau 0 je respecte la prescription ou la consigne donnee je controle ecoulement libre sans resistance notable si ecart je previens le responsable les soins ou le formateur je transmets ce que j ai vu corrige ou fait remonter</v>
      </c>
      <c r="CQ3" s="205">
        <v>1</v>
      </c>
    </row>
    <row r="4" spans="2:95" x14ac:dyDescent="0.25">
      <c r="B4" s="6"/>
      <c r="C4" s="42"/>
      <c r="D4" s="6"/>
      <c r="E4" s="6"/>
      <c r="F4" s="9" t="s">
        <v>4310</v>
      </c>
      <c r="G4" s="29" t="str">
        <f>IFERROR(INDEX($M$3:$AX$287,MATCH($C$3,$N$3:$N$287,0),7),"")</f>
        <v>Boisson niveau 0</v>
      </c>
      <c r="H4" s="29"/>
      <c r="I4" s="29"/>
      <c r="J4" s="29"/>
      <c r="K4" s="29"/>
      <c r="M4" s="66" t="s">
        <v>121</v>
      </c>
      <c r="N4" s="66">
        <v>2</v>
      </c>
      <c r="O4" s="66" t="s">
        <v>92</v>
      </c>
      <c r="P4" s="1" t="s">
        <v>93</v>
      </c>
      <c r="Q4" s="1" t="s">
        <v>94</v>
      </c>
      <c r="R4" s="1" t="s">
        <v>95</v>
      </c>
      <c r="S4" s="66" t="s">
        <v>122</v>
      </c>
      <c r="T4" s="1" t="s">
        <v>123</v>
      </c>
      <c r="U4" s="66" t="s">
        <v>124</v>
      </c>
      <c r="V4" s="1" t="s">
        <v>125</v>
      </c>
      <c r="W4" s="1" t="s">
        <v>126</v>
      </c>
      <c r="X4" s="1" t="s">
        <v>127</v>
      </c>
      <c r="Y4" s="1" t="s">
        <v>102</v>
      </c>
      <c r="Z4" s="1" t="s">
        <v>103</v>
      </c>
      <c r="AA4" s="1" t="s">
        <v>104</v>
      </c>
      <c r="AB4" s="1" t="s">
        <v>4515</v>
      </c>
      <c r="AC4" s="1" t="s">
        <v>4516</v>
      </c>
      <c r="AD4" s="1" t="s">
        <v>4517</v>
      </c>
      <c r="AE4" s="1" t="s">
        <v>128</v>
      </c>
      <c r="AF4" s="1" t="s">
        <v>129</v>
      </c>
      <c r="AG4" s="1" t="s">
        <v>130</v>
      </c>
      <c r="AH4" s="1" t="s">
        <v>131</v>
      </c>
      <c r="AI4" s="1" t="s">
        <v>132</v>
      </c>
      <c r="AJ4" s="1" t="s">
        <v>133</v>
      </c>
      <c r="AK4" s="1" t="s">
        <v>134</v>
      </c>
      <c r="AL4" s="1" t="s">
        <v>135</v>
      </c>
      <c r="AM4" s="1" t="s">
        <v>136</v>
      </c>
      <c r="AN4" s="1" t="s">
        <v>114</v>
      </c>
      <c r="AO4" s="1" t="s">
        <v>137</v>
      </c>
      <c r="AP4" s="1" t="s">
        <v>138</v>
      </c>
      <c r="AQ4" s="1" t="s">
        <v>5931</v>
      </c>
      <c r="AR4" s="1" t="s">
        <v>6215</v>
      </c>
      <c r="AS4" s="1" t="s">
        <v>6499</v>
      </c>
      <c r="AT4" s="1" t="s">
        <v>139</v>
      </c>
      <c r="AU4" s="66" t="s">
        <v>4511</v>
      </c>
      <c r="AV4" s="66" t="s">
        <v>140</v>
      </c>
      <c r="AW4" s="66" t="s">
        <v>119</v>
      </c>
      <c r="AX4" s="66" t="s">
        <v>120</v>
      </c>
      <c r="AZ4" s="96" t="s">
        <v>91</v>
      </c>
      <c r="BA4" s="96" t="s">
        <v>10</v>
      </c>
      <c r="BB4" s="96">
        <v>2</v>
      </c>
      <c r="BC4" t="s">
        <v>4518</v>
      </c>
      <c r="BD4" t="s">
        <v>4519</v>
      </c>
      <c r="BE4" t="s">
        <v>6787</v>
      </c>
      <c r="BF4" t="s">
        <v>6788</v>
      </c>
      <c r="BG4" t="s">
        <v>6789</v>
      </c>
      <c r="BJ4" s="96">
        <v>4</v>
      </c>
      <c r="BK4" s="96" t="s">
        <v>4293</v>
      </c>
      <c r="BL4" s="68" t="s">
        <v>6786</v>
      </c>
      <c r="BN4" s="66" t="str">
        <f>IFERROR(INDEX($AZ$3:$BL$4277,($C$3-1)*15+ROWS($BN$3:BN4),2),"")</f>
        <v>PRO</v>
      </c>
      <c r="BO4" s="66">
        <f>IFERROR(INDEX($AZ$3:$BL$4277,($C$3-1)*15+ROWS($BN$3:BN4),3),"")</f>
        <v>2</v>
      </c>
      <c r="BP4" s="1" t="str">
        <f>IFERROR(INDEX($AZ$3:$BL$4277,($C$3-1)*15+ROWS($BN$3:BN4),4),"")</f>
        <v>Expliquer le besoin, l'objectif ou l'enjeu santé</v>
      </c>
      <c r="BQ4" s="1" t="str">
        <f>IFERROR(INDEX($AZ$3:$BL$4277,($C$3-1)*15+ROWS($BN$3:BN4),5),"")</f>
        <v>hydratation normale si deglutition securisee</v>
      </c>
      <c r="BR4" s="1" t="str">
        <f>IFERROR(INDEX($AZ$3:$BL$4277,($C$3-1)*15+ROWS($BN$3:BN4),6),"")</f>
        <v>appliquer la prescription et la consigne validee</v>
      </c>
      <c r="BS4" s="1" t="str">
        <f>IFERROR(INDEX($AZ$3:$BL$4277,($C$3-1)*15+ROWS($BN$3:BN4),7),"")</f>
        <v>appliquer la prescription</v>
      </c>
      <c r="BT4" s="1" t="str">
        <f>IFERROR(INDEX($AZ$3:$BL$4277,($C$3-1)*15+ROWS($BN$3:BN4),8),"")</f>
        <v>applique la consigne</v>
      </c>
      <c r="BU4" s="1">
        <f>IFERROR(INDEX($AZ$3:$BL$4277,($C$3-1)*15+ROWS($BN$3:BN4),9),"")</f>
        <v>0</v>
      </c>
      <c r="BV4" s="66">
        <f>IFERROR(INDEX($AZ$3:$BL$4277,($C$3-1)*15+ROWS($BN$3:BN4),10),"")</f>
        <v>0</v>
      </c>
      <c r="BW4" s="66">
        <f>IFERROR(INDEX($AZ$3:$BL$4277,($C$3-1)*15+ROWS($BN$3:BN4),11),"")</f>
        <v>4</v>
      </c>
      <c r="BX4" s="1" t="str">
        <f>IF($BN4="PRO",$CH$3,IF($BN4="INTER",$CI$3,IF($BN4="CFA",$CJ$3,"")))</f>
        <v>pour « boisson niveau 0 » je verifie d abord la prescription le niveau iddsi ou la consigne validee je controle en situation reelle ecoulement libre sans resistance notable</v>
      </c>
      <c r="BY4" s="66">
        <f t="shared" si="0"/>
        <v>0</v>
      </c>
      <c r="BZ4" s="66">
        <f t="shared" si="1"/>
        <v>0</v>
      </c>
      <c r="CA4" s="1" t="str">
        <f>IF($BN4="PRO",$CK$3,IF($BN4="INTER",$CL$3,IF($BN4="CFA",$CM$3,"")))</f>
        <v>pour « boisson niveau 0 » je verifie d abord la prescription le niveau iddsi ou la consigne validee je controle en situation reelle ecoulement libre sans resistance notable e m appuie sur la preuve suivante ecoulement libre sans resistance notable compatibilite prescription et hydratation si l ecart persiste je corrige je bloque la sortie si necessaire et je transmets au responsable concerne</v>
      </c>
      <c r="CB4" s="66">
        <f t="shared" si="2"/>
        <v>0</v>
      </c>
      <c r="CC4" s="66">
        <f t="shared" si="3"/>
        <v>0</v>
      </c>
      <c r="CD4" s="1" t="str">
        <f>IF($BN4="PRO",$CN$3,IF($BN4="INTER",$CO$3,IF($BN4="CFA",$CP$3,"")))</f>
        <v>notion boisson niveau 0 besoin objectif hydratation normale si deglutition securisee action professionnelle appliquer la prescription et la consigne validee controle observable ecoulement libre sans resistance notable risque limite donner de l eau fluide a une personne a risque de fausse route validation preuve compatibilite prescription et hydratation responsable cuisine formateur equipe terrain source src_iddsi_frame</v>
      </c>
      <c r="CE4" s="66">
        <f t="shared" si="4"/>
        <v>1</v>
      </c>
      <c r="CF4" s="66">
        <f t="shared" si="5"/>
        <v>4</v>
      </c>
      <c r="CG4" s="66" t="str">
        <f t="shared" si="6"/>
        <v>OK</v>
      </c>
      <c r="CQ4" s="205">
        <v>1</v>
      </c>
    </row>
    <row r="5" spans="2:95" ht="37.5" customHeight="1" x14ac:dyDescent="0.25">
      <c r="B5" s="10" t="s">
        <v>1514</v>
      </c>
      <c r="C5" s="29"/>
      <c r="D5" s="34" t="s">
        <v>1516</v>
      </c>
      <c r="E5" s="29"/>
      <c r="F5" s="11" t="s">
        <v>11</v>
      </c>
      <c r="G5" s="29"/>
      <c r="H5" s="29"/>
      <c r="I5" s="30"/>
      <c r="J5" s="12" t="s">
        <v>12</v>
      </c>
      <c r="K5" s="31"/>
      <c r="M5" s="66" t="s">
        <v>141</v>
      </c>
      <c r="N5" s="66">
        <v>3</v>
      </c>
      <c r="O5" s="66" t="s">
        <v>92</v>
      </c>
      <c r="P5" s="1" t="s">
        <v>93</v>
      </c>
      <c r="Q5" s="1" t="s">
        <v>94</v>
      </c>
      <c r="R5" s="1" t="s">
        <v>95</v>
      </c>
      <c r="S5" s="66" t="s">
        <v>142</v>
      </c>
      <c r="T5" s="1" t="s">
        <v>143</v>
      </c>
      <c r="U5" s="66" t="s">
        <v>144</v>
      </c>
      <c r="V5" s="1" t="s">
        <v>145</v>
      </c>
      <c r="W5" s="1" t="s">
        <v>146</v>
      </c>
      <c r="X5" s="1" t="s">
        <v>147</v>
      </c>
      <c r="Y5" s="1" t="s">
        <v>102</v>
      </c>
      <c r="Z5" s="1" t="s">
        <v>103</v>
      </c>
      <c r="AA5" s="1" t="s">
        <v>104</v>
      </c>
      <c r="AB5" s="1" t="s">
        <v>4520</v>
      </c>
      <c r="AC5" s="1" t="s">
        <v>4521</v>
      </c>
      <c r="AD5" s="1" t="s">
        <v>4522</v>
      </c>
      <c r="AE5" s="1" t="s">
        <v>148</v>
      </c>
      <c r="AF5" s="1" t="s">
        <v>149</v>
      </c>
      <c r="AG5" s="1" t="s">
        <v>150</v>
      </c>
      <c r="AH5" s="1" t="s">
        <v>151</v>
      </c>
      <c r="AI5" s="1" t="s">
        <v>152</v>
      </c>
      <c r="AJ5" s="1" t="s">
        <v>153</v>
      </c>
      <c r="AK5" s="1" t="s">
        <v>154</v>
      </c>
      <c r="AL5" s="1" t="s">
        <v>155</v>
      </c>
      <c r="AM5" s="1" t="s">
        <v>156</v>
      </c>
      <c r="AN5" s="1" t="s">
        <v>114</v>
      </c>
      <c r="AO5" s="1" t="s">
        <v>157</v>
      </c>
      <c r="AP5" s="1" t="s">
        <v>158</v>
      </c>
      <c r="AQ5" s="1" t="s">
        <v>5932</v>
      </c>
      <c r="AR5" s="1" t="s">
        <v>6216</v>
      </c>
      <c r="AS5" s="1" t="s">
        <v>6500</v>
      </c>
      <c r="AT5" s="1" t="s">
        <v>139</v>
      </c>
      <c r="AU5" s="66" t="s">
        <v>4511</v>
      </c>
      <c r="AV5" s="66" t="s">
        <v>159</v>
      </c>
      <c r="AW5" s="66" t="s">
        <v>119</v>
      </c>
      <c r="AX5" s="66" t="s">
        <v>120</v>
      </c>
      <c r="AZ5" s="96" t="s">
        <v>91</v>
      </c>
      <c r="BA5" s="96" t="s">
        <v>10</v>
      </c>
      <c r="BB5" s="96">
        <v>3</v>
      </c>
      <c r="BC5" t="s">
        <v>4523</v>
      </c>
      <c r="BD5" t="s">
        <v>4514</v>
      </c>
      <c r="BJ5" s="96">
        <v>4</v>
      </c>
      <c r="BK5" s="96" t="s">
        <v>4294</v>
      </c>
      <c r="BL5" s="68" t="s">
        <v>6786</v>
      </c>
      <c r="BN5" s="66" t="str">
        <f>IFERROR(INDEX($AZ$3:$BL$4277,($C$3-1)*15+ROWS($BN$3:BN5),2),"")</f>
        <v>PRO</v>
      </c>
      <c r="BO5" s="66">
        <f>IFERROR(INDEX($AZ$3:$BL$4277,($C$3-1)*15+ROWS($BN$3:BN5),3),"")</f>
        <v>3</v>
      </c>
      <c r="BP5" s="1" t="str">
        <f>IFERROR(INDEX($AZ$3:$BL$4277,($C$3-1)*15+ROWS($BN$3:BN5),4),"")</f>
        <v>Citer le contrôle observable en production</v>
      </c>
      <c r="BQ5" s="1" t="str">
        <f>IFERROR(INDEX($AZ$3:$BL$4277,($C$3-1)*15+ROWS($BN$3:BN5),5),"")</f>
        <v>ecoulement libre sans resistance notable</v>
      </c>
      <c r="BR5" s="1">
        <f>IFERROR(INDEX($AZ$3:$BL$4277,($C$3-1)*15+ROWS($BN$3:BN5),6),"")</f>
        <v>0</v>
      </c>
      <c r="BS5" s="1">
        <f>IFERROR(INDEX($AZ$3:$BL$4277,($C$3-1)*15+ROWS($BN$3:BN5),7),"")</f>
        <v>0</v>
      </c>
      <c r="BT5" s="1">
        <f>IFERROR(INDEX($AZ$3:$BL$4277,($C$3-1)*15+ROWS($BN$3:BN5),8),"")</f>
        <v>0</v>
      </c>
      <c r="BU5" s="1">
        <f>IFERROR(INDEX($AZ$3:$BL$4277,($C$3-1)*15+ROWS($BN$3:BN5),9),"")</f>
        <v>0</v>
      </c>
      <c r="BV5" s="66">
        <f>IFERROR(INDEX($AZ$3:$BL$4277,($C$3-1)*15+ROWS($BN$3:BN5),10),"")</f>
        <v>0</v>
      </c>
      <c r="BW5" s="66">
        <f>IFERROR(INDEX($AZ$3:$BL$4277,($C$3-1)*15+ROWS($BN$3:BN5),11),"")</f>
        <v>4</v>
      </c>
      <c r="BX5" s="1" t="str">
        <f>IF($BN5="PRO",$CH$3,IF($BN5="INTER",$CI$3,IF($BN5="CFA",$CJ$3,"")))</f>
        <v>pour « boisson niveau 0 » je verifie d abord la prescription le niveau iddsi ou la consigne validee je controle en situation reelle ecoulement libre sans resistance notable</v>
      </c>
      <c r="BY5" s="66">
        <f t="shared" si="0"/>
        <v>1</v>
      </c>
      <c r="BZ5" s="66">
        <f t="shared" si="1"/>
        <v>4</v>
      </c>
      <c r="CA5" s="1" t="str">
        <f>IF($BN5="PRO",$CK$3,IF($BN5="INTER",$CL$3,IF($BN5="CFA",$CM$3,"")))</f>
        <v>pour « boisson niveau 0 » je verifie d abord la prescription le niveau iddsi ou la consigne validee je controle en situation reelle ecoulement libre sans resistance notable e m appuie sur la preuve suivante ecoulement libre sans resistance notable compatibilite prescription et hydratation si l ecart persiste je corrige je bloque la sortie si necessaire et je transmets au responsable concerne</v>
      </c>
      <c r="CB5" s="66">
        <f t="shared" si="2"/>
        <v>1</v>
      </c>
      <c r="CC5" s="66">
        <f t="shared" si="3"/>
        <v>4</v>
      </c>
      <c r="CD5" s="1" t="str">
        <f>IF($BN5="PRO",$CN$3,IF($BN5="INTER",$CO$3,IF($BN5="CFA",$CP$3,"")))</f>
        <v>notion boisson niveau 0 besoin objectif hydratation normale si deglutition securisee action professionnelle appliquer la prescription et la consigne validee controle observable ecoulement libre sans resistance notable risque limite donner de l eau fluide a une personne a risque de fausse route validation preuve compatibilite prescription et hydratation responsable cuisine formateur equipe terrain source src_iddsi_frame</v>
      </c>
      <c r="CE5" s="66">
        <f t="shared" si="4"/>
        <v>1</v>
      </c>
      <c r="CF5" s="66">
        <f t="shared" si="5"/>
        <v>4</v>
      </c>
      <c r="CG5" s="66" t="str">
        <f t="shared" si="6"/>
        <v>OK</v>
      </c>
      <c r="CQ5" s="205">
        <v>1</v>
      </c>
    </row>
    <row r="6" spans="2:95" ht="18.75" customHeight="1" x14ac:dyDescent="0.25">
      <c r="B6" s="13" t="s">
        <v>13</v>
      </c>
      <c r="C6" s="29"/>
      <c r="D6" s="32" t="str">
        <f>IFERROR(INDEX($M$3:$AX$287,MATCH($C$3,$N$3:$N$287,0),34),"")</f>
        <v>SRC_IDDSI_FRAME</v>
      </c>
      <c r="E6" s="29"/>
      <c r="F6" s="13" t="s">
        <v>25</v>
      </c>
      <c r="G6" s="29"/>
      <c r="H6" s="29"/>
      <c r="I6" s="30"/>
      <c r="J6" s="13" t="s">
        <v>37</v>
      </c>
      <c r="K6" s="31"/>
      <c r="M6" s="66" t="s">
        <v>160</v>
      </c>
      <c r="N6" s="66">
        <v>4</v>
      </c>
      <c r="O6" s="66" t="s">
        <v>92</v>
      </c>
      <c r="P6" s="1" t="s">
        <v>93</v>
      </c>
      <c r="Q6" s="1" t="s">
        <v>94</v>
      </c>
      <c r="R6" s="1" t="s">
        <v>95</v>
      </c>
      <c r="S6" s="66" t="s">
        <v>161</v>
      </c>
      <c r="T6" s="1" t="s">
        <v>162</v>
      </c>
      <c r="U6" s="66" t="s">
        <v>163</v>
      </c>
      <c r="V6" s="1" t="s">
        <v>164</v>
      </c>
      <c r="W6" s="1" t="s">
        <v>165</v>
      </c>
      <c r="X6" s="1" t="s">
        <v>166</v>
      </c>
      <c r="Y6" s="1" t="s">
        <v>102</v>
      </c>
      <c r="Z6" s="1" t="s">
        <v>103</v>
      </c>
      <c r="AA6" s="1" t="s">
        <v>104</v>
      </c>
      <c r="AB6" s="1" t="s">
        <v>4524</v>
      </c>
      <c r="AC6" s="1" t="s">
        <v>4525</v>
      </c>
      <c r="AD6" s="1" t="s">
        <v>4526</v>
      </c>
      <c r="AE6" s="1" t="s">
        <v>167</v>
      </c>
      <c r="AF6" s="1" t="s">
        <v>168</v>
      </c>
      <c r="AG6" s="1" t="s">
        <v>169</v>
      </c>
      <c r="AH6" s="1" t="s">
        <v>170</v>
      </c>
      <c r="AI6" s="1" t="s">
        <v>171</v>
      </c>
      <c r="AJ6" s="1" t="s">
        <v>172</v>
      </c>
      <c r="AK6" s="1" t="s">
        <v>173</v>
      </c>
      <c r="AL6" s="1" t="s">
        <v>174</v>
      </c>
      <c r="AM6" s="1" t="s">
        <v>175</v>
      </c>
      <c r="AN6" s="1" t="s">
        <v>114</v>
      </c>
      <c r="AO6" s="1" t="s">
        <v>176</v>
      </c>
      <c r="AP6" s="1" t="s">
        <v>177</v>
      </c>
      <c r="AQ6" s="1" t="s">
        <v>5933</v>
      </c>
      <c r="AR6" s="1" t="s">
        <v>6217</v>
      </c>
      <c r="AS6" s="1" t="s">
        <v>6501</v>
      </c>
      <c r="AT6" s="1" t="s">
        <v>117</v>
      </c>
      <c r="AU6" s="66" t="s">
        <v>4511</v>
      </c>
      <c r="AV6" s="66" t="s">
        <v>178</v>
      </c>
      <c r="AW6" s="66" t="s">
        <v>119</v>
      </c>
      <c r="AX6" s="66" t="s">
        <v>120</v>
      </c>
      <c r="AZ6" s="96" t="s">
        <v>91</v>
      </c>
      <c r="BA6" s="96" t="s">
        <v>10</v>
      </c>
      <c r="BB6" s="96">
        <v>4</v>
      </c>
      <c r="BC6" t="s">
        <v>4527</v>
      </c>
      <c r="BD6" t="s">
        <v>6790</v>
      </c>
      <c r="BJ6" s="96">
        <v>4</v>
      </c>
      <c r="BK6" s="96" t="s">
        <v>4295</v>
      </c>
      <c r="BL6" s="68" t="s">
        <v>6786</v>
      </c>
      <c r="BN6" s="66" t="str">
        <f>IFERROR(INDEX($AZ$3:$BL$4277,($C$3-1)*15+ROWS($BN$3:BN6),2),"")</f>
        <v>PRO</v>
      </c>
      <c r="BO6" s="66">
        <f>IFERROR(INDEX($AZ$3:$BL$4277,($C$3-1)*15+ROWS($BN$3:BN6),3),"")</f>
        <v>4</v>
      </c>
      <c r="BP6" s="1" t="str">
        <f>IFERROR(INDEX($AZ$3:$BL$4277,($C$3-1)*15+ROWS($BN$3:BN6),4),"")</f>
        <v>Repérer le risque, l'erreur fréquente ou la limite métier</v>
      </c>
      <c r="BQ6" s="1" t="str">
        <f>IFERROR(INDEX($AZ$3:$BL$4277,($C$3-1)*15+ROWS($BN$3:BN6),5),"")</f>
        <v>donner de l eau fluide a une personne a risque de fausse route</v>
      </c>
      <c r="BR6" s="1">
        <f>IFERROR(INDEX($AZ$3:$BL$4277,($C$3-1)*15+ROWS($BN$3:BN6),6),"")</f>
        <v>0</v>
      </c>
      <c r="BS6" s="1">
        <f>IFERROR(INDEX($AZ$3:$BL$4277,($C$3-1)*15+ROWS($BN$3:BN6),7),"")</f>
        <v>0</v>
      </c>
      <c r="BT6" s="1">
        <f>IFERROR(INDEX($AZ$3:$BL$4277,($C$3-1)*15+ROWS($BN$3:BN6),8),"")</f>
        <v>0</v>
      </c>
      <c r="BU6" s="1">
        <f>IFERROR(INDEX($AZ$3:$BL$4277,($C$3-1)*15+ROWS($BN$3:BN6),9),"")</f>
        <v>0</v>
      </c>
      <c r="BV6" s="66">
        <f>IFERROR(INDEX($AZ$3:$BL$4277,($C$3-1)*15+ROWS($BN$3:BN6),10),"")</f>
        <v>0</v>
      </c>
      <c r="BW6" s="66">
        <f>IFERROR(INDEX($AZ$3:$BL$4277,($C$3-1)*15+ROWS($BN$3:BN6),11),"")</f>
        <v>4</v>
      </c>
      <c r="BX6" s="1" t="str">
        <f>IF($BN6="PRO",$CH$3,IF($BN6="INTER",$CI$3,IF($BN6="CFA",$CJ$3,"")))</f>
        <v>pour « boisson niveau 0 » je verifie d abord la prescription le niveau iddsi ou la consigne validee je controle en situation reelle ecoulement libre sans resistance notable</v>
      </c>
      <c r="BY6" s="66">
        <f t="shared" si="0"/>
        <v>0</v>
      </c>
      <c r="BZ6" s="66">
        <f t="shared" si="1"/>
        <v>0</v>
      </c>
      <c r="CA6" s="1" t="str">
        <f>IF($BN6="PRO",$CK$3,IF($BN6="INTER",$CL$3,IF($BN6="CFA",$CM$3,"")))</f>
        <v>pour « boisson niveau 0 » je verifie d abord la prescription le niveau iddsi ou la consigne validee je controle en situation reelle ecoulement libre sans resistance notable e m appuie sur la preuve suivante ecoulement libre sans resistance notable compatibilite prescription et hydratation si l ecart persiste je corrige je bloque la sortie si necessaire et je transmets au responsable concerne</v>
      </c>
      <c r="CB6" s="66">
        <f t="shared" si="2"/>
        <v>0</v>
      </c>
      <c r="CC6" s="66">
        <f t="shared" si="3"/>
        <v>0</v>
      </c>
      <c r="CD6" s="1" t="str">
        <f>IF($BN6="PRO",$CN$3,IF($BN6="INTER",$CO$3,IF($BN6="CFA",$CP$3,"")))</f>
        <v>notion boisson niveau 0 besoin objectif hydratation normale si deglutition securisee action professionnelle appliquer la prescription et la consigne validee controle observable ecoulement libre sans resistance notable risque limite donner de l eau fluide a une personne a risque de fausse route validation preuve compatibilite prescription et hydratation responsable cuisine formateur equipe terrain source src_iddsi_frame</v>
      </c>
      <c r="CE6" s="66">
        <f t="shared" si="4"/>
        <v>1</v>
      </c>
      <c r="CF6" s="66">
        <f t="shared" si="5"/>
        <v>4</v>
      </c>
      <c r="CG6" s="66" t="str">
        <f t="shared" si="6"/>
        <v>OK</v>
      </c>
      <c r="CQ6" s="205">
        <v>1</v>
      </c>
    </row>
    <row r="7" spans="2:95" ht="42" customHeight="1" x14ac:dyDescent="0.25">
      <c r="B7" s="14" t="str">
        <f>IFERROR(INDEX($M$3:$AX$287,MATCH($C$3,$N$3:$N$287,0),10),"")</f>
        <v>Explique comment maîtriser « Boisson niveau 0 » dans une démarche professionnelle en textures modifiées.</v>
      </c>
      <c r="C7" s="29"/>
      <c r="D7" s="32" t="s">
        <v>6</v>
      </c>
      <c r="E7" s="29"/>
      <c r="F7" s="14" t="str">
        <f>IFERROR(INDEX($M$3:$AX$287,MATCH($C$3,$N$3:$N$287,0),11),"")</f>
        <v>Comment appliques-tu « Boisson niveau 0 » en situation de production, service ou accompagnement ?</v>
      </c>
      <c r="G7" s="29"/>
      <c r="H7" s="29"/>
      <c r="I7" s="30"/>
      <c r="J7" s="14" t="str">
        <f>IFERROR(INDEX($M$3:$AX$287,MATCH($C$3,$N$3:$N$287,0),12),"")</f>
        <v>Sur le terrain, que dois-tu faire ou vérifier pour « Boisson niveau 0 » ?</v>
      </c>
      <c r="K7" s="31"/>
      <c r="M7" s="66" t="s">
        <v>179</v>
      </c>
      <c r="N7" s="66">
        <v>5</v>
      </c>
      <c r="O7" s="66" t="s">
        <v>92</v>
      </c>
      <c r="P7" s="1" t="s">
        <v>93</v>
      </c>
      <c r="Q7" s="1" t="s">
        <v>94</v>
      </c>
      <c r="R7" s="1" t="s">
        <v>95</v>
      </c>
      <c r="S7" s="66" t="s">
        <v>180</v>
      </c>
      <c r="T7" s="1" t="s">
        <v>181</v>
      </c>
      <c r="U7" s="66" t="s">
        <v>182</v>
      </c>
      <c r="V7" s="1" t="s">
        <v>183</v>
      </c>
      <c r="W7" s="1" t="s">
        <v>184</v>
      </c>
      <c r="X7" s="1" t="s">
        <v>185</v>
      </c>
      <c r="Y7" s="1" t="s">
        <v>102</v>
      </c>
      <c r="Z7" s="1" t="s">
        <v>103</v>
      </c>
      <c r="AA7" s="1" t="s">
        <v>104</v>
      </c>
      <c r="AB7" s="1" t="s">
        <v>4528</v>
      </c>
      <c r="AC7" s="1" t="s">
        <v>4529</v>
      </c>
      <c r="AD7" s="1" t="s">
        <v>4530</v>
      </c>
      <c r="AE7" s="1" t="s">
        <v>186</v>
      </c>
      <c r="AF7" s="1" t="s">
        <v>187</v>
      </c>
      <c r="AG7" s="1" t="s">
        <v>188</v>
      </c>
      <c r="AH7" s="1" t="s">
        <v>189</v>
      </c>
      <c r="AI7" s="1" t="s">
        <v>190</v>
      </c>
      <c r="AJ7" s="1" t="s">
        <v>191</v>
      </c>
      <c r="AK7" s="1" t="s">
        <v>192</v>
      </c>
      <c r="AL7" s="1" t="s">
        <v>193</v>
      </c>
      <c r="AM7" s="1" t="s">
        <v>194</v>
      </c>
      <c r="AN7" s="1" t="s">
        <v>114</v>
      </c>
      <c r="AO7" s="1" t="s">
        <v>195</v>
      </c>
      <c r="AP7" s="1" t="s">
        <v>196</v>
      </c>
      <c r="AQ7" s="1" t="s">
        <v>5934</v>
      </c>
      <c r="AR7" s="1" t="s">
        <v>6218</v>
      </c>
      <c r="AS7" s="1" t="s">
        <v>6502</v>
      </c>
      <c r="AT7" s="1" t="s">
        <v>139</v>
      </c>
      <c r="AU7" s="66" t="s">
        <v>4511</v>
      </c>
      <c r="AV7" s="66" t="s">
        <v>197</v>
      </c>
      <c r="AW7" s="66" t="s">
        <v>119</v>
      </c>
      <c r="AX7" s="66" t="s">
        <v>120</v>
      </c>
      <c r="AZ7" s="96" t="s">
        <v>91</v>
      </c>
      <c r="BA7" s="96" t="s">
        <v>10</v>
      </c>
      <c r="BB7" s="96">
        <v>5</v>
      </c>
      <c r="BC7" t="s">
        <v>4531</v>
      </c>
      <c r="BD7" t="s">
        <v>4532</v>
      </c>
      <c r="BE7" t="s">
        <v>6791</v>
      </c>
      <c r="BF7" t="s">
        <v>6792</v>
      </c>
      <c r="BG7" t="s">
        <v>6793</v>
      </c>
      <c r="BJ7" s="96">
        <v>4</v>
      </c>
      <c r="BK7" s="96" t="s">
        <v>4296</v>
      </c>
      <c r="BL7" s="68" t="s">
        <v>6786</v>
      </c>
      <c r="BN7" s="66" t="str">
        <f>IFERROR(INDEX($AZ$3:$BL$4277,($C$3-1)*15+ROWS($BN$3:BN7),2),"")</f>
        <v>PRO</v>
      </c>
      <c r="BO7" s="66">
        <f>IFERROR(INDEX($AZ$3:$BL$4277,($C$3-1)*15+ROWS($BN$3:BN7),3),"")</f>
        <v>5</v>
      </c>
      <c r="BP7" s="1" t="str">
        <f>IFERROR(INDEX($AZ$3:$BL$4277,($C$3-1)*15+ROWS($BN$3:BN7),4),"")</f>
        <v>Prévoir validation, preuve, trace ou transmission</v>
      </c>
      <c r="BQ7" s="1" t="str">
        <f>IFERROR(INDEX($AZ$3:$BL$4277,($C$3-1)*15+ROWS($BN$3:BN7),5),"")</f>
        <v>compatibilite prescription et hydratation</v>
      </c>
      <c r="BR7" s="1" t="str">
        <f>IFERROR(INDEX($AZ$3:$BL$4277,($C$3-1)*15+ROWS($BN$3:BN7),6),"")</f>
        <v>ecoulement libre sans resistance notable compatibilite prescription et hydratation choix boisson conforme a l equipe soignante</v>
      </c>
      <c r="BS7" s="1" t="str">
        <f>IFERROR(INDEX($AZ$3:$BL$4277,($C$3-1)*15+ROWS($BN$3:BN7),7),"")</f>
        <v>transmets au responsable</v>
      </c>
      <c r="BT7" s="1" t="str">
        <f>IFERROR(INDEX($AZ$3:$BL$4277,($C$3-1)*15+ROWS($BN$3:BN7),8),"")</f>
        <v>je transmets</v>
      </c>
      <c r="BU7" s="1">
        <f>IFERROR(INDEX($AZ$3:$BL$4277,($C$3-1)*15+ROWS($BN$3:BN7),9),"")</f>
        <v>0</v>
      </c>
      <c r="BV7" s="66">
        <f>IFERROR(INDEX($AZ$3:$BL$4277,($C$3-1)*15+ROWS($BN$3:BN7),10),"")</f>
        <v>0</v>
      </c>
      <c r="BW7" s="66">
        <f>IFERROR(INDEX($AZ$3:$BL$4277,($C$3-1)*15+ROWS($BN$3:BN7),11),"")</f>
        <v>4</v>
      </c>
      <c r="BX7" s="1" t="str">
        <f>IF($BN7="PRO",$CH$3,IF($BN7="INTER",$CI$3,IF($BN7="CFA",$CJ$3,"")))</f>
        <v>pour « boisson niveau 0 » je verifie d abord la prescription le niveau iddsi ou la consigne validee je controle en situation reelle ecoulement libre sans resistance notable</v>
      </c>
      <c r="BY7" s="66">
        <f t="shared" si="0"/>
        <v>0</v>
      </c>
      <c r="BZ7" s="66">
        <f t="shared" si="1"/>
        <v>0</v>
      </c>
      <c r="CA7" s="1" t="str">
        <f>IF($BN7="PRO",$CK$3,IF($BN7="INTER",$CL$3,IF($BN7="CFA",$CM$3,"")))</f>
        <v>pour « boisson niveau 0 » je verifie d abord la prescription le niveau iddsi ou la consigne validee je controle en situation reelle ecoulement libre sans resistance notable e m appuie sur la preuve suivante ecoulement libre sans resistance notable compatibilite prescription et hydratation si l ecart persiste je corrige je bloque la sortie si necessaire et je transmets au responsable concerne</v>
      </c>
      <c r="CB7" s="66">
        <f t="shared" si="2"/>
        <v>1</v>
      </c>
      <c r="CC7" s="66">
        <f t="shared" si="3"/>
        <v>4</v>
      </c>
      <c r="CD7" s="1" t="str">
        <f>IF($BN7="PRO",$CN$3,IF($BN7="INTER",$CO$3,IF($BN7="CFA",$CP$3,"")))</f>
        <v>notion boisson niveau 0 besoin objectif hydratation normale si deglutition securisee action professionnelle appliquer la prescription et la consigne validee controle observable ecoulement libre sans resistance notable risque limite donner de l eau fluide a une personne a risque de fausse route validation preuve compatibilite prescription et hydratation responsable cuisine formateur equipe terrain source src_iddsi_frame</v>
      </c>
      <c r="CE7" s="66">
        <f t="shared" si="4"/>
        <v>1</v>
      </c>
      <c r="CF7" s="66">
        <f t="shared" si="5"/>
        <v>4</v>
      </c>
      <c r="CG7" s="66" t="str">
        <f t="shared" si="6"/>
        <v>OK</v>
      </c>
      <c r="CQ7" s="205">
        <v>1</v>
      </c>
    </row>
    <row r="8" spans="2:95" ht="18.75" customHeight="1" x14ac:dyDescent="0.25">
      <c r="B8" s="15" t="s">
        <v>14</v>
      </c>
      <c r="C8" s="29"/>
      <c r="D8" s="44" t="str">
        <f>IFERROR(INDEX($M$3:$AX$287,MATCH($C$3,$N$3:$N$287,0),9),"")</f>
        <v>IDDSI 0</v>
      </c>
      <c r="E8" s="29"/>
      <c r="F8" s="15" t="s">
        <v>26</v>
      </c>
      <c r="G8" s="29"/>
      <c r="H8" s="29"/>
      <c r="I8" s="29"/>
      <c r="J8" s="15" t="s">
        <v>38</v>
      </c>
      <c r="K8" s="29"/>
      <c r="M8" s="66" t="s">
        <v>198</v>
      </c>
      <c r="N8" s="66">
        <v>6</v>
      </c>
      <c r="O8" s="66" t="s">
        <v>92</v>
      </c>
      <c r="P8" s="1" t="s">
        <v>93</v>
      </c>
      <c r="Q8" s="1" t="s">
        <v>94</v>
      </c>
      <c r="R8" s="1" t="s">
        <v>95</v>
      </c>
      <c r="S8" s="66" t="s">
        <v>199</v>
      </c>
      <c r="T8" s="1" t="s">
        <v>200</v>
      </c>
      <c r="U8" s="66" t="s">
        <v>201</v>
      </c>
      <c r="V8" s="1" t="s">
        <v>202</v>
      </c>
      <c r="W8" s="1" t="s">
        <v>203</v>
      </c>
      <c r="X8" s="1" t="s">
        <v>204</v>
      </c>
      <c r="Y8" s="1" t="s">
        <v>102</v>
      </c>
      <c r="Z8" s="1" t="s">
        <v>103</v>
      </c>
      <c r="AA8" s="1" t="s">
        <v>104</v>
      </c>
      <c r="AB8" s="1" t="s">
        <v>4533</v>
      </c>
      <c r="AC8" s="1" t="s">
        <v>4534</v>
      </c>
      <c r="AD8" s="1" t="s">
        <v>4535</v>
      </c>
      <c r="AE8" s="1" t="s">
        <v>205</v>
      </c>
      <c r="AF8" s="1" t="s">
        <v>206</v>
      </c>
      <c r="AG8" s="1" t="s">
        <v>207</v>
      </c>
      <c r="AH8" s="1" t="s">
        <v>208</v>
      </c>
      <c r="AI8" s="1" t="s">
        <v>209</v>
      </c>
      <c r="AJ8" s="1" t="s">
        <v>210</v>
      </c>
      <c r="AK8" s="1" t="s">
        <v>211</v>
      </c>
      <c r="AL8" s="1" t="s">
        <v>212</v>
      </c>
      <c r="AM8" s="1" t="s">
        <v>213</v>
      </c>
      <c r="AN8" s="1" t="s">
        <v>114</v>
      </c>
      <c r="AO8" s="1" t="s">
        <v>214</v>
      </c>
      <c r="AP8" s="1" t="s">
        <v>215</v>
      </c>
      <c r="AQ8" s="1" t="s">
        <v>5935</v>
      </c>
      <c r="AR8" s="1" t="s">
        <v>6219</v>
      </c>
      <c r="AS8" s="1" t="s">
        <v>6503</v>
      </c>
      <c r="AT8" s="1" t="s">
        <v>117</v>
      </c>
      <c r="AU8" s="66" t="s">
        <v>4511</v>
      </c>
      <c r="AV8" s="66" t="s">
        <v>216</v>
      </c>
      <c r="AW8" s="66" t="s">
        <v>119</v>
      </c>
      <c r="AX8" s="66" t="s">
        <v>120</v>
      </c>
      <c r="AZ8" s="96" t="s">
        <v>91</v>
      </c>
      <c r="BA8" s="96" t="s">
        <v>54</v>
      </c>
      <c r="BB8" s="96">
        <v>1</v>
      </c>
      <c r="BC8" t="s">
        <v>4536</v>
      </c>
      <c r="BD8" t="s">
        <v>4519</v>
      </c>
      <c r="BJ8" s="96">
        <v>4</v>
      </c>
      <c r="BK8" s="96" t="s">
        <v>4297</v>
      </c>
      <c r="BL8" s="68" t="s">
        <v>6786</v>
      </c>
      <c r="BN8" s="66" t="str">
        <f>IFERROR(INDEX($AZ$3:$BL$4277,($C$3-1)*15+ROWS($BN$3:BN8),2),"")</f>
        <v>INTER</v>
      </c>
      <c r="BO8" s="66">
        <f>IFERROR(INDEX($AZ$3:$BL$4277,($C$3-1)*15+ROWS($BN$3:BN8),3),"")</f>
        <v>1</v>
      </c>
      <c r="BP8" s="1" t="str">
        <f>IFERROR(INDEX($AZ$3:$BL$4277,($C$3-1)*15+ROWS($BN$3:BN8),4),"")</f>
        <v>Identifier l'objectif ou le besoin à maîtriser</v>
      </c>
      <c r="BQ8" s="1" t="str">
        <f>IFERROR(INDEX($AZ$3:$BL$4277,($C$3-1)*15+ROWS($BN$3:BN8),5),"")</f>
        <v>hydratation normale si deglutition securisee</v>
      </c>
      <c r="BR8" s="1">
        <f>IFERROR(INDEX($AZ$3:$BL$4277,($C$3-1)*15+ROWS($BN$3:BN8),6),"")</f>
        <v>0</v>
      </c>
      <c r="BS8" s="1">
        <f>IFERROR(INDEX($AZ$3:$BL$4277,($C$3-1)*15+ROWS($BN$3:BN8),7),"")</f>
        <v>0</v>
      </c>
      <c r="BT8" s="1">
        <f>IFERROR(INDEX($AZ$3:$BL$4277,($C$3-1)*15+ROWS($BN$3:BN8),8),"")</f>
        <v>0</v>
      </c>
      <c r="BU8" s="1">
        <f>IFERROR(INDEX($AZ$3:$BL$4277,($C$3-1)*15+ROWS($BN$3:BN8),9),"")</f>
        <v>0</v>
      </c>
      <c r="BV8" s="66">
        <f>IFERROR(INDEX($AZ$3:$BL$4277,($C$3-1)*15+ROWS($BN$3:BN8),10),"")</f>
        <v>0</v>
      </c>
      <c r="BW8" s="66">
        <f>IFERROR(INDEX($AZ$3:$BL$4277,($C$3-1)*15+ROWS($BN$3:BN8),11),"")</f>
        <v>4</v>
      </c>
      <c r="BX8" s="1" t="str">
        <f>IF($BN8="PRO",$CH$3,IF($BN8="INTER",$CI$3,IF($BN8="CFA",$CJ$3,"")))</f>
        <v>j applique la consigne puis je verifie ecoulement libre sans resistance notable</v>
      </c>
      <c r="BY8" s="66">
        <f t="shared" si="0"/>
        <v>0</v>
      </c>
      <c r="BZ8" s="66">
        <f t="shared" si="1"/>
        <v>0</v>
      </c>
      <c r="CA8" s="1" t="str">
        <f>IF($BN8="PRO",$CK$3,IF($BN8="INTER",$CL$3,IF($BN8="CFA",$CM$3,"")))</f>
        <v>j applique la consigne puis je verifie ecoulement libre sans resistance notable je compare le resultat obtenu avec ce qui est demande et je signale tout ecart avant service je transmets l information utile et je garde comme repere ecoulement libre sans resistance notable</v>
      </c>
      <c r="CB8" s="66">
        <f t="shared" si="2"/>
        <v>0</v>
      </c>
      <c r="CC8" s="66">
        <f t="shared" si="3"/>
        <v>0</v>
      </c>
      <c r="CD8" s="1" t="str">
        <f>IF($BN8="PRO",$CN$3,IF($BN8="INTER",$CO$3,IF($BN8="CFA",$CP$3,"")))</f>
        <v>objectif hydratation normale si deglutition securisee action appliquer la prescription en production service ou accompagnement controle boisson niveau 0 ecoulement libre sans resistance notable transmission prevenir cuisine soins ou responsable si ecart trace noter ou faire remonter l observation utile</v>
      </c>
      <c r="CE8" s="66">
        <f t="shared" si="4"/>
        <v>1</v>
      </c>
      <c r="CF8" s="66">
        <f t="shared" si="5"/>
        <v>4</v>
      </c>
      <c r="CG8" s="66" t="str">
        <f t="shared" si="6"/>
        <v>OK</v>
      </c>
      <c r="CQ8" s="205">
        <v>1</v>
      </c>
    </row>
    <row r="9" spans="2:95" ht="42" customHeight="1" x14ac:dyDescent="0.25">
      <c r="B9" s="17" t="str">
        <f>IFERROR(INDEX($M$3:$AX$287,MATCH($C$3,$N$3:$N$287,0),13),"")</f>
        <v>Répondre avec le besoin, le risque, le contrôle, la limite métier, la preuve attendue et la transmission.</v>
      </c>
      <c r="C9" s="29"/>
      <c r="D9" s="45" t="s">
        <v>3</v>
      </c>
      <c r="E9" s="29"/>
      <c r="F9" s="17" t="str">
        <f>IFERROR(INDEX($M$3:$AX$287,MATCH($C$3,$N$3:$N$287,0),14),"")</f>
        <v>Répondre avec une action concrète, un point de contrôle et une information à transmettre.</v>
      </c>
      <c r="G9" s="29"/>
      <c r="H9" s="29"/>
      <c r="I9" s="29"/>
      <c r="J9" s="17" t="str">
        <f>IFERROR(INDEX($M$3:$AX$287,MATCH($C$3,$N$3:$N$287,0),15),"")</f>
        <v>Réponse courte en langage terrain : ce que je vois, ce que je fais, qui je préviens.</v>
      </c>
      <c r="K9" s="29"/>
      <c r="M9" s="66" t="s">
        <v>217</v>
      </c>
      <c r="N9" s="66">
        <v>7</v>
      </c>
      <c r="O9" s="66" t="s">
        <v>92</v>
      </c>
      <c r="P9" s="1" t="s">
        <v>93</v>
      </c>
      <c r="Q9" s="1" t="s">
        <v>94</v>
      </c>
      <c r="R9" s="1" t="s">
        <v>95</v>
      </c>
      <c r="S9" s="66" t="s">
        <v>218</v>
      </c>
      <c r="T9" s="1" t="s">
        <v>219</v>
      </c>
      <c r="U9" s="66" t="s">
        <v>220</v>
      </c>
      <c r="V9" s="1" t="s">
        <v>221</v>
      </c>
      <c r="W9" s="1" t="s">
        <v>222</v>
      </c>
      <c r="X9" s="1" t="s">
        <v>223</v>
      </c>
      <c r="Y9" s="1" t="s">
        <v>102</v>
      </c>
      <c r="Z9" s="1" t="s">
        <v>103</v>
      </c>
      <c r="AA9" s="1" t="s">
        <v>104</v>
      </c>
      <c r="AB9" s="1" t="s">
        <v>4537</v>
      </c>
      <c r="AC9" s="1" t="s">
        <v>4538</v>
      </c>
      <c r="AD9" s="1" t="s">
        <v>4539</v>
      </c>
      <c r="AE9" s="1" t="s">
        <v>224</v>
      </c>
      <c r="AF9" s="1" t="s">
        <v>225</v>
      </c>
      <c r="AG9" s="1" t="s">
        <v>226</v>
      </c>
      <c r="AH9" s="1" t="s">
        <v>227</v>
      </c>
      <c r="AI9" s="1" t="s">
        <v>228</v>
      </c>
      <c r="AJ9" s="1" t="s">
        <v>229</v>
      </c>
      <c r="AK9" s="1" t="s">
        <v>230</v>
      </c>
      <c r="AL9" s="1" t="s">
        <v>231</v>
      </c>
      <c r="AM9" s="1" t="s">
        <v>232</v>
      </c>
      <c r="AN9" s="1" t="s">
        <v>114</v>
      </c>
      <c r="AO9" s="1" t="s">
        <v>233</v>
      </c>
      <c r="AP9" s="1" t="s">
        <v>234</v>
      </c>
      <c r="AQ9" s="1" t="s">
        <v>5936</v>
      </c>
      <c r="AR9" s="1" t="s">
        <v>6220</v>
      </c>
      <c r="AS9" s="1" t="s">
        <v>6504</v>
      </c>
      <c r="AT9" s="1" t="s">
        <v>139</v>
      </c>
      <c r="AU9" s="66" t="s">
        <v>4511</v>
      </c>
      <c r="AV9" s="66" t="s">
        <v>235</v>
      </c>
      <c r="AW9" s="66" t="s">
        <v>119</v>
      </c>
      <c r="AX9" s="66" t="s">
        <v>120</v>
      </c>
      <c r="AZ9" s="96" t="s">
        <v>91</v>
      </c>
      <c r="BA9" s="96" t="s">
        <v>54</v>
      </c>
      <c r="BB9" s="96">
        <v>2</v>
      </c>
      <c r="BC9" t="s">
        <v>4540</v>
      </c>
      <c r="BD9" t="s">
        <v>4541</v>
      </c>
      <c r="BE9" t="s">
        <v>6794</v>
      </c>
      <c r="BF9" t="s">
        <v>6789</v>
      </c>
      <c r="BG9" t="s">
        <v>6788</v>
      </c>
      <c r="BH9" s="96" t="s">
        <v>6795</v>
      </c>
      <c r="BJ9" s="96">
        <v>4</v>
      </c>
      <c r="BK9" s="96" t="s">
        <v>4298</v>
      </c>
      <c r="BL9" s="68" t="s">
        <v>6786</v>
      </c>
      <c r="BN9" s="66" t="str">
        <f>IFERROR(INDEX($AZ$3:$BL$4277,($C$3-1)*15+ROWS($BN$3:BN9),2),"")</f>
        <v>INTER</v>
      </c>
      <c r="BO9" s="66">
        <f>IFERROR(INDEX($AZ$3:$BL$4277,($C$3-1)*15+ROWS($BN$3:BN9),3),"")</f>
        <v>2</v>
      </c>
      <c r="BP9" s="1" t="str">
        <f>IFERROR(INDEX($AZ$3:$BL$4277,($C$3-1)*15+ROWS($BN$3:BN9),4),"")</f>
        <v>Décrire l'action de production, service ou accompagnement</v>
      </c>
      <c r="BQ9" s="1" t="str">
        <f>IFERROR(INDEX($AZ$3:$BL$4277,($C$3-1)*15+ROWS($BN$3:BN9),5),"")</f>
        <v>appliquer la prescription en production service ou accompagnement</v>
      </c>
      <c r="BR9" s="1" t="str">
        <f>IFERROR(INDEX($AZ$3:$BL$4277,($C$3-1)*15+ROWS($BN$3:BN9),6),"")</f>
        <v>j applique la consigne</v>
      </c>
      <c r="BS9" s="1" t="str">
        <f>IFERROR(INDEX($AZ$3:$BL$4277,($C$3-1)*15+ROWS($BN$3:BN9),7),"")</f>
        <v>applique la consigne</v>
      </c>
      <c r="BT9" s="1" t="str">
        <f>IFERROR(INDEX($AZ$3:$BL$4277,($C$3-1)*15+ROWS($BN$3:BN9),8),"")</f>
        <v>appliquer la prescription</v>
      </c>
      <c r="BU9" s="1" t="str">
        <f>IFERROR(INDEX($AZ$3:$BL$4277,($C$3-1)*15+ROWS($BN$3:BN9),9),"")</f>
        <v>appliquer prescription</v>
      </c>
      <c r="BV9" s="66">
        <f>IFERROR(INDEX($AZ$3:$BL$4277,($C$3-1)*15+ROWS($BN$3:BN9),10),"")</f>
        <v>0</v>
      </c>
      <c r="BW9" s="66">
        <f>IFERROR(INDEX($AZ$3:$BL$4277,($C$3-1)*15+ROWS($BN$3:BN9),11),"")</f>
        <v>4</v>
      </c>
      <c r="BX9" s="1" t="str">
        <f>IF($BN9="PRO",$CH$3,IF($BN9="INTER",$CI$3,IF($BN9="CFA",$CJ$3,"")))</f>
        <v>j applique la consigne puis je verifie ecoulement libre sans resistance notable</v>
      </c>
      <c r="BY9" s="66">
        <f t="shared" si="0"/>
        <v>1</v>
      </c>
      <c r="BZ9" s="66">
        <f t="shared" si="1"/>
        <v>4</v>
      </c>
      <c r="CA9" s="1" t="str">
        <f>IF($BN9="PRO",$CK$3,IF($BN9="INTER",$CL$3,IF($BN9="CFA",$CM$3,"")))</f>
        <v>j applique la consigne puis je verifie ecoulement libre sans resistance notable je compare le resultat obtenu avec ce qui est demande et je signale tout ecart avant service je transmets l information utile et je garde comme repere ecoulement libre sans resistance notable</v>
      </c>
      <c r="CB9" s="66">
        <f t="shared" si="2"/>
        <v>1</v>
      </c>
      <c r="CC9" s="66">
        <f t="shared" si="3"/>
        <v>4</v>
      </c>
      <c r="CD9" s="1" t="str">
        <f>IF($BN9="PRO",$CN$3,IF($BN9="INTER",$CO$3,IF($BN9="CFA",$CP$3,"")))</f>
        <v>objectif hydratation normale si deglutition securisee action appliquer la prescription en production service ou accompagnement controle boisson niveau 0 ecoulement libre sans resistance notable transmission prevenir cuisine soins ou responsable si ecart trace noter ou faire remonter l observation utile</v>
      </c>
      <c r="CE9" s="66">
        <f t="shared" si="4"/>
        <v>1</v>
      </c>
      <c r="CF9" s="66">
        <f t="shared" si="5"/>
        <v>4</v>
      </c>
      <c r="CG9" s="66" t="str">
        <f t="shared" si="6"/>
        <v>OK</v>
      </c>
      <c r="CQ9" s="205">
        <v>1</v>
      </c>
    </row>
    <row r="10" spans="2:95" ht="19.5" customHeight="1" thickBot="1" x14ac:dyDescent="0.3">
      <c r="B10" s="18" t="s">
        <v>15</v>
      </c>
      <c r="C10" s="29"/>
      <c r="D10" s="46" t="str">
        <f>IFERROR(INDEX($M$3:$AX$287,MATCH($C$3,$N$3:$N$287,0),5),"")</f>
        <v>Textures et niveaux IDDSI</v>
      </c>
      <c r="E10" s="29"/>
      <c r="F10" s="18" t="s">
        <v>27</v>
      </c>
      <c r="G10" s="29"/>
      <c r="H10" s="29"/>
      <c r="I10" s="29"/>
      <c r="J10" s="18" t="s">
        <v>39</v>
      </c>
      <c r="K10" s="29"/>
      <c r="M10" s="66" t="s">
        <v>236</v>
      </c>
      <c r="N10" s="66">
        <v>8</v>
      </c>
      <c r="O10" s="66" t="s">
        <v>92</v>
      </c>
      <c r="P10" s="1" t="s">
        <v>93</v>
      </c>
      <c r="Q10" s="1" t="s">
        <v>94</v>
      </c>
      <c r="R10" s="1" t="s">
        <v>95</v>
      </c>
      <c r="S10" s="66" t="s">
        <v>237</v>
      </c>
      <c r="T10" s="1" t="s">
        <v>238</v>
      </c>
      <c r="U10" s="66" t="s">
        <v>239</v>
      </c>
      <c r="V10" s="1" t="s">
        <v>240</v>
      </c>
      <c r="W10" s="1" t="s">
        <v>241</v>
      </c>
      <c r="X10" s="1" t="s">
        <v>242</v>
      </c>
      <c r="Y10" s="1" t="s">
        <v>102</v>
      </c>
      <c r="Z10" s="1" t="s">
        <v>103</v>
      </c>
      <c r="AA10" s="1" t="s">
        <v>104</v>
      </c>
      <c r="AB10" s="1" t="s">
        <v>4542</v>
      </c>
      <c r="AC10" s="1" t="s">
        <v>4543</v>
      </c>
      <c r="AD10" s="1" t="s">
        <v>4544</v>
      </c>
      <c r="AE10" s="1" t="s">
        <v>243</v>
      </c>
      <c r="AF10" s="1" t="s">
        <v>244</v>
      </c>
      <c r="AG10" s="1" t="s">
        <v>245</v>
      </c>
      <c r="AH10" s="1" t="s">
        <v>246</v>
      </c>
      <c r="AI10" s="1" t="s">
        <v>247</v>
      </c>
      <c r="AJ10" s="1" t="s">
        <v>248</v>
      </c>
      <c r="AK10" s="1" t="s">
        <v>249</v>
      </c>
      <c r="AL10" s="1" t="s">
        <v>250</v>
      </c>
      <c r="AM10" s="1" t="s">
        <v>251</v>
      </c>
      <c r="AN10" s="1" t="s">
        <v>114</v>
      </c>
      <c r="AO10" s="1" t="s">
        <v>252</v>
      </c>
      <c r="AP10" s="1" t="s">
        <v>253</v>
      </c>
      <c r="AQ10" s="1" t="s">
        <v>5937</v>
      </c>
      <c r="AR10" s="1" t="s">
        <v>6221</v>
      </c>
      <c r="AS10" s="1" t="s">
        <v>6505</v>
      </c>
      <c r="AT10" s="1" t="s">
        <v>117</v>
      </c>
      <c r="AU10" s="66" t="s">
        <v>4511</v>
      </c>
      <c r="AV10" s="66" t="s">
        <v>254</v>
      </c>
      <c r="AW10" s="66" t="s">
        <v>119</v>
      </c>
      <c r="AX10" s="66" t="s">
        <v>120</v>
      </c>
      <c r="AZ10" s="96" t="s">
        <v>91</v>
      </c>
      <c r="BA10" s="96" t="s">
        <v>54</v>
      </c>
      <c r="BB10" s="96">
        <v>3</v>
      </c>
      <c r="BC10" t="s">
        <v>4545</v>
      </c>
      <c r="BD10" t="s">
        <v>4546</v>
      </c>
      <c r="BE10" t="s">
        <v>4514</v>
      </c>
      <c r="BJ10" s="96">
        <v>4</v>
      </c>
      <c r="BK10" s="96" t="s">
        <v>4299</v>
      </c>
      <c r="BL10" s="68" t="s">
        <v>6786</v>
      </c>
      <c r="BN10" s="66" t="str">
        <f>IFERROR(INDEX($AZ$3:$BL$4277,($C$3-1)*15+ROWS($BN$3:BN10),2),"")</f>
        <v>INTER</v>
      </c>
      <c r="BO10" s="66">
        <f>IFERROR(INDEX($AZ$3:$BL$4277,($C$3-1)*15+ROWS($BN$3:BN10),3),"")</f>
        <v>3</v>
      </c>
      <c r="BP10" s="1" t="str">
        <f>IFERROR(INDEX($AZ$3:$BL$4277,($C$3-1)*15+ROWS($BN$3:BN10),4),"")</f>
        <v>Citer un contrôle terrain observable</v>
      </c>
      <c r="BQ10" s="1" t="str">
        <f>IFERROR(INDEX($AZ$3:$BL$4277,($C$3-1)*15+ROWS($BN$3:BN10),5),"")</f>
        <v>boisson niveau 0 ecoulement libre sans resistance notable</v>
      </c>
      <c r="BR10" s="1" t="str">
        <f>IFERROR(INDEX($AZ$3:$BL$4277,($C$3-1)*15+ROWS($BN$3:BN10),6),"")</f>
        <v>ecoulement libre sans resistance notable</v>
      </c>
      <c r="BS10" s="1">
        <f>IFERROR(INDEX($AZ$3:$BL$4277,($C$3-1)*15+ROWS($BN$3:BN10),7),"")</f>
        <v>0</v>
      </c>
      <c r="BT10" s="1">
        <f>IFERROR(INDEX($AZ$3:$BL$4277,($C$3-1)*15+ROWS($BN$3:BN10),8),"")</f>
        <v>0</v>
      </c>
      <c r="BU10" s="1">
        <f>IFERROR(INDEX($AZ$3:$BL$4277,($C$3-1)*15+ROWS($BN$3:BN10),9),"")</f>
        <v>0</v>
      </c>
      <c r="BV10" s="66">
        <f>IFERROR(INDEX($AZ$3:$BL$4277,($C$3-1)*15+ROWS($BN$3:BN10),10),"")</f>
        <v>0</v>
      </c>
      <c r="BW10" s="66">
        <f>IFERROR(INDEX($AZ$3:$BL$4277,($C$3-1)*15+ROWS($BN$3:BN10),11),"")</f>
        <v>4</v>
      </c>
      <c r="BX10" s="1" t="str">
        <f>IF($BN10="PRO",$CH$3,IF($BN10="INTER",$CI$3,IF($BN10="CFA",$CJ$3,"")))</f>
        <v>j applique la consigne puis je verifie ecoulement libre sans resistance notable</v>
      </c>
      <c r="BY10" s="66">
        <f t="shared" si="0"/>
        <v>1</v>
      </c>
      <c r="BZ10" s="66">
        <f t="shared" si="1"/>
        <v>4</v>
      </c>
      <c r="CA10" s="1" t="str">
        <f>IF($BN10="PRO",$CK$3,IF($BN10="INTER",$CL$3,IF($BN10="CFA",$CM$3,"")))</f>
        <v>j applique la consigne puis je verifie ecoulement libre sans resistance notable je compare le resultat obtenu avec ce qui est demande et je signale tout ecart avant service je transmets l information utile et je garde comme repere ecoulement libre sans resistance notable</v>
      </c>
      <c r="CB10" s="66">
        <f t="shared" si="2"/>
        <v>1</v>
      </c>
      <c r="CC10" s="66">
        <f t="shared" si="3"/>
        <v>4</v>
      </c>
      <c r="CD10" s="1" t="str">
        <f>IF($BN10="PRO",$CN$3,IF($BN10="INTER",$CO$3,IF($BN10="CFA",$CP$3,"")))</f>
        <v>objectif hydratation normale si deglutition securisee action appliquer la prescription en production service ou accompagnement controle boisson niveau 0 ecoulement libre sans resistance notable transmission prevenir cuisine soins ou responsable si ecart trace noter ou faire remonter l observation utile</v>
      </c>
      <c r="CE10" s="66">
        <f t="shared" si="4"/>
        <v>1</v>
      </c>
      <c r="CF10" s="66">
        <f t="shared" si="5"/>
        <v>4</v>
      </c>
      <c r="CG10" s="66" t="str">
        <f t="shared" si="6"/>
        <v>OK</v>
      </c>
      <c r="CQ10" s="205">
        <v>1</v>
      </c>
    </row>
    <row r="11" spans="2:95" ht="120" customHeight="1" thickBot="1" x14ac:dyDescent="0.3">
      <c r="B11" s="3" t="s">
        <v>6796</v>
      </c>
      <c r="C11" s="29"/>
      <c r="D11" s="47"/>
      <c r="E11" s="29"/>
      <c r="F11" s="3" t="s">
        <v>6797</v>
      </c>
      <c r="G11" s="29"/>
      <c r="H11" s="29"/>
      <c r="I11" s="29"/>
      <c r="J11" s="3" t="s">
        <v>6798</v>
      </c>
      <c r="K11" s="29"/>
      <c r="M11" s="66" t="s">
        <v>255</v>
      </c>
      <c r="N11" s="66">
        <v>9</v>
      </c>
      <c r="O11" s="66" t="s">
        <v>92</v>
      </c>
      <c r="P11" s="1" t="s">
        <v>93</v>
      </c>
      <c r="Q11" s="1" t="s">
        <v>94</v>
      </c>
      <c r="R11" s="1" t="s">
        <v>95</v>
      </c>
      <c r="S11" s="66" t="s">
        <v>256</v>
      </c>
      <c r="T11" s="1" t="s">
        <v>257</v>
      </c>
      <c r="U11" s="66" t="s">
        <v>239</v>
      </c>
      <c r="V11" s="1" t="s">
        <v>258</v>
      </c>
      <c r="W11" s="1" t="s">
        <v>259</v>
      </c>
      <c r="X11" s="1" t="s">
        <v>260</v>
      </c>
      <c r="Y11" s="1" t="s">
        <v>102</v>
      </c>
      <c r="Z11" s="1" t="s">
        <v>103</v>
      </c>
      <c r="AA11" s="1" t="s">
        <v>104</v>
      </c>
      <c r="AB11" s="1" t="s">
        <v>4547</v>
      </c>
      <c r="AC11" s="1" t="s">
        <v>4548</v>
      </c>
      <c r="AD11" s="1" t="s">
        <v>4549</v>
      </c>
      <c r="AE11" s="1" t="s">
        <v>261</v>
      </c>
      <c r="AF11" s="1" t="s">
        <v>262</v>
      </c>
      <c r="AG11" s="1" t="s">
        <v>263</v>
      </c>
      <c r="AH11" s="1" t="s">
        <v>264</v>
      </c>
      <c r="AI11" s="1" t="s">
        <v>265</v>
      </c>
      <c r="AJ11" s="1" t="s">
        <v>266</v>
      </c>
      <c r="AK11" s="1" t="s">
        <v>267</v>
      </c>
      <c r="AL11" s="1" t="s">
        <v>268</v>
      </c>
      <c r="AM11" s="1" t="s">
        <v>269</v>
      </c>
      <c r="AN11" s="1" t="s">
        <v>114</v>
      </c>
      <c r="AO11" s="1" t="s">
        <v>270</v>
      </c>
      <c r="AP11" s="1" t="s">
        <v>271</v>
      </c>
      <c r="AQ11" s="1" t="s">
        <v>5938</v>
      </c>
      <c r="AR11" s="1" t="s">
        <v>6222</v>
      </c>
      <c r="AS11" s="1" t="s">
        <v>6506</v>
      </c>
      <c r="AT11" s="1" t="s">
        <v>117</v>
      </c>
      <c r="AU11" s="66" t="s">
        <v>4511</v>
      </c>
      <c r="AV11" s="66" t="s">
        <v>272</v>
      </c>
      <c r="AW11" s="66" t="s">
        <v>119</v>
      </c>
      <c r="AX11" s="66" t="s">
        <v>120</v>
      </c>
      <c r="AZ11" s="96" t="s">
        <v>91</v>
      </c>
      <c r="BA11" s="96" t="s">
        <v>54</v>
      </c>
      <c r="BB11" s="96">
        <v>4</v>
      </c>
      <c r="BC11" t="s">
        <v>4550</v>
      </c>
      <c r="BD11" t="s">
        <v>4551</v>
      </c>
      <c r="BE11" t="s">
        <v>6799</v>
      </c>
      <c r="BF11" t="s">
        <v>6800</v>
      </c>
      <c r="BG11" t="s">
        <v>6801</v>
      </c>
      <c r="BH11" s="96" t="s">
        <v>6802</v>
      </c>
      <c r="BI11" s="96" t="s">
        <v>6803</v>
      </c>
      <c r="BJ11" s="96">
        <v>4</v>
      </c>
      <c r="BK11" s="96" t="s">
        <v>4300</v>
      </c>
      <c r="BL11" s="68" t="s">
        <v>6786</v>
      </c>
      <c r="BN11" s="66" t="str">
        <f>IFERROR(INDEX($AZ$3:$BL$4277,($C$3-1)*15+ROWS($BN$3:BN11),2),"")</f>
        <v>INTER</v>
      </c>
      <c r="BO11" s="66">
        <f>IFERROR(INDEX($AZ$3:$BL$4277,($C$3-1)*15+ROWS($BN$3:BN11),3),"")</f>
        <v>4</v>
      </c>
      <c r="BP11" s="1" t="str">
        <f>IFERROR(INDEX($AZ$3:$BL$4277,($C$3-1)*15+ROWS($BN$3:BN11),4),"")</f>
        <v>Prévoir la transmission en cas d'écart</v>
      </c>
      <c r="BQ11" s="1" t="str">
        <f>IFERROR(INDEX($AZ$3:$BL$4277,($C$3-1)*15+ROWS($BN$3:BN11),5),"")</f>
        <v>prevenir cuisine soins ou responsable si ecart</v>
      </c>
      <c r="BR11" s="1" t="str">
        <f>IFERROR(INDEX($AZ$3:$BL$4277,($C$3-1)*15+ROWS($BN$3:BN11),6),"")</f>
        <v>signale tout ecart</v>
      </c>
      <c r="BS11" s="1" t="str">
        <f>IFERROR(INDEX($AZ$3:$BL$4277,($C$3-1)*15+ROWS($BN$3:BN11),7),"")</f>
        <v>signaler tout ecart</v>
      </c>
      <c r="BT11" s="1" t="str">
        <f>IFERROR(INDEX($AZ$3:$BL$4277,($C$3-1)*15+ROWS($BN$3:BN11),8),"")</f>
        <v>prevenir cuisine soins</v>
      </c>
      <c r="BU11" s="1" t="str">
        <f>IFERROR(INDEX($AZ$3:$BL$4277,($C$3-1)*15+ROWS($BN$3:BN11),9),"")</f>
        <v>prevenir responsable</v>
      </c>
      <c r="BV11" s="66" t="str">
        <f>IFERROR(INDEX($AZ$3:$BL$4277,($C$3-1)*15+ROWS($BN$3:BN11),10),"")</f>
        <v>transmets information</v>
      </c>
      <c r="BW11" s="66">
        <f>IFERROR(INDEX($AZ$3:$BL$4277,($C$3-1)*15+ROWS($BN$3:BN11),11),"")</f>
        <v>4</v>
      </c>
      <c r="BX11" s="1" t="str">
        <f>IF($BN11="PRO",$CH$3,IF($BN11="INTER",$CI$3,IF($BN11="CFA",$CJ$3,"")))</f>
        <v>j applique la consigne puis je verifie ecoulement libre sans resistance notable</v>
      </c>
      <c r="BY11" s="66">
        <f t="shared" si="0"/>
        <v>0</v>
      </c>
      <c r="BZ11" s="66">
        <f t="shared" si="1"/>
        <v>0</v>
      </c>
      <c r="CA11" s="1" t="str">
        <f>IF($BN11="PRO",$CK$3,IF($BN11="INTER",$CL$3,IF($BN11="CFA",$CM$3,"")))</f>
        <v>j applique la consigne puis je verifie ecoulement libre sans resistance notable je compare le resultat obtenu avec ce qui est demande et je signale tout ecart avant service je transmets l information utile et je garde comme repere ecoulement libre sans resistance notable</v>
      </c>
      <c r="CB11" s="66">
        <f t="shared" si="2"/>
        <v>1</v>
      </c>
      <c r="CC11" s="66">
        <f t="shared" si="3"/>
        <v>4</v>
      </c>
      <c r="CD11" s="1" t="str">
        <f>IF($BN11="PRO",$CN$3,IF($BN11="INTER",$CO$3,IF($BN11="CFA",$CP$3,"")))</f>
        <v>objectif hydratation normale si deglutition securisee action appliquer la prescription en production service ou accompagnement controle boisson niveau 0 ecoulement libre sans resistance notable transmission prevenir cuisine soins ou responsable si ecart trace noter ou faire remonter l observation utile</v>
      </c>
      <c r="CE11" s="66">
        <f t="shared" si="4"/>
        <v>1</v>
      </c>
      <c r="CF11" s="66">
        <f t="shared" si="5"/>
        <v>4</v>
      </c>
      <c r="CG11" s="66" t="str">
        <f t="shared" si="6"/>
        <v>OK</v>
      </c>
      <c r="CQ11" s="205">
        <v>1</v>
      </c>
    </row>
    <row r="12" spans="2:95" ht="18.75" customHeight="1" x14ac:dyDescent="0.25">
      <c r="B12" s="62" t="s">
        <v>4312</v>
      </c>
      <c r="C12" s="19">
        <f>MIN(20,SUMIFS($BZ$3:$BZ$17,$BN$3:$BN$17,"PRO"))</f>
        <v>8</v>
      </c>
      <c r="D12" s="40" t="s">
        <v>5</v>
      </c>
      <c r="E12" s="16"/>
      <c r="F12" s="62" t="s">
        <v>4313</v>
      </c>
      <c r="G12" s="20">
        <f>MIN(20,SUMIFS($BZ$3:$BZ$17,$BN$3:$BN$17,"INTER"))</f>
        <v>8</v>
      </c>
      <c r="H12" s="16"/>
      <c r="I12" s="16"/>
      <c r="J12" s="62" t="s">
        <v>4311</v>
      </c>
      <c r="K12" s="20">
        <f>MIN(20,SUMIFS($BZ$3:$BZ$17,$BN$3:$BN$17,"CFA"))</f>
        <v>8</v>
      </c>
      <c r="M12" s="66" t="s">
        <v>273</v>
      </c>
      <c r="N12" s="66">
        <v>10</v>
      </c>
      <c r="O12" s="66" t="s">
        <v>92</v>
      </c>
      <c r="P12" s="1" t="s">
        <v>93</v>
      </c>
      <c r="Q12" s="1" t="s">
        <v>94</v>
      </c>
      <c r="R12" s="1" t="s">
        <v>95</v>
      </c>
      <c r="S12" s="66" t="s">
        <v>274</v>
      </c>
      <c r="T12" s="1" t="s">
        <v>275</v>
      </c>
      <c r="U12" s="66" t="s">
        <v>276</v>
      </c>
      <c r="V12" s="1" t="s">
        <v>277</v>
      </c>
      <c r="W12" s="1" t="s">
        <v>278</v>
      </c>
      <c r="X12" s="1" t="s">
        <v>279</v>
      </c>
      <c r="Y12" s="1" t="s">
        <v>102</v>
      </c>
      <c r="Z12" s="1" t="s">
        <v>103</v>
      </c>
      <c r="AA12" s="1" t="s">
        <v>104</v>
      </c>
      <c r="AB12" s="1" t="s">
        <v>4552</v>
      </c>
      <c r="AC12" s="1" t="s">
        <v>4553</v>
      </c>
      <c r="AD12" s="1" t="s">
        <v>4554</v>
      </c>
      <c r="AE12" s="1" t="s">
        <v>280</v>
      </c>
      <c r="AF12" s="1" t="s">
        <v>281</v>
      </c>
      <c r="AG12" s="1" t="s">
        <v>282</v>
      </c>
      <c r="AH12" s="1" t="s">
        <v>283</v>
      </c>
      <c r="AI12" s="1" t="s">
        <v>284</v>
      </c>
      <c r="AJ12" s="1" t="s">
        <v>285</v>
      </c>
      <c r="AK12" s="1" t="s">
        <v>286</v>
      </c>
      <c r="AL12" s="1" t="s">
        <v>287</v>
      </c>
      <c r="AM12" s="1" t="s">
        <v>288</v>
      </c>
      <c r="AN12" s="1" t="s">
        <v>114</v>
      </c>
      <c r="AO12" s="1" t="s">
        <v>289</v>
      </c>
      <c r="AP12" s="1" t="s">
        <v>290</v>
      </c>
      <c r="AQ12" s="1" t="s">
        <v>5939</v>
      </c>
      <c r="AR12" s="1" t="s">
        <v>6223</v>
      </c>
      <c r="AS12" s="1" t="s">
        <v>6507</v>
      </c>
      <c r="AT12" s="1" t="s">
        <v>291</v>
      </c>
      <c r="AU12" s="66" t="s">
        <v>4511</v>
      </c>
      <c r="AV12" s="66" t="s">
        <v>292</v>
      </c>
      <c r="AW12" s="66" t="s">
        <v>119</v>
      </c>
      <c r="AX12" s="66" t="s">
        <v>120</v>
      </c>
      <c r="AZ12" s="96" t="s">
        <v>91</v>
      </c>
      <c r="BA12" s="96" t="s">
        <v>54</v>
      </c>
      <c r="BB12" s="96">
        <v>5</v>
      </c>
      <c r="BC12" t="s">
        <v>4555</v>
      </c>
      <c r="BD12" t="s">
        <v>4556</v>
      </c>
      <c r="BE12" t="s">
        <v>6804</v>
      </c>
      <c r="BF12" t="s">
        <v>6805</v>
      </c>
      <c r="BG12" t="s">
        <v>6806</v>
      </c>
      <c r="BH12" s="96" t="s">
        <v>6807</v>
      </c>
      <c r="BJ12" s="96">
        <v>4</v>
      </c>
      <c r="BK12" s="96" t="s">
        <v>4301</v>
      </c>
      <c r="BL12" s="68" t="s">
        <v>6786</v>
      </c>
      <c r="BN12" s="66" t="str">
        <f>IFERROR(INDEX($AZ$3:$BL$4277,($C$3-1)*15+ROWS($BN$3:BN12),2),"")</f>
        <v>INTER</v>
      </c>
      <c r="BO12" s="66">
        <f>IFERROR(INDEX($AZ$3:$BL$4277,($C$3-1)*15+ROWS($BN$3:BN12),3),"")</f>
        <v>5</v>
      </c>
      <c r="BP12" s="1" t="str">
        <f>IFERROR(INDEX($AZ$3:$BL$4277,($C$3-1)*15+ROWS($BN$3:BN12),4),"")</f>
        <v>Prévoir une trace ou une observation exploitable</v>
      </c>
      <c r="BQ12" s="1" t="str">
        <f>IFERROR(INDEX($AZ$3:$BL$4277,($C$3-1)*15+ROWS($BN$3:BN12),5),"")</f>
        <v>noter ou faire remonter l observation utile</v>
      </c>
      <c r="BR12" s="1" t="str">
        <f>IFERROR(INDEX($AZ$3:$BL$4277,($C$3-1)*15+ROWS($BN$3:BN12),6),"")</f>
        <v>noter observation</v>
      </c>
      <c r="BS12" s="1" t="str">
        <f>IFERROR(INDEX($AZ$3:$BL$4277,($C$3-1)*15+ROWS($BN$3:BN12),7),"")</f>
        <v>faire remonter observation</v>
      </c>
      <c r="BT12" s="1" t="str">
        <f>IFERROR(INDEX($AZ$3:$BL$4277,($C$3-1)*15+ROWS($BN$3:BN12),8),"")</f>
        <v>observation utile</v>
      </c>
      <c r="BU12" s="1" t="str">
        <f>IFERROR(INDEX($AZ$3:$BL$4277,($C$3-1)*15+ROWS($BN$3:BN12),9),"")</f>
        <v>information utile</v>
      </c>
      <c r="BV12" s="66">
        <f>IFERROR(INDEX($AZ$3:$BL$4277,($C$3-1)*15+ROWS($BN$3:BN12),10),"")</f>
        <v>0</v>
      </c>
      <c r="BW12" s="66">
        <f>IFERROR(INDEX($AZ$3:$BL$4277,($C$3-1)*15+ROWS($BN$3:BN12),11),"")</f>
        <v>4</v>
      </c>
      <c r="BX12" s="1" t="str">
        <f>IF($BN12="PRO",$CH$3,IF($BN12="INTER",$CI$3,IF($BN12="CFA",$CJ$3,"")))</f>
        <v>j applique la consigne puis je verifie ecoulement libre sans resistance notable</v>
      </c>
      <c r="BY12" s="66">
        <f t="shared" si="0"/>
        <v>0</v>
      </c>
      <c r="BZ12" s="66">
        <f t="shared" si="1"/>
        <v>0</v>
      </c>
      <c r="CA12" s="1" t="str">
        <f>IF($BN12="PRO",$CK$3,IF($BN12="INTER",$CL$3,IF($BN12="CFA",$CM$3,"")))</f>
        <v>j applique la consigne puis je verifie ecoulement libre sans resistance notable je compare le resultat obtenu avec ce qui est demande et je signale tout ecart avant service je transmets l information utile et je garde comme repere ecoulement libre sans resistance notable</v>
      </c>
      <c r="CB12" s="66">
        <f t="shared" si="2"/>
        <v>1</v>
      </c>
      <c r="CC12" s="66">
        <f t="shared" si="3"/>
        <v>4</v>
      </c>
      <c r="CD12" s="1" t="str">
        <f>IF($BN12="PRO",$CN$3,IF($BN12="INTER",$CO$3,IF($BN12="CFA",$CP$3,"")))</f>
        <v>objectif hydratation normale si deglutition securisee action appliquer la prescription en production service ou accompagnement controle boisson niveau 0 ecoulement libre sans resistance notable transmission prevenir cuisine soins ou responsable si ecart trace noter ou faire remonter l observation utile</v>
      </c>
      <c r="CE12" s="66">
        <f t="shared" si="4"/>
        <v>1</v>
      </c>
      <c r="CF12" s="66">
        <f t="shared" si="5"/>
        <v>4</v>
      </c>
      <c r="CG12" s="66" t="str">
        <f t="shared" si="6"/>
        <v>OK</v>
      </c>
      <c r="CQ12" s="205">
        <v>1</v>
      </c>
    </row>
    <row r="13" spans="2:95" ht="24" customHeight="1" x14ac:dyDescent="0.25">
      <c r="B13" s="15" t="s">
        <v>16</v>
      </c>
      <c r="C13" s="16"/>
      <c r="D13" s="149" t="str">
        <f>IFERROR(INDEX($T$3:$T$287,MATCH($C$3,$N$3:$N$287,0)),"")</f>
        <v>Niveau / notion : Boisson niveau 0 ; Définition terrain : Boisson fluide non épaissie. ; Objectif santé : Hydratation normale si déglutition sécurisée. ; Contrôle pratique : Écoulement libre, sans résistance notable.</v>
      </c>
      <c r="E13" s="16"/>
      <c r="F13" s="15" t="s">
        <v>28</v>
      </c>
      <c r="G13" s="16"/>
      <c r="H13" s="16"/>
      <c r="I13" s="16"/>
      <c r="J13" s="15" t="s">
        <v>40</v>
      </c>
      <c r="K13" s="6"/>
      <c r="M13" s="66" t="s">
        <v>293</v>
      </c>
      <c r="N13" s="66">
        <v>11</v>
      </c>
      <c r="O13" s="66" t="s">
        <v>92</v>
      </c>
      <c r="P13" s="1" t="s">
        <v>93</v>
      </c>
      <c r="Q13" s="1" t="s">
        <v>94</v>
      </c>
      <c r="R13" s="1" t="s">
        <v>95</v>
      </c>
      <c r="S13" s="66" t="s">
        <v>294</v>
      </c>
      <c r="T13" s="1" t="s">
        <v>295</v>
      </c>
      <c r="U13" s="66" t="s">
        <v>182</v>
      </c>
      <c r="V13" s="1" t="s">
        <v>296</v>
      </c>
      <c r="W13" s="1" t="s">
        <v>297</v>
      </c>
      <c r="X13" s="1" t="s">
        <v>298</v>
      </c>
      <c r="Y13" s="1" t="s">
        <v>102</v>
      </c>
      <c r="Z13" s="1" t="s">
        <v>103</v>
      </c>
      <c r="AA13" s="1" t="s">
        <v>104</v>
      </c>
      <c r="AB13" s="1" t="s">
        <v>4557</v>
      </c>
      <c r="AC13" s="1" t="s">
        <v>4558</v>
      </c>
      <c r="AD13" s="1" t="s">
        <v>4559</v>
      </c>
      <c r="AE13" s="1" t="s">
        <v>299</v>
      </c>
      <c r="AF13" s="1" t="s">
        <v>300</v>
      </c>
      <c r="AG13" s="1" t="s">
        <v>301</v>
      </c>
      <c r="AH13" s="1" t="s">
        <v>302</v>
      </c>
      <c r="AI13" s="1" t="s">
        <v>303</v>
      </c>
      <c r="AJ13" s="1" t="s">
        <v>304</v>
      </c>
      <c r="AK13" s="1" t="s">
        <v>305</v>
      </c>
      <c r="AL13" s="1" t="s">
        <v>306</v>
      </c>
      <c r="AM13" s="1" t="s">
        <v>307</v>
      </c>
      <c r="AN13" s="1" t="s">
        <v>114</v>
      </c>
      <c r="AO13" s="1" t="s">
        <v>308</v>
      </c>
      <c r="AP13" s="1" t="s">
        <v>309</v>
      </c>
      <c r="AQ13" s="1" t="s">
        <v>5940</v>
      </c>
      <c r="AR13" s="1" t="s">
        <v>6224</v>
      </c>
      <c r="AS13" s="1" t="s">
        <v>6508</v>
      </c>
      <c r="AT13" s="1" t="s">
        <v>291</v>
      </c>
      <c r="AU13" s="66" t="s">
        <v>4511</v>
      </c>
      <c r="AV13" s="66" t="s">
        <v>310</v>
      </c>
      <c r="AW13" s="66" t="s">
        <v>119</v>
      </c>
      <c r="AX13" s="66" t="s">
        <v>120</v>
      </c>
      <c r="AZ13" s="96" t="s">
        <v>91</v>
      </c>
      <c r="BA13" s="96" t="s">
        <v>12</v>
      </c>
      <c r="BB13" s="96">
        <v>1</v>
      </c>
      <c r="BC13" t="s">
        <v>4560</v>
      </c>
      <c r="BD13" t="s">
        <v>4513</v>
      </c>
      <c r="BE13" t="s">
        <v>6785</v>
      </c>
      <c r="BH13"/>
      <c r="BI13"/>
      <c r="BJ13" s="96">
        <v>4</v>
      </c>
      <c r="BK13" s="96" t="s">
        <v>4302</v>
      </c>
      <c r="BL13" s="68" t="s">
        <v>6786</v>
      </c>
      <c r="BN13" s="66" t="str">
        <f>IFERROR(INDEX($AZ$3:$BL$4277,($C$3-1)*15+ROWS($BN$3:BN13),2),"")</f>
        <v>CFA</v>
      </c>
      <c r="BO13" s="66">
        <f>IFERROR(INDEX($AZ$3:$BL$4277,($C$3-1)*15+ROWS($BN$3:BN13),3),"")</f>
        <v>1</v>
      </c>
      <c r="BP13" s="1" t="str">
        <f>IFERROR(INDEX($AZ$3:$BL$4277,($C$3-1)*15+ROWS($BN$3:BN13),4),"")</f>
        <v>Dire ce qui est vérifié concrètement</v>
      </c>
      <c r="BQ13" s="1" t="str">
        <f>IFERROR(INDEX($AZ$3:$BL$4277,($C$3-1)*15+ROWS($BN$3:BN13),5),"")</f>
        <v>boisson niveau 0</v>
      </c>
      <c r="BR13" s="1" t="str">
        <f>IFERROR(INDEX($AZ$3:$BL$4277,($C$3-1)*15+ROWS($BN$3:BN13),6),"")</f>
        <v>iddsi 0</v>
      </c>
      <c r="BS13" s="1">
        <f>IFERROR(INDEX($AZ$3:$BL$4277,($C$3-1)*15+ROWS($BN$3:BN13),7),"")</f>
        <v>0</v>
      </c>
      <c r="BT13" s="1">
        <f>IFERROR(INDEX($AZ$3:$BL$4277,($C$3-1)*15+ROWS($BN$3:BN13),8),"")</f>
        <v>0</v>
      </c>
      <c r="BU13" s="1">
        <f>IFERROR(INDEX($AZ$3:$BL$4277,($C$3-1)*15+ROWS($BN$3:BN13),9),"")</f>
        <v>0</v>
      </c>
      <c r="BV13" s="66">
        <f>IFERROR(INDEX($AZ$3:$BL$4277,($C$3-1)*15+ROWS($BN$3:BN13),10),"")</f>
        <v>0</v>
      </c>
      <c r="BW13" s="66">
        <f>IFERROR(INDEX($AZ$3:$BL$4277,($C$3-1)*15+ROWS($BN$3:BN13),11),"")</f>
        <v>4</v>
      </c>
      <c r="BX13" s="1" t="str">
        <f>IF($BN13="PRO",$CH$3,IF($BN13="INTER",$CI$3,IF($BN13="CFA",$CJ$3,"")))</f>
        <v>je regarde la consigne je controle ecoulement libre sans resistance notable</v>
      </c>
      <c r="BY13" s="66">
        <f t="shared" si="0"/>
        <v>0</v>
      </c>
      <c r="BZ13" s="66">
        <f t="shared" si="1"/>
        <v>0</v>
      </c>
      <c r="CA13" s="1" t="str">
        <f>IF($BN13="PRO",$CK$3,IF($BN13="INTER",$CL$3,IF($BN13="CFA",$CM$3,"")))</f>
        <v>je regarde la consigne je controle ecoulement libre sans resistance notable si ce n est pas bon ou si j ai un doute je ne laisse pas partir sans prevenir le responsable les soins ou le formateur</v>
      </c>
      <c r="CB13" s="66">
        <f t="shared" si="2"/>
        <v>0</v>
      </c>
      <c r="CC13" s="66">
        <f t="shared" si="3"/>
        <v>0</v>
      </c>
      <c r="CD13" s="1" t="str">
        <f>IF($BN13="PRO",$CN$3,IF($BN13="INTER",$CO$3,IF($BN13="CFA",$CP$3,"")))</f>
        <v>je verifie boisson niveau 0 je respecte la prescription ou la consigne donnee je controle ecoulement libre sans resistance notable si ecart je previens le responsable les soins ou le formateur je transmets ce que j ai vu corrige ou fait remonter</v>
      </c>
      <c r="CE13" s="66">
        <f t="shared" si="4"/>
        <v>1</v>
      </c>
      <c r="CF13" s="66">
        <f t="shared" si="5"/>
        <v>4</v>
      </c>
      <c r="CG13" s="66" t="str">
        <f t="shared" si="6"/>
        <v>OK</v>
      </c>
      <c r="CQ13" s="205">
        <v>1</v>
      </c>
    </row>
    <row r="14" spans="2:95" ht="42" customHeight="1" x14ac:dyDescent="0.25">
      <c r="B14" s="60" t="str">
        <f>IF(C12=20,"Réponse solide : tous les critères PRO sont présents.",IF(C12&gt;=12,"Réponse partielle : compléter les critères PRO manquants.","Réponse insuffisante : reprendre notion, contrôle, risque, preuve et transmission."))</f>
        <v>Réponse insuffisante : reprendre notion, contrôle, risque, preuve et transmission.</v>
      </c>
      <c r="C14" s="16"/>
      <c r="D14" s="195"/>
      <c r="E14" s="16"/>
      <c r="F14" s="60" t="str">
        <f>IF(G12=20,"Réponse solide : les critères intermédiaires sont présents.",IF(G12&gt;=12,"Réponse partielle : ajouter action, contrôle ou transmission.","Réponse insuffisante : reprendre l’action terrain et le contrôle."))</f>
        <v>Réponse insuffisante : reprendre l’action terrain et le contrôle.</v>
      </c>
      <c r="G14" s="16"/>
      <c r="H14" s="16"/>
      <c r="I14" s="16"/>
      <c r="J14" s="60" t="str">
        <f>IF(K12=20,"Réponse solide : les gestes terrain sont présents.",IF(K12&gt;=12,"Réponse partielle : préciser contrôle, écart ou alerte.","Réponse insuffisante : reformuler ce que je vérifie, ce que je fais, qui je préviens."))</f>
        <v>Réponse insuffisante : reformuler ce que je vérifie, ce que je fais, qui je préviens.</v>
      </c>
      <c r="K14" s="6"/>
      <c r="M14" s="66" t="s">
        <v>311</v>
      </c>
      <c r="N14" s="66">
        <v>12</v>
      </c>
      <c r="O14" s="66" t="s">
        <v>92</v>
      </c>
      <c r="P14" s="1" t="s">
        <v>93</v>
      </c>
      <c r="Q14" s="1" t="s">
        <v>94</v>
      </c>
      <c r="R14" s="1" t="s">
        <v>95</v>
      </c>
      <c r="S14" s="66" t="s">
        <v>312</v>
      </c>
      <c r="T14" s="1" t="s">
        <v>313</v>
      </c>
      <c r="U14" s="66" t="s">
        <v>276</v>
      </c>
      <c r="V14" s="1" t="s">
        <v>314</v>
      </c>
      <c r="W14" s="1" t="s">
        <v>315</v>
      </c>
      <c r="X14" s="1" t="s">
        <v>316</v>
      </c>
      <c r="Y14" s="1" t="s">
        <v>102</v>
      </c>
      <c r="Z14" s="1" t="s">
        <v>103</v>
      </c>
      <c r="AA14" s="1" t="s">
        <v>104</v>
      </c>
      <c r="AB14" s="1" t="s">
        <v>4561</v>
      </c>
      <c r="AC14" s="1" t="s">
        <v>4562</v>
      </c>
      <c r="AD14" s="1" t="s">
        <v>4563</v>
      </c>
      <c r="AE14" s="1" t="s">
        <v>317</v>
      </c>
      <c r="AF14" s="1" t="s">
        <v>318</v>
      </c>
      <c r="AG14" s="1" t="s">
        <v>319</v>
      </c>
      <c r="AH14" s="1" t="s">
        <v>320</v>
      </c>
      <c r="AI14" s="1" t="s">
        <v>321</v>
      </c>
      <c r="AJ14" s="1" t="s">
        <v>322</v>
      </c>
      <c r="AK14" s="1" t="s">
        <v>323</v>
      </c>
      <c r="AL14" s="1" t="s">
        <v>324</v>
      </c>
      <c r="AM14" s="1" t="s">
        <v>325</v>
      </c>
      <c r="AN14" s="1" t="s">
        <v>114</v>
      </c>
      <c r="AO14" s="1" t="s">
        <v>326</v>
      </c>
      <c r="AP14" s="1" t="s">
        <v>327</v>
      </c>
      <c r="AQ14" s="1" t="s">
        <v>5941</v>
      </c>
      <c r="AR14" s="1" t="s">
        <v>6225</v>
      </c>
      <c r="AS14" s="1" t="s">
        <v>6509</v>
      </c>
      <c r="AT14" s="1" t="s">
        <v>328</v>
      </c>
      <c r="AU14" s="66" t="s">
        <v>4511</v>
      </c>
      <c r="AV14" s="66" t="s">
        <v>329</v>
      </c>
      <c r="AW14" s="66" t="s">
        <v>119</v>
      </c>
      <c r="AX14" s="66" t="s">
        <v>120</v>
      </c>
      <c r="AZ14" s="96" t="s">
        <v>91</v>
      </c>
      <c r="BA14" s="96" t="s">
        <v>12</v>
      </c>
      <c r="BB14" s="96">
        <v>2</v>
      </c>
      <c r="BC14" t="s">
        <v>4564</v>
      </c>
      <c r="BD14" t="s">
        <v>4565</v>
      </c>
      <c r="BE14" t="s">
        <v>6808</v>
      </c>
      <c r="BF14" t="s">
        <v>6809</v>
      </c>
      <c r="BG14" t="s">
        <v>6810</v>
      </c>
      <c r="BH14" t="s">
        <v>6811</v>
      </c>
      <c r="BI14"/>
      <c r="BJ14" s="96">
        <v>4</v>
      </c>
      <c r="BK14" s="96" t="s">
        <v>4303</v>
      </c>
      <c r="BL14" s="68" t="s">
        <v>6786</v>
      </c>
      <c r="BN14" s="66" t="str">
        <f>IFERROR(INDEX($AZ$3:$BL$4277,($C$3-1)*15+ROWS($BN$3:BN14),2),"")</f>
        <v>CFA</v>
      </c>
      <c r="BO14" s="66">
        <f>IFERROR(INDEX($AZ$3:$BL$4277,($C$3-1)*15+ROWS($BN$3:BN14),3),"")</f>
        <v>2</v>
      </c>
      <c r="BP14" s="1" t="str">
        <f>IFERROR(INDEX($AZ$3:$BL$4277,($C$3-1)*15+ROWS($BN$3:BN14),4),"")</f>
        <v>Respecter la prescription ou la consigne</v>
      </c>
      <c r="BQ14" s="1" t="str">
        <f>IFERROR(INDEX($AZ$3:$BL$4277,($C$3-1)*15+ROWS($BN$3:BN14),5),"")</f>
        <v>la prescription ou la consigne donnee</v>
      </c>
      <c r="BR14" s="1" t="str">
        <f>IFERROR(INDEX($AZ$3:$BL$4277,($C$3-1)*15+ROWS($BN$3:BN14),6),"")</f>
        <v>je regarde la consigne</v>
      </c>
      <c r="BS14" s="1" t="str">
        <f>IFERROR(INDEX($AZ$3:$BL$4277,($C$3-1)*15+ROWS($BN$3:BN14),7),"")</f>
        <v>regarde la consigne</v>
      </c>
      <c r="BT14" s="1" t="str">
        <f>IFERROR(INDEX($AZ$3:$BL$4277,($C$3-1)*15+ROWS($BN$3:BN14),8),"")</f>
        <v>prescription consigne</v>
      </c>
      <c r="BU14" s="1" t="str">
        <f>IFERROR(INDEX($AZ$3:$BL$4277,($C$3-1)*15+ROWS($BN$3:BN14),9),"")</f>
        <v>consigne donnee</v>
      </c>
      <c r="BV14" s="66">
        <f>IFERROR(INDEX($AZ$3:$BL$4277,($C$3-1)*15+ROWS($BN$3:BN14),10),"")</f>
        <v>0</v>
      </c>
      <c r="BW14" s="66">
        <f>IFERROR(INDEX($AZ$3:$BL$4277,($C$3-1)*15+ROWS($BN$3:BN14),11),"")</f>
        <v>4</v>
      </c>
      <c r="BX14" s="1" t="str">
        <f>IF($BN14="PRO",$CH$3,IF($BN14="INTER",$CI$3,IF($BN14="CFA",$CJ$3,"")))</f>
        <v>je regarde la consigne je controle ecoulement libre sans resistance notable</v>
      </c>
      <c r="BY14" s="66">
        <f t="shared" si="0"/>
        <v>1</v>
      </c>
      <c r="BZ14" s="66">
        <f t="shared" si="1"/>
        <v>4</v>
      </c>
      <c r="CA14" s="1" t="str">
        <f>IF($BN14="PRO",$CK$3,IF($BN14="INTER",$CL$3,IF($BN14="CFA",$CM$3,"")))</f>
        <v>je regarde la consigne je controle ecoulement libre sans resistance notable si ce n est pas bon ou si j ai un doute je ne laisse pas partir sans prevenir le responsable les soins ou le formateur</v>
      </c>
      <c r="CB14" s="66">
        <f t="shared" si="2"/>
        <v>1</v>
      </c>
      <c r="CC14" s="66">
        <f t="shared" si="3"/>
        <v>4</v>
      </c>
      <c r="CD14" s="1" t="str">
        <f>IF($BN14="PRO",$CN$3,IF($BN14="INTER",$CO$3,IF($BN14="CFA",$CP$3,"")))</f>
        <v>je verifie boisson niveau 0 je respecte la prescription ou la consigne donnee je controle ecoulement libre sans resistance notable si ecart je previens le responsable les soins ou le formateur je transmets ce que j ai vu corrige ou fait remonter</v>
      </c>
      <c r="CE14" s="66">
        <f t="shared" si="4"/>
        <v>1</v>
      </c>
      <c r="CF14" s="66">
        <f t="shared" si="5"/>
        <v>4</v>
      </c>
      <c r="CG14" s="66" t="str">
        <f t="shared" si="6"/>
        <v>OK</v>
      </c>
      <c r="CQ14" s="205">
        <v>1</v>
      </c>
    </row>
    <row r="15" spans="2:95" ht="24.75" customHeight="1" x14ac:dyDescent="0.25">
      <c r="B15" s="15" t="s">
        <v>17</v>
      </c>
      <c r="C15" s="16"/>
      <c r="D15" s="195"/>
      <c r="E15" s="16"/>
      <c r="F15" s="15" t="s">
        <v>29</v>
      </c>
      <c r="G15" s="16"/>
      <c r="H15" s="16"/>
      <c r="I15" s="16"/>
      <c r="J15" s="15" t="s">
        <v>41</v>
      </c>
      <c r="K15" s="6"/>
      <c r="M15" s="66" t="s">
        <v>330</v>
      </c>
      <c r="N15" s="66">
        <v>13</v>
      </c>
      <c r="O15" s="66" t="s">
        <v>92</v>
      </c>
      <c r="P15" s="1" t="s">
        <v>331</v>
      </c>
      <c r="Q15" s="1" t="s">
        <v>332</v>
      </c>
      <c r="R15" s="1" t="s">
        <v>333</v>
      </c>
      <c r="S15" s="66" t="s">
        <v>334</v>
      </c>
      <c r="T15" s="1" t="s">
        <v>335</v>
      </c>
      <c r="U15" s="66" t="s">
        <v>276</v>
      </c>
      <c r="V15" s="1" t="s">
        <v>336</v>
      </c>
      <c r="W15" s="1" t="s">
        <v>337</v>
      </c>
      <c r="X15" s="1" t="s">
        <v>338</v>
      </c>
      <c r="Y15" s="1" t="s">
        <v>102</v>
      </c>
      <c r="Z15" s="1" t="s">
        <v>103</v>
      </c>
      <c r="AA15" s="1" t="s">
        <v>104</v>
      </c>
      <c r="AB15" s="1" t="s">
        <v>4566</v>
      </c>
      <c r="AC15" s="1" t="s">
        <v>4567</v>
      </c>
      <c r="AD15" s="1" t="s">
        <v>4568</v>
      </c>
      <c r="AE15" s="1" t="s">
        <v>339</v>
      </c>
      <c r="AF15" s="1" t="s">
        <v>340</v>
      </c>
      <c r="AG15" s="1" t="s">
        <v>341</v>
      </c>
      <c r="AH15" s="1" t="s">
        <v>342</v>
      </c>
      <c r="AI15" s="1" t="s">
        <v>343</v>
      </c>
      <c r="AJ15" s="1" t="s">
        <v>344</v>
      </c>
      <c r="AK15" s="1" t="s">
        <v>345</v>
      </c>
      <c r="AL15" s="1" t="s">
        <v>346</v>
      </c>
      <c r="AM15" s="1" t="s">
        <v>347</v>
      </c>
      <c r="AN15" s="1" t="s">
        <v>114</v>
      </c>
      <c r="AO15" s="1" t="s">
        <v>348</v>
      </c>
      <c r="AP15" s="1" t="s">
        <v>349</v>
      </c>
      <c r="AQ15" s="1" t="s">
        <v>5942</v>
      </c>
      <c r="AR15" s="1" t="s">
        <v>6226</v>
      </c>
      <c r="AS15" s="1" t="s">
        <v>6510</v>
      </c>
      <c r="AT15" s="1" t="s">
        <v>350</v>
      </c>
      <c r="AU15" s="66" t="s">
        <v>4511</v>
      </c>
      <c r="AV15" s="66" t="s">
        <v>351</v>
      </c>
      <c r="AW15" s="66" t="s">
        <v>352</v>
      </c>
      <c r="AX15" s="66" t="s">
        <v>120</v>
      </c>
      <c r="AZ15" s="96" t="s">
        <v>91</v>
      </c>
      <c r="BA15" s="96" t="s">
        <v>12</v>
      </c>
      <c r="BB15" s="96">
        <v>3</v>
      </c>
      <c r="BC15" t="s">
        <v>4569</v>
      </c>
      <c r="BD15" t="s">
        <v>4514</v>
      </c>
      <c r="BH15"/>
      <c r="BI15"/>
      <c r="BJ15" s="96">
        <v>4</v>
      </c>
      <c r="BK15" s="96" t="s">
        <v>4304</v>
      </c>
      <c r="BL15" s="68" t="s">
        <v>6786</v>
      </c>
      <c r="BN15" s="66" t="str">
        <f>IFERROR(INDEX($AZ$3:$BL$4277,($C$3-1)*15+ROWS($BN$3:BN15),2),"")</f>
        <v>CFA</v>
      </c>
      <c r="BO15" s="66">
        <f>IFERROR(INDEX($AZ$3:$BL$4277,($C$3-1)*15+ROWS($BN$3:BN15),3),"")</f>
        <v>3</v>
      </c>
      <c r="BP15" s="1" t="str">
        <f>IFERROR(INDEX($AZ$3:$BL$4277,($C$3-1)*15+ROWS($BN$3:BN15),4),"")</f>
        <v>Réaliser le contrôle simple attendu</v>
      </c>
      <c r="BQ15" s="1" t="str">
        <f>IFERROR(INDEX($AZ$3:$BL$4277,($C$3-1)*15+ROWS($BN$3:BN15),5),"")</f>
        <v>ecoulement libre sans resistance notable</v>
      </c>
      <c r="BR15" s="1">
        <f>IFERROR(INDEX($AZ$3:$BL$4277,($C$3-1)*15+ROWS($BN$3:BN15),6),"")</f>
        <v>0</v>
      </c>
      <c r="BS15" s="1">
        <f>IFERROR(INDEX($AZ$3:$BL$4277,($C$3-1)*15+ROWS($BN$3:BN15),7),"")</f>
        <v>0</v>
      </c>
      <c r="BT15" s="1">
        <f>IFERROR(INDEX($AZ$3:$BL$4277,($C$3-1)*15+ROWS($BN$3:BN15),8),"")</f>
        <v>0</v>
      </c>
      <c r="BU15" s="1">
        <f>IFERROR(INDEX($AZ$3:$BL$4277,($C$3-1)*15+ROWS($BN$3:BN15),9),"")</f>
        <v>0</v>
      </c>
      <c r="BV15" s="66">
        <f>IFERROR(INDEX($AZ$3:$BL$4277,($C$3-1)*15+ROWS($BN$3:BN15),10),"")</f>
        <v>0</v>
      </c>
      <c r="BW15" s="66">
        <f>IFERROR(INDEX($AZ$3:$BL$4277,($C$3-1)*15+ROWS($BN$3:BN15),11),"")</f>
        <v>4</v>
      </c>
      <c r="BX15" s="1" t="str">
        <f>IF($BN15="PRO",$CH$3,IF($BN15="INTER",$CI$3,IF($BN15="CFA",$CJ$3,"")))</f>
        <v>je regarde la consigne je controle ecoulement libre sans resistance notable</v>
      </c>
      <c r="BY15" s="66">
        <f t="shared" si="0"/>
        <v>1</v>
      </c>
      <c r="BZ15" s="66">
        <f t="shared" si="1"/>
        <v>4</v>
      </c>
      <c r="CA15" s="1" t="str">
        <f>IF($BN15="PRO",$CK$3,IF($BN15="INTER",$CL$3,IF($BN15="CFA",$CM$3,"")))</f>
        <v>je regarde la consigne je controle ecoulement libre sans resistance notable si ce n est pas bon ou si j ai un doute je ne laisse pas partir sans prevenir le responsable les soins ou le formateur</v>
      </c>
      <c r="CB15" s="66">
        <f t="shared" si="2"/>
        <v>1</v>
      </c>
      <c r="CC15" s="66">
        <f t="shared" si="3"/>
        <v>4</v>
      </c>
      <c r="CD15" s="1" t="str">
        <f>IF($BN15="PRO",$CN$3,IF($BN15="INTER",$CO$3,IF($BN15="CFA",$CP$3,"")))</f>
        <v>je verifie boisson niveau 0 je respecte la prescription ou la consigne donnee je controle ecoulement libre sans resistance notable si ecart je previens le responsable les soins ou le formateur je transmets ce que j ai vu corrige ou fait remonter</v>
      </c>
      <c r="CE15" s="66">
        <f t="shared" si="4"/>
        <v>1</v>
      </c>
      <c r="CF15" s="66">
        <f t="shared" si="5"/>
        <v>4</v>
      </c>
      <c r="CG15" s="66" t="str">
        <f t="shared" si="6"/>
        <v>OK</v>
      </c>
      <c r="CQ15" s="205">
        <v>1</v>
      </c>
    </row>
    <row r="16" spans="2:95" ht="52.5" customHeight="1" x14ac:dyDescent="0.25">
      <c r="B16" s="59" t="str">
        <f>IFERROR(INDEX($M$3:$AX$287,MATCH($C$3,$N$3:$N$287,0),22),"")</f>
        <v>Complète avec la responsabilité, la preuve et le risque associé à « Boisson niveau 0 ».</v>
      </c>
      <c r="C16" s="16"/>
      <c r="D16" s="195"/>
      <c r="E16" s="16"/>
      <c r="F16" s="59" t="str">
        <f>IFERROR(INDEX($M$3:$AX$287,MATCH($C$3,$N$3:$N$287,0),23),"")</f>
        <v>Ajoute un contrôle observable ou une transmission pour « Boisson niveau 0 ».</v>
      </c>
      <c r="G16" s="16"/>
      <c r="H16" s="16"/>
      <c r="I16" s="16"/>
      <c r="J16" s="59" t="str">
        <f>IFERROR(INDEX($M$3:$AX$287,MATCH($C$3,$N$3:$N$287,0),24),"")</f>
        <v>Précise ce que tu fais si tu constates un écart sur « Boisson niveau 0 ».</v>
      </c>
      <c r="K16" s="6"/>
      <c r="M16" s="66" t="s">
        <v>353</v>
      </c>
      <c r="N16" s="66">
        <v>14</v>
      </c>
      <c r="O16" s="66" t="s">
        <v>92</v>
      </c>
      <c r="P16" s="1" t="s">
        <v>331</v>
      </c>
      <c r="Q16" s="1" t="s">
        <v>332</v>
      </c>
      <c r="R16" s="1" t="s">
        <v>333</v>
      </c>
      <c r="S16" s="66" t="s">
        <v>354</v>
      </c>
      <c r="T16" s="1" t="s">
        <v>355</v>
      </c>
      <c r="U16" s="66" t="s">
        <v>182</v>
      </c>
      <c r="V16" s="1" t="s">
        <v>356</v>
      </c>
      <c r="W16" s="1" t="s">
        <v>357</v>
      </c>
      <c r="X16" s="1" t="s">
        <v>358</v>
      </c>
      <c r="Y16" s="1" t="s">
        <v>102</v>
      </c>
      <c r="Z16" s="1" t="s">
        <v>103</v>
      </c>
      <c r="AA16" s="1" t="s">
        <v>104</v>
      </c>
      <c r="AB16" s="1" t="s">
        <v>4570</v>
      </c>
      <c r="AC16" s="1" t="s">
        <v>4571</v>
      </c>
      <c r="AD16" s="1" t="s">
        <v>4572</v>
      </c>
      <c r="AE16" s="1" t="s">
        <v>359</v>
      </c>
      <c r="AF16" s="1" t="s">
        <v>360</v>
      </c>
      <c r="AG16" s="1" t="s">
        <v>361</v>
      </c>
      <c r="AH16" s="1" t="s">
        <v>362</v>
      </c>
      <c r="AI16" s="1" t="s">
        <v>363</v>
      </c>
      <c r="AJ16" s="1" t="s">
        <v>364</v>
      </c>
      <c r="AK16" s="1" t="s">
        <v>365</v>
      </c>
      <c r="AL16" s="1" t="s">
        <v>366</v>
      </c>
      <c r="AM16" s="1" t="s">
        <v>367</v>
      </c>
      <c r="AN16" s="1" t="s">
        <v>114</v>
      </c>
      <c r="AO16" s="1" t="s">
        <v>368</v>
      </c>
      <c r="AP16" s="1" t="s">
        <v>369</v>
      </c>
      <c r="AQ16" s="1" t="s">
        <v>5943</v>
      </c>
      <c r="AR16" s="1" t="s">
        <v>6227</v>
      </c>
      <c r="AS16" s="1" t="s">
        <v>6511</v>
      </c>
      <c r="AT16" s="1" t="s">
        <v>350</v>
      </c>
      <c r="AU16" s="66" t="s">
        <v>4511</v>
      </c>
      <c r="AV16" s="66" t="s">
        <v>370</v>
      </c>
      <c r="AW16" s="66" t="s">
        <v>352</v>
      </c>
      <c r="AX16" s="66" t="s">
        <v>120</v>
      </c>
      <c r="AZ16" s="96" t="s">
        <v>91</v>
      </c>
      <c r="BA16" s="96" t="s">
        <v>12</v>
      </c>
      <c r="BB16" s="96">
        <v>4</v>
      </c>
      <c r="BC16" t="s">
        <v>4573</v>
      </c>
      <c r="BD16" t="s">
        <v>6812</v>
      </c>
      <c r="BE16" t="s">
        <v>6813</v>
      </c>
      <c r="BF16" t="s">
        <v>6802</v>
      </c>
      <c r="BG16" t="s">
        <v>6814</v>
      </c>
      <c r="BH16" t="s">
        <v>6815</v>
      </c>
      <c r="BI16" t="s">
        <v>6816</v>
      </c>
      <c r="BJ16" s="96">
        <v>4</v>
      </c>
      <c r="BK16" s="96" t="s">
        <v>4305</v>
      </c>
      <c r="BL16" s="68" t="s">
        <v>6786</v>
      </c>
      <c r="BN16" s="66" t="str">
        <f>IFERROR(INDEX($AZ$3:$BL$4277,($C$3-1)*15+ROWS($BN$3:BN16),2),"")</f>
        <v>CFA</v>
      </c>
      <c r="BO16" s="66">
        <f>IFERROR(INDEX($AZ$3:$BL$4277,($C$3-1)*15+ROWS($BN$3:BN16),3),"")</f>
        <v>4</v>
      </c>
      <c r="BP16" s="1" t="str">
        <f>IFERROR(INDEX($AZ$3:$BL$4277,($C$3-1)*15+ROWS($BN$3:BN16),4),"")</f>
        <v>Prévenir en cas d'écart</v>
      </c>
      <c r="BQ16" s="1" t="str">
        <f>IFERROR(INDEX($AZ$3:$BL$4277,($C$3-1)*15+ROWS($BN$3:BN16),5),"")</f>
        <v>je previens le responsable les soins ou le formateur</v>
      </c>
      <c r="BR16" s="1" t="str">
        <f>IFERROR(INDEX($AZ$3:$BL$4277,($C$3-1)*15+ROWS($BN$3:BN16),6),"")</f>
        <v>je previens</v>
      </c>
      <c r="BS16" s="1" t="str">
        <f>IFERROR(INDEX($AZ$3:$BL$4277,($C$3-1)*15+ROWS($BN$3:BN16),7),"")</f>
        <v>prevenir responsable</v>
      </c>
      <c r="BT16" s="1" t="str">
        <f>IFERROR(INDEX($AZ$3:$BL$4277,($C$3-1)*15+ROWS($BN$3:BN16),8),"")</f>
        <v>soins formateur</v>
      </c>
      <c r="BU16" s="1" t="str">
        <f>IFERROR(INDEX($AZ$3:$BL$4277,($C$3-1)*15+ROWS($BN$3:BN16),9),"")</f>
        <v>si ce n est pas bon</v>
      </c>
      <c r="BV16" s="66" t="str">
        <f>IFERROR(INDEX($AZ$3:$BL$4277,($C$3-1)*15+ROWS($BN$3:BN16),10),"")</f>
        <v>si j ai un doute</v>
      </c>
      <c r="BW16" s="66">
        <f>IFERROR(INDEX($AZ$3:$BL$4277,($C$3-1)*15+ROWS($BN$3:BN16),11),"")</f>
        <v>4</v>
      </c>
      <c r="BX16" s="1" t="str">
        <f>IF($BN16="PRO",$CH$3,IF($BN16="INTER",$CI$3,IF($BN16="CFA",$CJ$3,"")))</f>
        <v>je regarde la consigne je controle ecoulement libre sans resistance notable</v>
      </c>
      <c r="BY16" s="66">
        <f t="shared" si="0"/>
        <v>0</v>
      </c>
      <c r="BZ16" s="66">
        <f t="shared" si="1"/>
        <v>0</v>
      </c>
      <c r="CA16" s="1" t="str">
        <f>IF($BN16="PRO",$CK$3,IF($BN16="INTER",$CL$3,IF($BN16="CFA",$CM$3,"")))</f>
        <v>je regarde la consigne je controle ecoulement libre sans resistance notable si ce n est pas bon ou si j ai un doute je ne laisse pas partir sans prevenir le responsable les soins ou le formateur</v>
      </c>
      <c r="CB16" s="66">
        <f t="shared" si="2"/>
        <v>1</v>
      </c>
      <c r="CC16" s="66">
        <f t="shared" si="3"/>
        <v>4</v>
      </c>
      <c r="CD16" s="1" t="str">
        <f>IF($BN16="PRO",$CN$3,IF($BN16="INTER",$CO$3,IF($BN16="CFA",$CP$3,"")))</f>
        <v>je verifie boisson niveau 0 je respecte la prescription ou la consigne donnee je controle ecoulement libre sans resistance notable si ecart je previens le responsable les soins ou le formateur je transmets ce que j ai vu corrige ou fait remonter</v>
      </c>
      <c r="CE16" s="66">
        <f t="shared" si="4"/>
        <v>1</v>
      </c>
      <c r="CF16" s="66">
        <f t="shared" si="5"/>
        <v>4</v>
      </c>
      <c r="CG16" s="66" t="str">
        <f t="shared" si="6"/>
        <v>OK</v>
      </c>
      <c r="CQ16" s="205">
        <v>1</v>
      </c>
    </row>
    <row r="17" spans="2:95" x14ac:dyDescent="0.25">
      <c r="B17" s="6"/>
      <c r="D17" s="48"/>
      <c r="E17" s="16"/>
      <c r="F17" s="6"/>
      <c r="G17" s="16"/>
      <c r="H17" s="16"/>
      <c r="I17" s="16"/>
      <c r="J17" s="6"/>
      <c r="K17" s="6"/>
      <c r="M17" s="66" t="s">
        <v>371</v>
      </c>
      <c r="N17" s="66">
        <v>15</v>
      </c>
      <c r="O17" s="66" t="s">
        <v>92</v>
      </c>
      <c r="P17" s="1" t="s">
        <v>331</v>
      </c>
      <c r="Q17" s="1" t="s">
        <v>332</v>
      </c>
      <c r="R17" s="1" t="s">
        <v>333</v>
      </c>
      <c r="S17" s="66" t="s">
        <v>372</v>
      </c>
      <c r="T17" s="1" t="s">
        <v>373</v>
      </c>
      <c r="U17" s="66" t="s">
        <v>276</v>
      </c>
      <c r="V17" s="1" t="s">
        <v>374</v>
      </c>
      <c r="W17" s="1" t="s">
        <v>375</v>
      </c>
      <c r="X17" s="1" t="s">
        <v>376</v>
      </c>
      <c r="Y17" s="1" t="s">
        <v>102</v>
      </c>
      <c r="Z17" s="1" t="s">
        <v>103</v>
      </c>
      <c r="AA17" s="1" t="s">
        <v>104</v>
      </c>
      <c r="AB17" s="1" t="s">
        <v>4574</v>
      </c>
      <c r="AC17" s="1" t="s">
        <v>4575</v>
      </c>
      <c r="AD17" s="1" t="s">
        <v>4576</v>
      </c>
      <c r="AE17" s="1" t="s">
        <v>377</v>
      </c>
      <c r="AF17" s="1" t="s">
        <v>378</v>
      </c>
      <c r="AG17" s="1" t="s">
        <v>379</v>
      </c>
      <c r="AH17" s="1" t="s">
        <v>380</v>
      </c>
      <c r="AI17" s="1" t="s">
        <v>381</v>
      </c>
      <c r="AJ17" s="1" t="s">
        <v>382</v>
      </c>
      <c r="AK17" s="1" t="s">
        <v>383</v>
      </c>
      <c r="AL17" s="1" t="s">
        <v>384</v>
      </c>
      <c r="AM17" s="1" t="s">
        <v>385</v>
      </c>
      <c r="AN17" s="1" t="s">
        <v>114</v>
      </c>
      <c r="AO17" s="1" t="s">
        <v>386</v>
      </c>
      <c r="AP17" s="1" t="s">
        <v>387</v>
      </c>
      <c r="AQ17" s="1" t="s">
        <v>5944</v>
      </c>
      <c r="AR17" s="1" t="s">
        <v>6228</v>
      </c>
      <c r="AS17" s="1" t="s">
        <v>6512</v>
      </c>
      <c r="AT17" s="1" t="s">
        <v>350</v>
      </c>
      <c r="AU17" s="66" t="s">
        <v>4511</v>
      </c>
      <c r="AV17" s="66" t="s">
        <v>388</v>
      </c>
      <c r="AW17" s="66" t="s">
        <v>352</v>
      </c>
      <c r="AX17" s="66" t="s">
        <v>120</v>
      </c>
      <c r="AZ17" s="96" t="s">
        <v>91</v>
      </c>
      <c r="BA17" s="96" t="s">
        <v>12</v>
      </c>
      <c r="BB17" s="96">
        <v>5</v>
      </c>
      <c r="BC17" t="s">
        <v>4577</v>
      </c>
      <c r="BD17" t="s">
        <v>6817</v>
      </c>
      <c r="BE17" t="s">
        <v>4578</v>
      </c>
      <c r="BF17" t="s">
        <v>6818</v>
      </c>
      <c r="BG17" t="s">
        <v>6819</v>
      </c>
      <c r="BH17" t="s">
        <v>6793</v>
      </c>
      <c r="BI17"/>
      <c r="BJ17" s="96">
        <v>4</v>
      </c>
      <c r="BK17" s="96" t="s">
        <v>4306</v>
      </c>
      <c r="BL17" s="68" t="s">
        <v>6786</v>
      </c>
      <c r="BN17" s="66" t="str">
        <f>IFERROR(INDEX($AZ$3:$BL$4277,($C$3-1)*15+ROWS($BN$3:BN17),2),"")</f>
        <v>CFA</v>
      </c>
      <c r="BO17" s="66">
        <f>IFERROR(INDEX($AZ$3:$BL$4277,($C$3-1)*15+ROWS($BN$3:BN17),3),"")</f>
        <v>5</v>
      </c>
      <c r="BP17" s="1" t="str">
        <f>IFERROR(INDEX($AZ$3:$BL$4277,($C$3-1)*15+ROWS($BN$3:BN17),4),"")</f>
        <v>Transmettre ou noter ce qui a été observé</v>
      </c>
      <c r="BQ17" s="1" t="str">
        <f>IFERROR(INDEX($AZ$3:$BL$4277,($C$3-1)*15+ROWS($BN$3:BN17),5),"")</f>
        <v>ce que j ai vu corrige ou fait remonter</v>
      </c>
      <c r="BR17" s="1" t="str">
        <f>IFERROR(INDEX($AZ$3:$BL$4277,($C$3-1)*15+ROWS($BN$3:BN17),6),"")</f>
        <v>ce que j ai vu</v>
      </c>
      <c r="BS17" s="1" t="str">
        <f>IFERROR(INDEX($AZ$3:$BL$4277,($C$3-1)*15+ROWS($BN$3:BN17),7),"")</f>
        <v>corrige ou fait remonter</v>
      </c>
      <c r="BT17" s="1" t="str">
        <f>IFERROR(INDEX($AZ$3:$BL$4277,($C$3-1)*15+ROWS($BN$3:BN17),8),"")</f>
        <v>fait remonter</v>
      </c>
      <c r="BU17" s="1" t="str">
        <f>IFERROR(INDEX($AZ$3:$BL$4277,($C$3-1)*15+ROWS($BN$3:BN17),9),"")</f>
        <v>je transmets</v>
      </c>
      <c r="BV17" s="66">
        <f>IFERROR(INDEX($AZ$3:$BL$4277,($C$3-1)*15+ROWS($BN$3:BN17),10),"")</f>
        <v>0</v>
      </c>
      <c r="BW17" s="66">
        <f>IFERROR(INDEX($AZ$3:$BL$4277,($C$3-1)*15+ROWS($BN$3:BN17),11),"")</f>
        <v>4</v>
      </c>
      <c r="BX17" s="1" t="str">
        <f>IF($BN17="PRO",$CH$3,IF($BN17="INTER",$CI$3,IF($BN17="CFA",$CJ$3,"")))</f>
        <v>je regarde la consigne je controle ecoulement libre sans resistance notable</v>
      </c>
      <c r="BY17" s="66">
        <f t="shared" si="0"/>
        <v>0</v>
      </c>
      <c r="BZ17" s="66">
        <f t="shared" si="1"/>
        <v>0</v>
      </c>
      <c r="CA17" s="1" t="str">
        <f>IF($BN17="PRO",$CK$3,IF($BN17="INTER",$CL$3,IF($BN17="CFA",$CM$3,"")))</f>
        <v>je regarde la consigne je controle ecoulement libre sans resistance notable si ce n est pas bon ou si j ai un doute je ne laisse pas partir sans prevenir le responsable les soins ou le formateur</v>
      </c>
      <c r="CB17" s="66">
        <f t="shared" si="2"/>
        <v>0</v>
      </c>
      <c r="CC17" s="66">
        <f t="shared" si="3"/>
        <v>0</v>
      </c>
      <c r="CD17" s="1" t="str">
        <f>IF($BN17="PRO",$CN$3,IF($BN17="INTER",$CO$3,IF($BN17="CFA",$CP$3,"")))</f>
        <v>je verifie boisson niveau 0 je respecte la prescription ou la consigne donnee je controle ecoulement libre sans resistance notable si ecart je previens le responsable les soins ou le formateur je transmets ce que j ai vu corrige ou fait remonter</v>
      </c>
      <c r="CE17" s="66">
        <f t="shared" si="4"/>
        <v>1</v>
      </c>
      <c r="CF17" s="66">
        <f t="shared" si="5"/>
        <v>4</v>
      </c>
      <c r="CG17" s="66" t="str">
        <f t="shared" si="6"/>
        <v>OK</v>
      </c>
      <c r="CQ17" s="205">
        <v>1</v>
      </c>
    </row>
    <row r="18" spans="2:95" ht="19.5" customHeight="1" thickBot="1" x14ac:dyDescent="0.3">
      <c r="B18" s="21" t="s">
        <v>18</v>
      </c>
      <c r="C18" s="16"/>
      <c r="D18" s="41" t="s">
        <v>7</v>
      </c>
      <c r="E18" s="16"/>
      <c r="F18" s="21" t="s">
        <v>30</v>
      </c>
      <c r="G18" s="16"/>
      <c r="H18" s="16"/>
      <c r="I18" s="16"/>
      <c r="J18" s="21" t="s">
        <v>42</v>
      </c>
      <c r="K18" s="6"/>
      <c r="M18" s="66" t="s">
        <v>389</v>
      </c>
      <c r="N18" s="66">
        <v>16</v>
      </c>
      <c r="O18" s="66" t="s">
        <v>92</v>
      </c>
      <c r="P18" s="1" t="s">
        <v>331</v>
      </c>
      <c r="Q18" s="1" t="s">
        <v>332</v>
      </c>
      <c r="R18" s="1" t="s">
        <v>333</v>
      </c>
      <c r="S18" s="66" t="s">
        <v>390</v>
      </c>
      <c r="T18" s="1" t="s">
        <v>391</v>
      </c>
      <c r="U18" s="66" t="s">
        <v>276</v>
      </c>
      <c r="V18" s="1" t="s">
        <v>392</v>
      </c>
      <c r="W18" s="1" t="s">
        <v>393</v>
      </c>
      <c r="X18" s="1" t="s">
        <v>394</v>
      </c>
      <c r="Y18" s="1" t="s">
        <v>102</v>
      </c>
      <c r="Z18" s="1" t="s">
        <v>103</v>
      </c>
      <c r="AA18" s="1" t="s">
        <v>104</v>
      </c>
      <c r="AB18" s="1" t="s">
        <v>4579</v>
      </c>
      <c r="AC18" s="1" t="s">
        <v>4580</v>
      </c>
      <c r="AD18" s="1" t="s">
        <v>4581</v>
      </c>
      <c r="AE18" s="1" t="s">
        <v>395</v>
      </c>
      <c r="AF18" s="1" t="s">
        <v>396</v>
      </c>
      <c r="AG18" s="1" t="s">
        <v>397</v>
      </c>
      <c r="AH18" s="1" t="s">
        <v>398</v>
      </c>
      <c r="AI18" s="1" t="s">
        <v>399</v>
      </c>
      <c r="AJ18" s="1" t="s">
        <v>400</v>
      </c>
      <c r="AK18" s="1" t="s">
        <v>401</v>
      </c>
      <c r="AL18" s="1" t="s">
        <v>402</v>
      </c>
      <c r="AM18" s="1" t="s">
        <v>403</v>
      </c>
      <c r="AN18" s="1" t="s">
        <v>114</v>
      </c>
      <c r="AO18" s="1" t="s">
        <v>404</v>
      </c>
      <c r="AP18" s="1" t="s">
        <v>405</v>
      </c>
      <c r="AQ18" s="1" t="s">
        <v>5945</v>
      </c>
      <c r="AR18" s="1" t="s">
        <v>6229</v>
      </c>
      <c r="AS18" s="1" t="s">
        <v>6513</v>
      </c>
      <c r="AT18" s="1" t="s">
        <v>350</v>
      </c>
      <c r="AU18" s="66" t="s">
        <v>4511</v>
      </c>
      <c r="AV18" s="66" t="s">
        <v>406</v>
      </c>
      <c r="AW18" s="66" t="s">
        <v>352</v>
      </c>
      <c r="AX18" s="66" t="s">
        <v>120</v>
      </c>
      <c r="AZ18" s="96" t="s">
        <v>121</v>
      </c>
      <c r="BA18" s="96" t="s">
        <v>10</v>
      </c>
      <c r="BB18" s="96">
        <v>1</v>
      </c>
      <c r="BC18" t="s">
        <v>4512</v>
      </c>
      <c r="BD18" t="s">
        <v>4582</v>
      </c>
      <c r="BE18" t="s">
        <v>6820</v>
      </c>
      <c r="BJ18" s="96">
        <v>4</v>
      </c>
      <c r="BK18" s="96" t="s">
        <v>4292</v>
      </c>
      <c r="BL18" s="68" t="s">
        <v>6786</v>
      </c>
      <c r="CQ18" s="205">
        <v>1</v>
      </c>
    </row>
    <row r="19" spans="2:95" ht="120" customHeight="1" thickBot="1" x14ac:dyDescent="0.3">
      <c r="B19" s="3" t="s">
        <v>6821</v>
      </c>
      <c r="C19" s="16"/>
      <c r="D19" s="38" t="str">
        <f>IFERROR(INDEX($M$3:$AX$287,MATCH($C$3,$N$3:$N$287,0),7),"")</f>
        <v>Boisson niveau 0</v>
      </c>
      <c r="E19" s="16"/>
      <c r="F19" s="3" t="s">
        <v>6822</v>
      </c>
      <c r="G19" s="16"/>
      <c r="H19" s="16"/>
      <c r="I19" s="16"/>
      <c r="J19" s="3" t="s">
        <v>6823</v>
      </c>
      <c r="K19" s="6"/>
      <c r="M19" s="66" t="s">
        <v>407</v>
      </c>
      <c r="N19" s="66">
        <v>17</v>
      </c>
      <c r="O19" s="66" t="s">
        <v>92</v>
      </c>
      <c r="P19" s="1" t="s">
        <v>331</v>
      </c>
      <c r="Q19" s="1" t="s">
        <v>332</v>
      </c>
      <c r="R19" s="1" t="s">
        <v>333</v>
      </c>
      <c r="S19" s="66" t="s">
        <v>408</v>
      </c>
      <c r="T19" s="1" t="s">
        <v>409</v>
      </c>
      <c r="U19" s="66" t="s">
        <v>276</v>
      </c>
      <c r="V19" s="1" t="s">
        <v>410</v>
      </c>
      <c r="W19" s="1" t="s">
        <v>411</v>
      </c>
      <c r="X19" s="1" t="s">
        <v>412</v>
      </c>
      <c r="Y19" s="1" t="s">
        <v>102</v>
      </c>
      <c r="Z19" s="1" t="s">
        <v>103</v>
      </c>
      <c r="AA19" s="1" t="s">
        <v>104</v>
      </c>
      <c r="AB19" s="1" t="s">
        <v>4584</v>
      </c>
      <c r="AC19" s="1" t="s">
        <v>4585</v>
      </c>
      <c r="AD19" s="1" t="s">
        <v>4586</v>
      </c>
      <c r="AE19" s="1" t="s">
        <v>413</v>
      </c>
      <c r="AF19" s="1" t="s">
        <v>414</v>
      </c>
      <c r="AG19" s="1" t="s">
        <v>415</v>
      </c>
      <c r="AH19" s="1" t="s">
        <v>416</v>
      </c>
      <c r="AI19" s="1" t="s">
        <v>417</v>
      </c>
      <c r="AJ19" s="1" t="s">
        <v>418</v>
      </c>
      <c r="AK19" s="1" t="s">
        <v>419</v>
      </c>
      <c r="AL19" s="1" t="s">
        <v>420</v>
      </c>
      <c r="AM19" s="1" t="s">
        <v>421</v>
      </c>
      <c r="AN19" s="1" t="s">
        <v>114</v>
      </c>
      <c r="AO19" s="1" t="s">
        <v>422</v>
      </c>
      <c r="AP19" s="1" t="s">
        <v>423</v>
      </c>
      <c r="AQ19" s="1" t="s">
        <v>5946</v>
      </c>
      <c r="AR19" s="1" t="s">
        <v>6230</v>
      </c>
      <c r="AS19" s="1" t="s">
        <v>6514</v>
      </c>
      <c r="AT19" s="1" t="s">
        <v>350</v>
      </c>
      <c r="AU19" s="66" t="s">
        <v>4511</v>
      </c>
      <c r="AV19" s="66" t="s">
        <v>424</v>
      </c>
      <c r="AW19" s="66" t="s">
        <v>352</v>
      </c>
      <c r="AX19" s="66" t="s">
        <v>120</v>
      </c>
      <c r="AZ19" s="96" t="s">
        <v>121</v>
      </c>
      <c r="BA19" s="96" t="s">
        <v>10</v>
      </c>
      <c r="BB19" s="96">
        <v>2</v>
      </c>
      <c r="BC19" t="s">
        <v>4518</v>
      </c>
      <c r="BD19" t="s">
        <v>4587</v>
      </c>
      <c r="BE19" t="s">
        <v>6787</v>
      </c>
      <c r="BF19" t="s">
        <v>6788</v>
      </c>
      <c r="BG19" t="s">
        <v>6789</v>
      </c>
      <c r="BJ19" s="96">
        <v>4</v>
      </c>
      <c r="BK19" s="96" t="s">
        <v>4293</v>
      </c>
      <c r="BL19" s="68" t="s">
        <v>6786</v>
      </c>
      <c r="CQ19" s="205">
        <v>1</v>
      </c>
    </row>
    <row r="20" spans="2:95" ht="26.25" customHeight="1" x14ac:dyDescent="0.25">
      <c r="B20" s="61" t="s">
        <v>19</v>
      </c>
      <c r="C20" s="22">
        <f>MIN(20,SUMIFS($CC$3:$CC$17,$BN$3:$BN$17,"PRO"))</f>
        <v>12</v>
      </c>
      <c r="D20" s="36" t="s">
        <v>9</v>
      </c>
      <c r="E20" s="16"/>
      <c r="F20" s="61" t="s">
        <v>31</v>
      </c>
      <c r="G20" s="22">
        <f>MIN(20,SUMIFS($CC$3:$CC$17,$BN$3:$BN$17,"INTER"))</f>
        <v>16</v>
      </c>
      <c r="H20" s="16"/>
      <c r="I20" s="16"/>
      <c r="J20" s="194" t="s">
        <v>43</v>
      </c>
      <c r="K20" s="20">
        <f>MIN(20,SUMIFS($CC$3:$CC$17,$BN$3:$BN$17,"CFA"))</f>
        <v>12</v>
      </c>
      <c r="M20" s="66" t="s">
        <v>425</v>
      </c>
      <c r="N20" s="66">
        <v>18</v>
      </c>
      <c r="O20" s="66" t="s">
        <v>92</v>
      </c>
      <c r="P20" s="1" t="s">
        <v>331</v>
      </c>
      <c r="Q20" s="1" t="s">
        <v>332</v>
      </c>
      <c r="R20" s="1" t="s">
        <v>333</v>
      </c>
      <c r="S20" s="66" t="s">
        <v>426</v>
      </c>
      <c r="T20" s="1" t="s">
        <v>427</v>
      </c>
      <c r="U20" s="66" t="s">
        <v>276</v>
      </c>
      <c r="V20" s="1" t="s">
        <v>428</v>
      </c>
      <c r="W20" s="1" t="s">
        <v>429</v>
      </c>
      <c r="X20" s="1" t="s">
        <v>430</v>
      </c>
      <c r="Y20" s="1" t="s">
        <v>102</v>
      </c>
      <c r="Z20" s="1" t="s">
        <v>103</v>
      </c>
      <c r="AA20" s="1" t="s">
        <v>104</v>
      </c>
      <c r="AB20" s="1" t="s">
        <v>4588</v>
      </c>
      <c r="AC20" s="1" t="s">
        <v>4589</v>
      </c>
      <c r="AD20" s="1" t="s">
        <v>4590</v>
      </c>
      <c r="AE20" s="1" t="s">
        <v>431</v>
      </c>
      <c r="AF20" s="1" t="s">
        <v>432</v>
      </c>
      <c r="AG20" s="1" t="s">
        <v>433</v>
      </c>
      <c r="AH20" s="1" t="s">
        <v>434</v>
      </c>
      <c r="AI20" s="1" t="s">
        <v>435</v>
      </c>
      <c r="AJ20" s="1" t="s">
        <v>436</v>
      </c>
      <c r="AK20" s="1" t="s">
        <v>437</v>
      </c>
      <c r="AL20" s="1" t="s">
        <v>438</v>
      </c>
      <c r="AM20" s="1" t="s">
        <v>439</v>
      </c>
      <c r="AN20" s="1" t="s">
        <v>114</v>
      </c>
      <c r="AO20" s="1" t="s">
        <v>440</v>
      </c>
      <c r="AP20" s="1" t="s">
        <v>441</v>
      </c>
      <c r="AQ20" s="1" t="s">
        <v>5947</v>
      </c>
      <c r="AR20" s="1" t="s">
        <v>6231</v>
      </c>
      <c r="AS20" s="1" t="s">
        <v>6515</v>
      </c>
      <c r="AT20" s="1" t="s">
        <v>350</v>
      </c>
      <c r="AU20" s="66" t="s">
        <v>4511</v>
      </c>
      <c r="AV20" s="66" t="s">
        <v>442</v>
      </c>
      <c r="AW20" s="66" t="s">
        <v>352</v>
      </c>
      <c r="AX20" s="66" t="s">
        <v>120</v>
      </c>
      <c r="AZ20" s="96" t="s">
        <v>121</v>
      </c>
      <c r="BA20" s="96" t="s">
        <v>10</v>
      </c>
      <c r="BB20" s="96">
        <v>3</v>
      </c>
      <c r="BC20" t="s">
        <v>4523</v>
      </c>
      <c r="BD20" t="s">
        <v>4587</v>
      </c>
      <c r="BE20" t="s">
        <v>4583</v>
      </c>
      <c r="BJ20" s="96">
        <v>4</v>
      </c>
      <c r="BK20" s="96" t="s">
        <v>4294</v>
      </c>
      <c r="BL20" s="68" t="s">
        <v>6786</v>
      </c>
      <c r="CQ20" s="205">
        <v>1</v>
      </c>
    </row>
    <row r="21" spans="2:95" ht="18.75" customHeight="1" x14ac:dyDescent="0.25">
      <c r="B21" s="15" t="s">
        <v>20</v>
      </c>
      <c r="C21" s="16"/>
      <c r="D21" s="49" t="str">
        <f>IFERROR(INDEX($M$3:$AX$287,MATCH($C$3,$N$3:$N$287,0),37),"")</f>
        <v>Essentiel</v>
      </c>
      <c r="E21" s="16"/>
      <c r="F21" s="15" t="s">
        <v>32</v>
      </c>
      <c r="G21" s="16"/>
      <c r="H21" s="16"/>
      <c r="I21" s="16"/>
      <c r="J21" s="15" t="s">
        <v>44</v>
      </c>
      <c r="K21" s="16"/>
      <c r="M21" s="66" t="s">
        <v>443</v>
      </c>
      <c r="N21" s="66">
        <v>19</v>
      </c>
      <c r="O21" s="66" t="s">
        <v>92</v>
      </c>
      <c r="P21" s="1" t="s">
        <v>331</v>
      </c>
      <c r="Q21" s="1" t="s">
        <v>332</v>
      </c>
      <c r="R21" s="1" t="s">
        <v>333</v>
      </c>
      <c r="S21" s="66" t="s">
        <v>444</v>
      </c>
      <c r="T21" s="1" t="s">
        <v>445</v>
      </c>
      <c r="U21" s="66" t="s">
        <v>276</v>
      </c>
      <c r="V21" s="1" t="s">
        <v>446</v>
      </c>
      <c r="W21" s="1" t="s">
        <v>447</v>
      </c>
      <c r="X21" s="1" t="s">
        <v>448</v>
      </c>
      <c r="Y21" s="1" t="s">
        <v>102</v>
      </c>
      <c r="Z21" s="1" t="s">
        <v>103</v>
      </c>
      <c r="AA21" s="1" t="s">
        <v>104</v>
      </c>
      <c r="AB21" s="1" t="s">
        <v>4591</v>
      </c>
      <c r="AC21" s="1" t="s">
        <v>4592</v>
      </c>
      <c r="AD21" s="1" t="s">
        <v>4593</v>
      </c>
      <c r="AE21" s="1" t="s">
        <v>449</v>
      </c>
      <c r="AF21" s="1" t="s">
        <v>450</v>
      </c>
      <c r="AG21" s="1" t="s">
        <v>451</v>
      </c>
      <c r="AH21" s="1" t="s">
        <v>452</v>
      </c>
      <c r="AI21" s="1" t="s">
        <v>453</v>
      </c>
      <c r="AJ21" s="1" t="s">
        <v>454</v>
      </c>
      <c r="AK21" s="1" t="s">
        <v>455</v>
      </c>
      <c r="AL21" s="1" t="s">
        <v>456</v>
      </c>
      <c r="AM21" s="1" t="s">
        <v>457</v>
      </c>
      <c r="AN21" s="1" t="s">
        <v>114</v>
      </c>
      <c r="AO21" s="1" t="s">
        <v>458</v>
      </c>
      <c r="AP21" s="1" t="s">
        <v>459</v>
      </c>
      <c r="AQ21" s="1" t="s">
        <v>5948</v>
      </c>
      <c r="AR21" s="1" t="s">
        <v>6232</v>
      </c>
      <c r="AS21" s="1" t="s">
        <v>6516</v>
      </c>
      <c r="AT21" s="1" t="s">
        <v>350</v>
      </c>
      <c r="AU21" s="66" t="s">
        <v>4511</v>
      </c>
      <c r="AV21" s="66" t="s">
        <v>460</v>
      </c>
      <c r="AW21" s="66" t="s">
        <v>352</v>
      </c>
      <c r="AX21" s="66" t="s">
        <v>120</v>
      </c>
      <c r="AZ21" s="96" t="s">
        <v>121</v>
      </c>
      <c r="BA21" s="96" t="s">
        <v>10</v>
      </c>
      <c r="BB21" s="96">
        <v>4</v>
      </c>
      <c r="BC21" t="s">
        <v>4527</v>
      </c>
      <c r="BD21" t="s">
        <v>4594</v>
      </c>
      <c r="BJ21" s="96">
        <v>4</v>
      </c>
      <c r="BK21" s="96" t="s">
        <v>4295</v>
      </c>
      <c r="BL21" s="68" t="s">
        <v>6786</v>
      </c>
      <c r="CQ21" s="205">
        <v>1</v>
      </c>
    </row>
    <row r="22" spans="2:95" ht="42" customHeight="1" x14ac:dyDescent="0.25">
      <c r="B22" s="23" t="str">
        <f>IF(C20=20,"Réponse B complète.",IF(C20&gt;=12,"Réponse B améliorée mais encore incomplète.","Réponse B insuffisante : reprendre les critères actifs."))</f>
        <v>Réponse B améliorée mais encore incomplète.</v>
      </c>
      <c r="C22" s="16"/>
      <c r="D22" s="35"/>
      <c r="E22" s="16"/>
      <c r="F22" s="23" t="str">
        <f>IF(G20=20,"Réponse B complète.",IF(G20&gt;=12,"Réponse B améliorée mais encore incomplète.","Réponse B insuffisante : reprendre les critères actifs."))</f>
        <v>Réponse B améliorée mais encore incomplète.</v>
      </c>
      <c r="G22" s="16"/>
      <c r="H22" s="16"/>
      <c r="I22" s="16"/>
      <c r="J22" s="23" t="str">
        <f>IF(K20=20,"Réponse B complète.",IF(K20&gt;=12,"Réponse B améliorée mais encore incomplète.","Réponse B insuffisante : reprendre les critères actifs."))</f>
        <v>Réponse B améliorée mais encore incomplète.</v>
      </c>
      <c r="K22" s="16"/>
      <c r="M22" s="66" t="s">
        <v>461</v>
      </c>
      <c r="N22" s="66">
        <v>20</v>
      </c>
      <c r="O22" s="66" t="s">
        <v>92</v>
      </c>
      <c r="P22" s="1" t="s">
        <v>331</v>
      </c>
      <c r="Q22" s="1" t="s">
        <v>332</v>
      </c>
      <c r="R22" s="1" t="s">
        <v>333</v>
      </c>
      <c r="S22" s="66" t="s">
        <v>462</v>
      </c>
      <c r="T22" s="1" t="s">
        <v>463</v>
      </c>
      <c r="U22" s="66" t="s">
        <v>276</v>
      </c>
      <c r="V22" s="1" t="s">
        <v>464</v>
      </c>
      <c r="W22" s="1" t="s">
        <v>465</v>
      </c>
      <c r="X22" s="1" t="s">
        <v>466</v>
      </c>
      <c r="Y22" s="1" t="s">
        <v>102</v>
      </c>
      <c r="Z22" s="1" t="s">
        <v>103</v>
      </c>
      <c r="AA22" s="1" t="s">
        <v>104</v>
      </c>
      <c r="AB22" s="1" t="s">
        <v>4595</v>
      </c>
      <c r="AC22" s="1" t="s">
        <v>4596</v>
      </c>
      <c r="AD22" s="1" t="s">
        <v>4597</v>
      </c>
      <c r="AE22" s="1" t="s">
        <v>467</v>
      </c>
      <c r="AF22" s="1" t="s">
        <v>468</v>
      </c>
      <c r="AG22" s="1" t="s">
        <v>469</v>
      </c>
      <c r="AH22" s="1" t="s">
        <v>470</v>
      </c>
      <c r="AI22" s="1" t="s">
        <v>471</v>
      </c>
      <c r="AJ22" s="1" t="s">
        <v>472</v>
      </c>
      <c r="AK22" s="1" t="s">
        <v>473</v>
      </c>
      <c r="AL22" s="1" t="s">
        <v>474</v>
      </c>
      <c r="AM22" s="1" t="s">
        <v>475</v>
      </c>
      <c r="AN22" s="1" t="s">
        <v>476</v>
      </c>
      <c r="AO22" s="1" t="s">
        <v>477</v>
      </c>
      <c r="AP22" s="1" t="s">
        <v>478</v>
      </c>
      <c r="AQ22" s="1" t="s">
        <v>5949</v>
      </c>
      <c r="AR22" s="1" t="s">
        <v>6233</v>
      </c>
      <c r="AS22" s="1" t="s">
        <v>6517</v>
      </c>
      <c r="AT22" s="1" t="s">
        <v>350</v>
      </c>
      <c r="AU22" s="66" t="s">
        <v>4511</v>
      </c>
      <c r="AV22" s="66" t="s">
        <v>479</v>
      </c>
      <c r="AW22" s="66" t="s">
        <v>352</v>
      </c>
      <c r="AX22" s="66" t="s">
        <v>120</v>
      </c>
      <c r="AZ22" s="96" t="s">
        <v>121</v>
      </c>
      <c r="BA22" s="96" t="s">
        <v>10</v>
      </c>
      <c r="BB22" s="96">
        <v>5</v>
      </c>
      <c r="BC22" t="s">
        <v>4531</v>
      </c>
      <c r="BD22" t="s">
        <v>4598</v>
      </c>
      <c r="BE22" t="s">
        <v>6824</v>
      </c>
      <c r="BF22" t="s">
        <v>6792</v>
      </c>
      <c r="BG22" t="s">
        <v>6793</v>
      </c>
      <c r="BJ22" s="96">
        <v>4</v>
      </c>
      <c r="BK22" s="96" t="s">
        <v>4296</v>
      </c>
      <c r="BL22" s="68" t="s">
        <v>6786</v>
      </c>
      <c r="CQ22" s="205">
        <v>1</v>
      </c>
    </row>
    <row r="23" spans="2:95" ht="18.75" customHeight="1" x14ac:dyDescent="0.25">
      <c r="B23" s="15" t="s">
        <v>21</v>
      </c>
      <c r="C23" s="16"/>
      <c r="D23" s="36" t="s">
        <v>8</v>
      </c>
      <c r="E23" s="16"/>
      <c r="F23" s="15" t="s">
        <v>33</v>
      </c>
      <c r="G23" s="16"/>
      <c r="H23" s="16"/>
      <c r="I23" s="16"/>
      <c r="J23" s="15" t="s">
        <v>45</v>
      </c>
      <c r="K23" s="16"/>
      <c r="M23" s="66" t="s">
        <v>480</v>
      </c>
      <c r="N23" s="66">
        <v>21</v>
      </c>
      <c r="O23" s="66" t="s">
        <v>92</v>
      </c>
      <c r="P23" s="1" t="s">
        <v>331</v>
      </c>
      <c r="Q23" s="1" t="s">
        <v>332</v>
      </c>
      <c r="R23" s="1" t="s">
        <v>333</v>
      </c>
      <c r="S23" s="66" t="s">
        <v>481</v>
      </c>
      <c r="T23" s="1" t="s">
        <v>482</v>
      </c>
      <c r="U23" s="66" t="s">
        <v>276</v>
      </c>
      <c r="V23" s="1" t="s">
        <v>483</v>
      </c>
      <c r="W23" s="1" t="s">
        <v>484</v>
      </c>
      <c r="X23" s="1" t="s">
        <v>485</v>
      </c>
      <c r="Y23" s="1" t="s">
        <v>102</v>
      </c>
      <c r="Z23" s="1" t="s">
        <v>103</v>
      </c>
      <c r="AA23" s="1" t="s">
        <v>104</v>
      </c>
      <c r="AB23" s="1" t="s">
        <v>4599</v>
      </c>
      <c r="AC23" s="1" t="s">
        <v>4600</v>
      </c>
      <c r="AD23" s="1" t="s">
        <v>4601</v>
      </c>
      <c r="AE23" s="1" t="s">
        <v>486</v>
      </c>
      <c r="AF23" s="1" t="s">
        <v>487</v>
      </c>
      <c r="AG23" s="1" t="s">
        <v>488</v>
      </c>
      <c r="AH23" s="1" t="s">
        <v>489</v>
      </c>
      <c r="AI23" s="1" t="s">
        <v>490</v>
      </c>
      <c r="AJ23" s="1" t="s">
        <v>491</v>
      </c>
      <c r="AK23" s="1" t="s">
        <v>492</v>
      </c>
      <c r="AL23" s="1" t="s">
        <v>493</v>
      </c>
      <c r="AM23" s="1" t="s">
        <v>494</v>
      </c>
      <c r="AN23" s="1" t="s">
        <v>476</v>
      </c>
      <c r="AO23" s="1" t="s">
        <v>495</v>
      </c>
      <c r="AP23" s="1" t="s">
        <v>496</v>
      </c>
      <c r="AQ23" s="1" t="s">
        <v>5950</v>
      </c>
      <c r="AR23" s="1" t="s">
        <v>6234</v>
      </c>
      <c r="AS23" s="1" t="s">
        <v>6518</v>
      </c>
      <c r="AT23" s="1" t="s">
        <v>350</v>
      </c>
      <c r="AU23" s="66" t="s">
        <v>4511</v>
      </c>
      <c r="AV23" s="66" t="s">
        <v>497</v>
      </c>
      <c r="AW23" s="66" t="s">
        <v>352</v>
      </c>
      <c r="AX23" s="66" t="s">
        <v>498</v>
      </c>
      <c r="AZ23" s="96" t="s">
        <v>121</v>
      </c>
      <c r="BA23" s="96" t="s">
        <v>54</v>
      </c>
      <c r="BB23" s="96">
        <v>1</v>
      </c>
      <c r="BC23" t="s">
        <v>4536</v>
      </c>
      <c r="BD23" t="s">
        <v>4587</v>
      </c>
      <c r="BJ23" s="96">
        <v>4</v>
      </c>
      <c r="BK23" s="96" t="s">
        <v>4297</v>
      </c>
      <c r="BL23" s="68" t="s">
        <v>6786</v>
      </c>
      <c r="CQ23" s="205">
        <v>1</v>
      </c>
    </row>
    <row r="24" spans="2:95" ht="42" customHeight="1" x14ac:dyDescent="0.25">
      <c r="B24" s="24" t="str">
        <f>IFERROR(INDEX($M$3:$AX$287,MATCH($C$3,$N$3:$N$287,0),25),"")</f>
        <v>Quelle preuve ou quel contrôle permet de sécuriser « Boisson niveau 0 » ?</v>
      </c>
      <c r="C24" s="16"/>
      <c r="D24" s="37" t="str">
        <f>IFERROR(INDEX($M$3:$AX$287,MATCH($C$3,$N$3:$N$287,0),4),"")</f>
        <v>Socle pédagogique</v>
      </c>
      <c r="E24" s="16"/>
      <c r="F24" s="24" t="str">
        <f>IFERROR(INDEX($M$3:$AX$287,MATCH($C$3,$N$3:$N$287,0),26),"")</f>
        <v>Quel contrôle terrain dois-tu citer pour « Boisson niveau 0 » ?</v>
      </c>
      <c r="G24" s="16"/>
      <c r="H24" s="16"/>
      <c r="I24" s="16"/>
      <c r="J24" s="24" t="str">
        <f>IFERROR(INDEX($M$3:$AX$287,MATCH($C$3,$N$3:$N$287,0),27),"")</f>
        <v>Qui préviens-tu si « Boisson niveau 0 » n’est pas conforme ?</v>
      </c>
      <c r="K24" s="16"/>
      <c r="M24" s="66" t="s">
        <v>499</v>
      </c>
      <c r="N24" s="66">
        <v>22</v>
      </c>
      <c r="O24" s="66" t="s">
        <v>92</v>
      </c>
      <c r="P24" s="1" t="s">
        <v>331</v>
      </c>
      <c r="Q24" s="1" t="s">
        <v>332</v>
      </c>
      <c r="R24" s="1" t="s">
        <v>333</v>
      </c>
      <c r="S24" s="66" t="s">
        <v>500</v>
      </c>
      <c r="T24" s="1" t="s">
        <v>501</v>
      </c>
      <c r="U24" s="66" t="s">
        <v>276</v>
      </c>
      <c r="V24" s="1" t="s">
        <v>502</v>
      </c>
      <c r="W24" s="1" t="s">
        <v>503</v>
      </c>
      <c r="X24" s="1" t="s">
        <v>504</v>
      </c>
      <c r="Y24" s="1" t="s">
        <v>102</v>
      </c>
      <c r="Z24" s="1" t="s">
        <v>103</v>
      </c>
      <c r="AA24" s="1" t="s">
        <v>104</v>
      </c>
      <c r="AB24" s="1" t="s">
        <v>4602</v>
      </c>
      <c r="AC24" s="1" t="s">
        <v>4603</v>
      </c>
      <c r="AD24" s="1" t="s">
        <v>4604</v>
      </c>
      <c r="AE24" s="1" t="s">
        <v>505</v>
      </c>
      <c r="AF24" s="1" t="s">
        <v>506</v>
      </c>
      <c r="AG24" s="1" t="s">
        <v>507</v>
      </c>
      <c r="AH24" s="1" t="s">
        <v>508</v>
      </c>
      <c r="AI24" s="1" t="s">
        <v>509</v>
      </c>
      <c r="AJ24" s="1" t="s">
        <v>510</v>
      </c>
      <c r="AK24" s="1" t="s">
        <v>511</v>
      </c>
      <c r="AL24" s="1" t="s">
        <v>512</v>
      </c>
      <c r="AM24" s="1" t="s">
        <v>513</v>
      </c>
      <c r="AN24" s="1" t="s">
        <v>114</v>
      </c>
      <c r="AO24" s="1" t="s">
        <v>514</v>
      </c>
      <c r="AP24" s="1" t="s">
        <v>515</v>
      </c>
      <c r="AQ24" s="1" t="s">
        <v>5951</v>
      </c>
      <c r="AR24" s="1" t="s">
        <v>6235</v>
      </c>
      <c r="AS24" s="1" t="s">
        <v>6519</v>
      </c>
      <c r="AT24" s="1" t="s">
        <v>350</v>
      </c>
      <c r="AU24" s="66" t="s">
        <v>4511</v>
      </c>
      <c r="AV24" s="66" t="s">
        <v>516</v>
      </c>
      <c r="AW24" s="66" t="s">
        <v>352</v>
      </c>
      <c r="AX24" s="66" t="s">
        <v>120</v>
      </c>
      <c r="AZ24" s="96" t="s">
        <v>121</v>
      </c>
      <c r="BA24" s="96" t="s">
        <v>54</v>
      </c>
      <c r="BB24" s="96">
        <v>2</v>
      </c>
      <c r="BC24" t="s">
        <v>4540</v>
      </c>
      <c r="BD24" t="s">
        <v>4541</v>
      </c>
      <c r="BE24" t="s">
        <v>6794</v>
      </c>
      <c r="BF24" t="s">
        <v>6789</v>
      </c>
      <c r="BG24" t="s">
        <v>6788</v>
      </c>
      <c r="BH24" s="96" t="s">
        <v>6795</v>
      </c>
      <c r="BJ24" s="96">
        <v>4</v>
      </c>
      <c r="BK24" s="96" t="s">
        <v>4298</v>
      </c>
      <c r="BL24" s="68" t="s">
        <v>6786</v>
      </c>
      <c r="CQ24" s="205">
        <v>1</v>
      </c>
    </row>
    <row r="25" spans="2:95" ht="18.75" customHeight="1" x14ac:dyDescent="0.25">
      <c r="B25" s="15" t="s">
        <v>22</v>
      </c>
      <c r="C25" s="16"/>
      <c r="D25" s="36" t="s">
        <v>4</v>
      </c>
      <c r="E25" s="16"/>
      <c r="F25" s="15" t="s">
        <v>34</v>
      </c>
      <c r="G25" s="16"/>
      <c r="H25" s="16"/>
      <c r="I25" s="16"/>
      <c r="J25" s="15" t="s">
        <v>46</v>
      </c>
      <c r="K25" s="16"/>
      <c r="M25" s="66" t="s">
        <v>517</v>
      </c>
      <c r="N25" s="66">
        <v>23</v>
      </c>
      <c r="O25" s="66" t="s">
        <v>92</v>
      </c>
      <c r="P25" s="1" t="s">
        <v>331</v>
      </c>
      <c r="Q25" s="1" t="s">
        <v>332</v>
      </c>
      <c r="R25" s="1" t="s">
        <v>333</v>
      </c>
      <c r="S25" s="66" t="s">
        <v>518</v>
      </c>
      <c r="T25" s="1" t="s">
        <v>519</v>
      </c>
      <c r="U25" s="66" t="s">
        <v>276</v>
      </c>
      <c r="V25" s="1" t="s">
        <v>520</v>
      </c>
      <c r="W25" s="1" t="s">
        <v>521</v>
      </c>
      <c r="X25" s="1" t="s">
        <v>522</v>
      </c>
      <c r="Y25" s="1" t="s">
        <v>102</v>
      </c>
      <c r="Z25" s="1" t="s">
        <v>103</v>
      </c>
      <c r="AA25" s="1" t="s">
        <v>104</v>
      </c>
      <c r="AB25" s="1" t="s">
        <v>4605</v>
      </c>
      <c r="AC25" s="1" t="s">
        <v>4606</v>
      </c>
      <c r="AD25" s="1" t="s">
        <v>4607</v>
      </c>
      <c r="AE25" s="1" t="s">
        <v>523</v>
      </c>
      <c r="AF25" s="1" t="s">
        <v>524</v>
      </c>
      <c r="AG25" s="1" t="s">
        <v>525</v>
      </c>
      <c r="AH25" s="1" t="s">
        <v>526</v>
      </c>
      <c r="AI25" s="1" t="s">
        <v>527</v>
      </c>
      <c r="AJ25" s="1" t="s">
        <v>528</v>
      </c>
      <c r="AK25" s="1" t="s">
        <v>529</v>
      </c>
      <c r="AL25" s="1" t="s">
        <v>530</v>
      </c>
      <c r="AM25" s="1" t="s">
        <v>531</v>
      </c>
      <c r="AN25" s="1" t="s">
        <v>114</v>
      </c>
      <c r="AO25" s="1" t="s">
        <v>532</v>
      </c>
      <c r="AP25" s="1" t="s">
        <v>533</v>
      </c>
      <c r="AQ25" s="1" t="s">
        <v>5952</v>
      </c>
      <c r="AR25" s="1" t="s">
        <v>6236</v>
      </c>
      <c r="AS25" s="1" t="s">
        <v>6520</v>
      </c>
      <c r="AT25" s="1" t="s">
        <v>350</v>
      </c>
      <c r="AU25" s="66" t="s">
        <v>4511</v>
      </c>
      <c r="AV25" s="66" t="s">
        <v>534</v>
      </c>
      <c r="AW25" s="66" t="s">
        <v>352</v>
      </c>
      <c r="AX25" s="66" t="s">
        <v>120</v>
      </c>
      <c r="AZ25" s="96" t="s">
        <v>121</v>
      </c>
      <c r="BA25" s="96" t="s">
        <v>54</v>
      </c>
      <c r="BB25" s="96">
        <v>3</v>
      </c>
      <c r="BC25" t="s">
        <v>4545</v>
      </c>
      <c r="BD25" t="s">
        <v>6825</v>
      </c>
      <c r="BE25" t="s">
        <v>4583</v>
      </c>
      <c r="BJ25" s="96">
        <v>4</v>
      </c>
      <c r="BK25" s="96" t="s">
        <v>4299</v>
      </c>
      <c r="BL25" s="68" t="s">
        <v>6786</v>
      </c>
      <c r="CQ25" s="205">
        <v>1</v>
      </c>
    </row>
    <row r="26" spans="2:95" ht="111" customHeight="1" x14ac:dyDescent="0.25">
      <c r="B26" s="17" t="str">
        <f>IF($G$3="x",IFERROR(INDEX($M$3:$AX$287,MATCH($C$3,$N$3:$N$287,0),16),""),"")</f>
        <v>Notion : Boisson niveau 0. ; Besoin / objectif : Hydratation normale si déglutition sécurisée. ; Action professionnelle : appliquer la prescription et la consigne validée. ; Contrôle observable : Écoulement libre, sans résistance notable. ; Risque / limite : Donner de l'eau fluide à une personne à risque de fausse route. ; Validation / preuve : Compatibilité prescription et hydratation. ; Responsable : Cuisine / formateur / équipe terrain. ; Source : SRC_IDDSI_FRAME</v>
      </c>
      <c r="C26" s="16"/>
      <c r="D26" s="38" t="str">
        <f>IFERROR(INDEX($M$3:$AX$287,MATCH($C$3,$N$3:$N$287,0),35),"")</f>
        <v>À relire métier</v>
      </c>
      <c r="E26" s="16"/>
      <c r="F26" s="17" t="str">
        <f>IF($G$3="x",IFERROR(INDEX($M$3:$AX$287,MATCH($C$3,$N$3:$N$287,0),17),""),"")</f>
        <v>Objectif : Hydratation normale si déglutition sécurisée. ; Action : appliquer la prescription en production, service ou accompagnement. ; Contrôle : Boisson niveau 0 - Écoulement libre, sans résistance notable.. ; Transmission : prévenir cuisine, soins ou responsable si écart. ; Trace : noter ou faire remonter l'observation utile.</v>
      </c>
      <c r="G26" s="16"/>
      <c r="H26" s="16"/>
      <c r="I26" s="16"/>
      <c r="J26" s="17" t="str">
        <f>IF($G$3="x",IFERROR(INDEX($M$3:$AX$287,MATCH($C$3,$N$3:$N$287,0),18),""),"")</f>
        <v>Je vérifie : Boisson niveau 0. ; Je respecte : la prescription ou la consigne donnée. ; Je contrôle : Écoulement libre, sans résistance notable. ; Si écart : je préviens le responsable, les soins ou le formateur. ; Je transmets : ce que j'ai vu, corrigé ou fait remonter.</v>
      </c>
      <c r="K26" s="16"/>
      <c r="M26" s="66" t="s">
        <v>535</v>
      </c>
      <c r="N26" s="66">
        <v>24</v>
      </c>
      <c r="O26" s="66" t="s">
        <v>92</v>
      </c>
      <c r="P26" s="1" t="s">
        <v>331</v>
      </c>
      <c r="Q26" s="1" t="s">
        <v>332</v>
      </c>
      <c r="R26" s="1" t="s">
        <v>333</v>
      </c>
      <c r="S26" s="66" t="s">
        <v>536</v>
      </c>
      <c r="T26" s="1" t="s">
        <v>537</v>
      </c>
      <c r="U26" s="66" t="s">
        <v>276</v>
      </c>
      <c r="V26" s="1" t="s">
        <v>538</v>
      </c>
      <c r="W26" s="1" t="s">
        <v>539</v>
      </c>
      <c r="X26" s="1" t="s">
        <v>540</v>
      </c>
      <c r="Y26" s="1" t="s">
        <v>102</v>
      </c>
      <c r="Z26" s="1" t="s">
        <v>103</v>
      </c>
      <c r="AA26" s="1" t="s">
        <v>104</v>
      </c>
      <c r="AB26" s="1" t="s">
        <v>4608</v>
      </c>
      <c r="AC26" s="1" t="s">
        <v>4609</v>
      </c>
      <c r="AD26" s="1" t="s">
        <v>4610</v>
      </c>
      <c r="AE26" s="1" t="s">
        <v>541</v>
      </c>
      <c r="AF26" s="1" t="s">
        <v>542</v>
      </c>
      <c r="AG26" s="1" t="s">
        <v>543</v>
      </c>
      <c r="AH26" s="1" t="s">
        <v>544</v>
      </c>
      <c r="AI26" s="1" t="s">
        <v>545</v>
      </c>
      <c r="AJ26" s="1" t="s">
        <v>546</v>
      </c>
      <c r="AK26" s="1" t="s">
        <v>547</v>
      </c>
      <c r="AL26" s="1" t="s">
        <v>548</v>
      </c>
      <c r="AM26" s="1" t="s">
        <v>549</v>
      </c>
      <c r="AN26" s="1" t="s">
        <v>114</v>
      </c>
      <c r="AO26" s="1" t="s">
        <v>550</v>
      </c>
      <c r="AP26" s="1" t="s">
        <v>551</v>
      </c>
      <c r="AQ26" s="1" t="s">
        <v>5953</v>
      </c>
      <c r="AR26" s="1" t="s">
        <v>6237</v>
      </c>
      <c r="AS26" s="1" t="s">
        <v>6521</v>
      </c>
      <c r="AT26" s="1" t="s">
        <v>350</v>
      </c>
      <c r="AU26" s="66" t="s">
        <v>4511</v>
      </c>
      <c r="AV26" s="66" t="s">
        <v>552</v>
      </c>
      <c r="AW26" s="66" t="s">
        <v>352</v>
      </c>
      <c r="AX26" s="66" t="s">
        <v>120</v>
      </c>
      <c r="AZ26" s="96" t="s">
        <v>121</v>
      </c>
      <c r="BA26" s="96" t="s">
        <v>54</v>
      </c>
      <c r="BB26" s="96">
        <v>4</v>
      </c>
      <c r="BC26" t="s">
        <v>4550</v>
      </c>
      <c r="BD26" t="s">
        <v>4551</v>
      </c>
      <c r="BE26" t="s">
        <v>6799</v>
      </c>
      <c r="BF26" t="s">
        <v>6800</v>
      </c>
      <c r="BG26" t="s">
        <v>6801</v>
      </c>
      <c r="BH26" s="96" t="s">
        <v>6802</v>
      </c>
      <c r="BI26" s="96" t="s">
        <v>6803</v>
      </c>
      <c r="BJ26" s="96">
        <v>4</v>
      </c>
      <c r="BK26" s="96" t="s">
        <v>4300</v>
      </c>
      <c r="BL26" s="68" t="s">
        <v>6786</v>
      </c>
      <c r="CQ26" s="205">
        <v>1</v>
      </c>
    </row>
    <row r="27" spans="2:95" ht="15.75" customHeight="1" x14ac:dyDescent="0.25">
      <c r="B27" s="25" t="s">
        <v>23</v>
      </c>
      <c r="C27" s="16"/>
      <c r="D27" s="39" t="s">
        <v>4309</v>
      </c>
      <c r="E27" s="16"/>
      <c r="F27" s="25" t="s">
        <v>35</v>
      </c>
      <c r="G27" s="16"/>
      <c r="H27" s="16"/>
      <c r="I27" s="16"/>
      <c r="J27" s="25" t="s">
        <v>47</v>
      </c>
      <c r="K27" s="16"/>
      <c r="M27" s="66" t="s">
        <v>553</v>
      </c>
      <c r="N27" s="66">
        <v>25</v>
      </c>
      <c r="O27" s="66" t="s">
        <v>92</v>
      </c>
      <c r="P27" s="1" t="s">
        <v>93</v>
      </c>
      <c r="Q27" s="1" t="s">
        <v>554</v>
      </c>
      <c r="R27" s="1" t="s">
        <v>555</v>
      </c>
      <c r="S27" s="66" t="s">
        <v>556</v>
      </c>
      <c r="T27" s="1" t="s">
        <v>557</v>
      </c>
      <c r="U27" s="66" t="s">
        <v>276</v>
      </c>
      <c r="V27" s="1" t="s">
        <v>558</v>
      </c>
      <c r="W27" s="1" t="s">
        <v>559</v>
      </c>
      <c r="X27" s="1" t="s">
        <v>560</v>
      </c>
      <c r="Y27" s="1" t="s">
        <v>102</v>
      </c>
      <c r="Z27" s="1" t="s">
        <v>103</v>
      </c>
      <c r="AA27" s="1" t="s">
        <v>104</v>
      </c>
      <c r="AB27" s="1" t="s">
        <v>4611</v>
      </c>
      <c r="AC27" s="1" t="s">
        <v>4612</v>
      </c>
      <c r="AD27" s="1" t="s">
        <v>4613</v>
      </c>
      <c r="AE27" s="1" t="s">
        <v>561</v>
      </c>
      <c r="AF27" s="1" t="s">
        <v>562</v>
      </c>
      <c r="AG27" s="1" t="s">
        <v>563</v>
      </c>
      <c r="AH27" s="1" t="s">
        <v>564</v>
      </c>
      <c r="AI27" s="1" t="s">
        <v>565</v>
      </c>
      <c r="AJ27" s="1" t="s">
        <v>566</v>
      </c>
      <c r="AK27" s="1" t="s">
        <v>567</v>
      </c>
      <c r="AL27" s="1" t="s">
        <v>568</v>
      </c>
      <c r="AM27" s="1" t="s">
        <v>569</v>
      </c>
      <c r="AN27" s="1" t="s">
        <v>570</v>
      </c>
      <c r="AO27" s="1" t="s">
        <v>571</v>
      </c>
      <c r="AP27" s="1" t="s">
        <v>572</v>
      </c>
      <c r="AQ27" s="1" t="s">
        <v>5954</v>
      </c>
      <c r="AR27" s="1" t="s">
        <v>6238</v>
      </c>
      <c r="AS27" s="1" t="s">
        <v>6522</v>
      </c>
      <c r="AT27" s="1" t="s">
        <v>350</v>
      </c>
      <c r="AU27" s="66" t="s">
        <v>4511</v>
      </c>
      <c r="AV27" s="66" t="s">
        <v>573</v>
      </c>
      <c r="AW27" s="66" t="s">
        <v>119</v>
      </c>
      <c r="AX27" s="66" t="s">
        <v>120</v>
      </c>
      <c r="AZ27" s="96" t="s">
        <v>121</v>
      </c>
      <c r="BA27" s="96" t="s">
        <v>54</v>
      </c>
      <c r="BB27" s="96">
        <v>5</v>
      </c>
      <c r="BC27" t="s">
        <v>4555</v>
      </c>
      <c r="BD27" t="s">
        <v>4556</v>
      </c>
      <c r="BE27" t="s">
        <v>6804</v>
      </c>
      <c r="BF27" t="s">
        <v>6805</v>
      </c>
      <c r="BG27" t="s">
        <v>6806</v>
      </c>
      <c r="BH27" s="96" t="s">
        <v>6807</v>
      </c>
      <c r="BJ27" s="96">
        <v>4</v>
      </c>
      <c r="BK27" s="96" t="s">
        <v>4301</v>
      </c>
      <c r="BL27" s="68" t="s">
        <v>6786</v>
      </c>
      <c r="CQ27" s="205">
        <v>1</v>
      </c>
    </row>
    <row r="28" spans="2:95" ht="42" customHeight="1" x14ac:dyDescent="0.25">
      <c r="B28" s="26" t="str">
        <f>IFERROR(INDEX($M$3:$AX$287,MATCH($C$3,$N$3:$N$287,0),19),"")</f>
        <v>Boisson niveau 0 : besoin → risque → contrôle → preuve.</v>
      </c>
      <c r="C28" s="16"/>
      <c r="D28" s="150" t="str">
        <f>IFERROR(INDEX($M$3:$AX$287,MATCH($C$3,$N$3:$N$287,0),36),"")</f>
        <v>Boisson niveau 0 - Écoulement libre, sans résistance notable.</v>
      </c>
      <c r="E28" s="16"/>
      <c r="F28" s="26" t="str">
        <f>IFERROR(INDEX($M$3:$AX$287,MATCH($C$3,$N$3:$N$287,0),20),"")</f>
        <v>Boisson niveau 0 : action → contrôle → transmission.</v>
      </c>
      <c r="G28" s="16"/>
      <c r="H28" s="16"/>
      <c r="I28" s="16"/>
      <c r="J28" s="26" t="str">
        <f>IFERROR(INDEX($M$3:$AX$287,MATCH($C$3,$N$3:$N$287,0),21),"")</f>
        <v>Boisson niveau 0 : je vérifie, je fais, je préviens.</v>
      </c>
      <c r="K28" s="16"/>
      <c r="M28" s="66" t="s">
        <v>574</v>
      </c>
      <c r="N28" s="66">
        <v>26</v>
      </c>
      <c r="O28" s="66" t="s">
        <v>92</v>
      </c>
      <c r="P28" s="1" t="s">
        <v>93</v>
      </c>
      <c r="Q28" s="1" t="s">
        <v>554</v>
      </c>
      <c r="R28" s="1" t="s">
        <v>555</v>
      </c>
      <c r="S28" s="66" t="s">
        <v>575</v>
      </c>
      <c r="T28" s="1" t="s">
        <v>576</v>
      </c>
      <c r="U28" s="66" t="s">
        <v>182</v>
      </c>
      <c r="V28" s="1" t="s">
        <v>577</v>
      </c>
      <c r="W28" s="1" t="s">
        <v>578</v>
      </c>
      <c r="X28" s="1" t="s">
        <v>579</v>
      </c>
      <c r="Y28" s="1" t="s">
        <v>102</v>
      </c>
      <c r="Z28" s="1" t="s">
        <v>103</v>
      </c>
      <c r="AA28" s="1" t="s">
        <v>104</v>
      </c>
      <c r="AB28" s="1" t="s">
        <v>4614</v>
      </c>
      <c r="AC28" s="1" t="s">
        <v>4615</v>
      </c>
      <c r="AD28" s="1" t="s">
        <v>4616</v>
      </c>
      <c r="AE28" s="1" t="s">
        <v>580</v>
      </c>
      <c r="AF28" s="1" t="s">
        <v>581</v>
      </c>
      <c r="AG28" s="1" t="s">
        <v>582</v>
      </c>
      <c r="AH28" s="1" t="s">
        <v>583</v>
      </c>
      <c r="AI28" s="1" t="s">
        <v>584</v>
      </c>
      <c r="AJ28" s="1" t="s">
        <v>585</v>
      </c>
      <c r="AK28" s="1" t="s">
        <v>586</v>
      </c>
      <c r="AL28" s="1" t="s">
        <v>587</v>
      </c>
      <c r="AM28" s="1" t="s">
        <v>588</v>
      </c>
      <c r="AN28" s="1" t="s">
        <v>570</v>
      </c>
      <c r="AO28" s="1" t="s">
        <v>571</v>
      </c>
      <c r="AP28" s="1" t="s">
        <v>589</v>
      </c>
      <c r="AQ28" s="1" t="s">
        <v>5955</v>
      </c>
      <c r="AR28" s="1" t="s">
        <v>6239</v>
      </c>
      <c r="AS28" s="1" t="s">
        <v>6523</v>
      </c>
      <c r="AT28" s="1" t="s">
        <v>350</v>
      </c>
      <c r="AU28" s="66" t="s">
        <v>4511</v>
      </c>
      <c r="AV28" s="66" t="s">
        <v>590</v>
      </c>
      <c r="AW28" s="66" t="s">
        <v>119</v>
      </c>
      <c r="AX28" s="66" t="s">
        <v>120</v>
      </c>
      <c r="AZ28" s="96" t="s">
        <v>121</v>
      </c>
      <c r="BA28" s="96" t="s">
        <v>12</v>
      </c>
      <c r="BB28" s="96">
        <v>1</v>
      </c>
      <c r="BC28" t="s">
        <v>4560</v>
      </c>
      <c r="BD28" t="s">
        <v>4582</v>
      </c>
      <c r="BE28" t="s">
        <v>6820</v>
      </c>
      <c r="BH28"/>
      <c r="BI28"/>
      <c r="BJ28" s="96">
        <v>4</v>
      </c>
      <c r="BK28" s="96" t="s">
        <v>4302</v>
      </c>
      <c r="BL28" s="68" t="s">
        <v>6786</v>
      </c>
      <c r="CQ28" s="205">
        <v>1</v>
      </c>
    </row>
    <row r="29" spans="2:95" x14ac:dyDescent="0.25">
      <c r="B29" s="27" t="s">
        <v>24</v>
      </c>
      <c r="C29" s="16"/>
      <c r="D29" s="195"/>
      <c r="E29" s="16"/>
      <c r="F29" s="27" t="s">
        <v>36</v>
      </c>
      <c r="G29" s="16"/>
      <c r="H29" s="16"/>
      <c r="I29" s="16"/>
      <c r="J29" s="27" t="s">
        <v>48</v>
      </c>
      <c r="K29" s="16"/>
      <c r="M29" s="66" t="s">
        <v>591</v>
      </c>
      <c r="N29" s="66">
        <v>27</v>
      </c>
      <c r="O29" s="66" t="s">
        <v>92</v>
      </c>
      <c r="P29" s="1" t="s">
        <v>93</v>
      </c>
      <c r="Q29" s="1" t="s">
        <v>554</v>
      </c>
      <c r="R29" s="1" t="s">
        <v>555</v>
      </c>
      <c r="S29" s="66" t="s">
        <v>592</v>
      </c>
      <c r="T29" s="1" t="s">
        <v>593</v>
      </c>
      <c r="U29" s="66" t="s">
        <v>594</v>
      </c>
      <c r="V29" s="1" t="s">
        <v>595</v>
      </c>
      <c r="W29" s="1" t="s">
        <v>596</v>
      </c>
      <c r="X29" s="1" t="s">
        <v>597</v>
      </c>
      <c r="Y29" s="1" t="s">
        <v>102</v>
      </c>
      <c r="Z29" s="1" t="s">
        <v>103</v>
      </c>
      <c r="AA29" s="1" t="s">
        <v>104</v>
      </c>
      <c r="AB29" s="1" t="s">
        <v>4617</v>
      </c>
      <c r="AC29" s="1" t="s">
        <v>4618</v>
      </c>
      <c r="AD29" s="1" t="s">
        <v>4619</v>
      </c>
      <c r="AE29" s="1" t="s">
        <v>598</v>
      </c>
      <c r="AF29" s="1" t="s">
        <v>599</v>
      </c>
      <c r="AG29" s="1" t="s">
        <v>600</v>
      </c>
      <c r="AH29" s="1" t="s">
        <v>601</v>
      </c>
      <c r="AI29" s="1" t="s">
        <v>602</v>
      </c>
      <c r="AJ29" s="1" t="s">
        <v>603</v>
      </c>
      <c r="AK29" s="1" t="s">
        <v>604</v>
      </c>
      <c r="AL29" s="1" t="s">
        <v>605</v>
      </c>
      <c r="AM29" s="1" t="s">
        <v>606</v>
      </c>
      <c r="AN29" s="1" t="s">
        <v>570</v>
      </c>
      <c r="AO29" s="1" t="s">
        <v>571</v>
      </c>
      <c r="AP29" s="1" t="s">
        <v>607</v>
      </c>
      <c r="AQ29" s="1" t="s">
        <v>5956</v>
      </c>
      <c r="AR29" s="1" t="s">
        <v>6240</v>
      </c>
      <c r="AS29" s="1" t="s">
        <v>6524</v>
      </c>
      <c r="AT29" s="1" t="s">
        <v>350</v>
      </c>
      <c r="AU29" s="66" t="s">
        <v>4511</v>
      </c>
      <c r="AV29" s="66" t="s">
        <v>608</v>
      </c>
      <c r="AW29" s="66" t="s">
        <v>119</v>
      </c>
      <c r="AX29" s="66" t="s">
        <v>120</v>
      </c>
      <c r="AZ29" s="96" t="s">
        <v>121</v>
      </c>
      <c r="BA29" s="96" t="s">
        <v>12</v>
      </c>
      <c r="BB29" s="96">
        <v>2</v>
      </c>
      <c r="BC29" t="s">
        <v>4564</v>
      </c>
      <c r="BD29" t="s">
        <v>4565</v>
      </c>
      <c r="BE29" t="s">
        <v>6808</v>
      </c>
      <c r="BF29" t="s">
        <v>6809</v>
      </c>
      <c r="BG29" t="s">
        <v>6810</v>
      </c>
      <c r="BH29" t="s">
        <v>6811</v>
      </c>
      <c r="BI29"/>
      <c r="BJ29" s="96">
        <v>4</v>
      </c>
      <c r="BK29" s="96" t="s">
        <v>4303</v>
      </c>
      <c r="BL29" s="68" t="s">
        <v>6786</v>
      </c>
      <c r="CQ29" s="205">
        <v>1</v>
      </c>
    </row>
    <row r="30" spans="2:95" ht="105" customHeight="1" x14ac:dyDescent="0.25">
      <c r="B30" s="28" t="str">
        <f>IF($G$3="x",IFERROR(INDEX($M$3:$AX$287,MATCH($C$3,$N$3:$N$287,0),31),""),"")</f>
        <v>Exemple de réponse PRO : pour « Boisson niveau 0 », je vérifie d’abord la prescription, le niveau IDDSI ou la consigne validée. Je contrôle en situation réelle : Écoulement libre, sans résistance notable. Le risque à éviter est : Donner de l'eau fluide à une personne à risque de fausse route. Je m’appuie sur la preuve suivante : Écoulement libre, sans résistance notable ; Compatibilité prescription et hydratation. Si l’écart persiste, je corrige, je bloque la sortie si nécessaire et je transmets au responsable concerné.</v>
      </c>
      <c r="C30" s="16"/>
      <c r="D30" s="195"/>
      <c r="E30" s="16"/>
      <c r="F30" s="28" t="str">
        <f>IF($G$3="x",IFERROR(INDEX($M$3:$AX$287,MATCH($C$3,$N$3:$N$287,0),32),""),"")</f>
        <v>Exemple de réponse intermédiaire : pour « Boisson niveau 0 », j’applique la consigne puis je vérifie : Écoulement libre, sans résistance notable. Je compare le résultat obtenu avec ce qui est demandé et je signale tout écart avant service. Je transmets l’information utile et je garde comme repère : Écoulement libre, sans résistance notable.</v>
      </c>
      <c r="G30" s="16"/>
      <c r="H30" s="16"/>
      <c r="I30" s="16"/>
      <c r="J30" s="28" t="str">
        <f>IF($G$3="x",IFERROR(INDEX($M$3:$AX$287,MATCH($C$3,$N$3:$N$287,0),33),""),"")</f>
        <v>Exemple de réponse CFA : pour « Boisson niveau 0 », je regarde la consigne, je contrôle : Écoulement libre, sans résistance notable. Si ce n’est pas bon ou si j’ai un doute, je ne laisse pas partir sans prévenir le responsable, les soins ou le formateur.</v>
      </c>
      <c r="K30" s="16"/>
      <c r="M30" s="66" t="s">
        <v>609</v>
      </c>
      <c r="N30" s="66">
        <v>28</v>
      </c>
      <c r="O30" s="66" t="s">
        <v>92</v>
      </c>
      <c r="P30" s="1" t="s">
        <v>93</v>
      </c>
      <c r="Q30" s="1" t="s">
        <v>554</v>
      </c>
      <c r="R30" s="1" t="s">
        <v>555</v>
      </c>
      <c r="S30" s="66" t="s">
        <v>610</v>
      </c>
      <c r="T30" s="1" t="s">
        <v>611</v>
      </c>
      <c r="U30" s="66" t="s">
        <v>182</v>
      </c>
      <c r="V30" s="1" t="s">
        <v>612</v>
      </c>
      <c r="W30" s="1" t="s">
        <v>613</v>
      </c>
      <c r="X30" s="1" t="s">
        <v>614</v>
      </c>
      <c r="Y30" s="1" t="s">
        <v>102</v>
      </c>
      <c r="Z30" s="1" t="s">
        <v>103</v>
      </c>
      <c r="AA30" s="1" t="s">
        <v>104</v>
      </c>
      <c r="AB30" s="1" t="s">
        <v>4620</v>
      </c>
      <c r="AC30" s="1" t="s">
        <v>4621</v>
      </c>
      <c r="AD30" s="1" t="s">
        <v>4622</v>
      </c>
      <c r="AE30" s="1" t="s">
        <v>615</v>
      </c>
      <c r="AF30" s="1" t="s">
        <v>616</v>
      </c>
      <c r="AG30" s="1" t="s">
        <v>617</v>
      </c>
      <c r="AH30" s="1" t="s">
        <v>618</v>
      </c>
      <c r="AI30" s="1" t="s">
        <v>619</v>
      </c>
      <c r="AJ30" s="1" t="s">
        <v>620</v>
      </c>
      <c r="AK30" s="1" t="s">
        <v>621</v>
      </c>
      <c r="AL30" s="1" t="s">
        <v>622</v>
      </c>
      <c r="AM30" s="1" t="s">
        <v>623</v>
      </c>
      <c r="AN30" s="1" t="s">
        <v>570</v>
      </c>
      <c r="AO30" s="1" t="s">
        <v>571</v>
      </c>
      <c r="AP30" s="1" t="s">
        <v>624</v>
      </c>
      <c r="AQ30" s="1" t="s">
        <v>5957</v>
      </c>
      <c r="AR30" s="1" t="s">
        <v>6241</v>
      </c>
      <c r="AS30" s="1" t="s">
        <v>6525</v>
      </c>
      <c r="AT30" s="1" t="s">
        <v>350</v>
      </c>
      <c r="AU30" s="66" t="s">
        <v>4511</v>
      </c>
      <c r="AV30" s="66" t="s">
        <v>625</v>
      </c>
      <c r="AW30" s="66" t="s">
        <v>119</v>
      </c>
      <c r="AX30" s="66" t="s">
        <v>120</v>
      </c>
      <c r="AZ30" s="96" t="s">
        <v>121</v>
      </c>
      <c r="BA30" s="96" t="s">
        <v>12</v>
      </c>
      <c r="BB30" s="96">
        <v>3</v>
      </c>
      <c r="BC30" t="s">
        <v>4569</v>
      </c>
      <c r="BD30" t="s">
        <v>4583</v>
      </c>
      <c r="BH30"/>
      <c r="BI30"/>
      <c r="BJ30" s="96">
        <v>4</v>
      </c>
      <c r="BK30" s="96" t="s">
        <v>4304</v>
      </c>
      <c r="BL30" s="68" t="s">
        <v>6786</v>
      </c>
      <c r="CQ30" s="205">
        <v>1</v>
      </c>
    </row>
    <row r="31" spans="2:95" x14ac:dyDescent="0.25">
      <c r="B31" s="6"/>
      <c r="C31" s="6"/>
      <c r="D31" s="33"/>
      <c r="E31" s="16"/>
      <c r="F31" s="6"/>
      <c r="G31" s="16"/>
      <c r="H31" s="16"/>
      <c r="I31" s="16"/>
      <c r="J31" s="6"/>
      <c r="K31" s="16"/>
      <c r="M31" s="66" t="s">
        <v>626</v>
      </c>
      <c r="N31" s="66">
        <v>29</v>
      </c>
      <c r="O31" s="66" t="s">
        <v>92</v>
      </c>
      <c r="P31" s="1" t="s">
        <v>93</v>
      </c>
      <c r="Q31" s="1" t="s">
        <v>554</v>
      </c>
      <c r="R31" s="1" t="s">
        <v>555</v>
      </c>
      <c r="S31" s="66" t="s">
        <v>627</v>
      </c>
      <c r="T31" s="1" t="s">
        <v>628</v>
      </c>
      <c r="U31" s="66" t="s">
        <v>276</v>
      </c>
      <c r="V31" s="1" t="s">
        <v>629</v>
      </c>
      <c r="W31" s="1" t="s">
        <v>630</v>
      </c>
      <c r="X31" s="1" t="s">
        <v>631</v>
      </c>
      <c r="Y31" s="1" t="s">
        <v>102</v>
      </c>
      <c r="Z31" s="1" t="s">
        <v>103</v>
      </c>
      <c r="AA31" s="1" t="s">
        <v>104</v>
      </c>
      <c r="AB31" s="1" t="s">
        <v>4623</v>
      </c>
      <c r="AC31" s="1" t="s">
        <v>4624</v>
      </c>
      <c r="AD31" s="1" t="s">
        <v>4625</v>
      </c>
      <c r="AE31" s="1" t="s">
        <v>632</v>
      </c>
      <c r="AF31" s="1" t="s">
        <v>633</v>
      </c>
      <c r="AG31" s="1" t="s">
        <v>634</v>
      </c>
      <c r="AH31" s="1" t="s">
        <v>635</v>
      </c>
      <c r="AI31" s="1" t="s">
        <v>636</v>
      </c>
      <c r="AJ31" s="1" t="s">
        <v>637</v>
      </c>
      <c r="AK31" s="1" t="s">
        <v>638</v>
      </c>
      <c r="AL31" s="1" t="s">
        <v>639</v>
      </c>
      <c r="AM31" s="1" t="s">
        <v>640</v>
      </c>
      <c r="AN31" s="1" t="s">
        <v>570</v>
      </c>
      <c r="AO31" s="1" t="s">
        <v>571</v>
      </c>
      <c r="AP31" s="1" t="s">
        <v>641</v>
      </c>
      <c r="AQ31" s="1" t="s">
        <v>5958</v>
      </c>
      <c r="AR31" s="1" t="s">
        <v>6242</v>
      </c>
      <c r="AS31" s="1" t="s">
        <v>6526</v>
      </c>
      <c r="AT31" s="1" t="s">
        <v>350</v>
      </c>
      <c r="AU31" s="66" t="s">
        <v>4511</v>
      </c>
      <c r="AV31" s="66" t="s">
        <v>642</v>
      </c>
      <c r="AW31" s="66" t="s">
        <v>119</v>
      </c>
      <c r="AX31" s="66" t="s">
        <v>120</v>
      </c>
      <c r="AZ31" s="96" t="s">
        <v>121</v>
      </c>
      <c r="BA31" s="96" t="s">
        <v>12</v>
      </c>
      <c r="BB31" s="96">
        <v>4</v>
      </c>
      <c r="BC31" t="s">
        <v>4573</v>
      </c>
      <c r="BD31" t="s">
        <v>6812</v>
      </c>
      <c r="BE31" t="s">
        <v>6813</v>
      </c>
      <c r="BF31" t="s">
        <v>6802</v>
      </c>
      <c r="BG31" t="s">
        <v>6814</v>
      </c>
      <c r="BH31" t="s">
        <v>6815</v>
      </c>
      <c r="BI31" t="s">
        <v>6816</v>
      </c>
      <c r="BJ31" s="96">
        <v>4</v>
      </c>
      <c r="BK31" s="96" t="s">
        <v>4305</v>
      </c>
      <c r="BL31" s="68" t="s">
        <v>6786</v>
      </c>
      <c r="CQ31" s="205">
        <v>1</v>
      </c>
    </row>
    <row r="32" spans="2:95" ht="40.5" customHeight="1" x14ac:dyDescent="0.25">
      <c r="B32" s="151" t="s">
        <v>4314</v>
      </c>
      <c r="C32" s="147" t="str">
        <f>IFERROR(INDEX($M$3:$AX$287,MATCH($C$3,$N$3:$N$287,0),28),"")</f>
        <v>Cuisine / formateur / équipe terrain</v>
      </c>
      <c r="D32" s="196"/>
      <c r="E32" s="196"/>
      <c r="F32" s="197"/>
      <c r="G32" s="16"/>
      <c r="H32" s="16"/>
      <c r="I32" s="6"/>
      <c r="J32" s="6"/>
      <c r="K32" s="6"/>
      <c r="M32" s="66" t="s">
        <v>643</v>
      </c>
      <c r="N32" s="66">
        <v>30</v>
      </c>
      <c r="O32" s="66" t="s">
        <v>92</v>
      </c>
      <c r="P32" s="1" t="s">
        <v>93</v>
      </c>
      <c r="Q32" s="1" t="s">
        <v>554</v>
      </c>
      <c r="R32" s="1" t="s">
        <v>555</v>
      </c>
      <c r="S32" s="66" t="s">
        <v>644</v>
      </c>
      <c r="T32" s="1" t="s">
        <v>645</v>
      </c>
      <c r="U32" s="66" t="s">
        <v>276</v>
      </c>
      <c r="V32" s="1" t="s">
        <v>646</v>
      </c>
      <c r="W32" s="1" t="s">
        <v>647</v>
      </c>
      <c r="X32" s="1" t="s">
        <v>648</v>
      </c>
      <c r="Y32" s="1" t="s">
        <v>102</v>
      </c>
      <c r="Z32" s="1" t="s">
        <v>103</v>
      </c>
      <c r="AA32" s="1" t="s">
        <v>104</v>
      </c>
      <c r="AB32" s="1" t="s">
        <v>4626</v>
      </c>
      <c r="AC32" s="1" t="s">
        <v>4627</v>
      </c>
      <c r="AD32" s="1" t="s">
        <v>4628</v>
      </c>
      <c r="AE32" s="1" t="s">
        <v>649</v>
      </c>
      <c r="AF32" s="1" t="s">
        <v>650</v>
      </c>
      <c r="AG32" s="1" t="s">
        <v>651</v>
      </c>
      <c r="AH32" s="1" t="s">
        <v>652</v>
      </c>
      <c r="AI32" s="1" t="s">
        <v>653</v>
      </c>
      <c r="AJ32" s="1" t="s">
        <v>654</v>
      </c>
      <c r="AK32" s="1" t="s">
        <v>655</v>
      </c>
      <c r="AL32" s="1" t="s">
        <v>656</v>
      </c>
      <c r="AM32" s="1" t="s">
        <v>657</v>
      </c>
      <c r="AN32" s="1" t="s">
        <v>570</v>
      </c>
      <c r="AO32" s="1" t="s">
        <v>571</v>
      </c>
      <c r="AP32" s="1" t="s">
        <v>658</v>
      </c>
      <c r="AQ32" s="1" t="s">
        <v>5959</v>
      </c>
      <c r="AR32" s="1" t="s">
        <v>6243</v>
      </c>
      <c r="AS32" s="1" t="s">
        <v>6527</v>
      </c>
      <c r="AT32" s="1" t="s">
        <v>350</v>
      </c>
      <c r="AU32" s="66" t="s">
        <v>4511</v>
      </c>
      <c r="AV32" s="66" t="s">
        <v>659</v>
      </c>
      <c r="AW32" s="66" t="s">
        <v>119</v>
      </c>
      <c r="AX32" s="66" t="s">
        <v>120</v>
      </c>
      <c r="AZ32" s="96" t="s">
        <v>121</v>
      </c>
      <c r="BA32" s="96" t="s">
        <v>12</v>
      </c>
      <c r="BB32" s="96">
        <v>5</v>
      </c>
      <c r="BC32" t="s">
        <v>4577</v>
      </c>
      <c r="BD32" t="s">
        <v>6817</v>
      </c>
      <c r="BE32" t="s">
        <v>4578</v>
      </c>
      <c r="BF32" t="s">
        <v>6818</v>
      </c>
      <c r="BG32" t="s">
        <v>6819</v>
      </c>
      <c r="BH32" t="s">
        <v>6793</v>
      </c>
      <c r="BI32"/>
      <c r="BJ32" s="96">
        <v>4</v>
      </c>
      <c r="BK32" s="96" t="s">
        <v>4306</v>
      </c>
      <c r="BL32" s="68" t="s">
        <v>6786</v>
      </c>
      <c r="CQ32" s="205">
        <v>1</v>
      </c>
    </row>
    <row r="33" spans="2:95" ht="15" customHeight="1" x14ac:dyDescent="0.25">
      <c r="B33" s="198"/>
      <c r="C33" s="199"/>
      <c r="D33" s="199"/>
      <c r="E33" s="199"/>
      <c r="F33" s="200"/>
      <c r="G33" s="16"/>
      <c r="H33" s="16"/>
      <c r="I33" s="6"/>
      <c r="J33" s="6"/>
      <c r="K33" s="6"/>
      <c r="M33" s="66" t="s">
        <v>660</v>
      </c>
      <c r="N33" s="66">
        <v>31</v>
      </c>
      <c r="O33" s="66" t="s">
        <v>92</v>
      </c>
      <c r="P33" s="1" t="s">
        <v>93</v>
      </c>
      <c r="Q33" s="1" t="s">
        <v>554</v>
      </c>
      <c r="R33" s="1" t="s">
        <v>555</v>
      </c>
      <c r="S33" s="66" t="s">
        <v>661</v>
      </c>
      <c r="T33" s="1" t="s">
        <v>662</v>
      </c>
      <c r="U33" s="66" t="s">
        <v>182</v>
      </c>
      <c r="V33" s="1" t="s">
        <v>663</v>
      </c>
      <c r="W33" s="1" t="s">
        <v>664</v>
      </c>
      <c r="X33" s="1" t="s">
        <v>665</v>
      </c>
      <c r="Y33" s="1" t="s">
        <v>102</v>
      </c>
      <c r="Z33" s="1" t="s">
        <v>103</v>
      </c>
      <c r="AA33" s="1" t="s">
        <v>104</v>
      </c>
      <c r="AB33" s="1" t="s">
        <v>4629</v>
      </c>
      <c r="AC33" s="1" t="s">
        <v>4630</v>
      </c>
      <c r="AD33" s="1" t="s">
        <v>4631</v>
      </c>
      <c r="AE33" s="1" t="s">
        <v>666</v>
      </c>
      <c r="AF33" s="1" t="s">
        <v>667</v>
      </c>
      <c r="AG33" s="1" t="s">
        <v>668</v>
      </c>
      <c r="AH33" s="1" t="s">
        <v>669</v>
      </c>
      <c r="AI33" s="1" t="s">
        <v>670</v>
      </c>
      <c r="AJ33" s="1" t="s">
        <v>671</v>
      </c>
      <c r="AK33" s="1" t="s">
        <v>672</v>
      </c>
      <c r="AL33" s="1" t="s">
        <v>673</v>
      </c>
      <c r="AM33" s="1" t="s">
        <v>674</v>
      </c>
      <c r="AN33" s="1" t="s">
        <v>570</v>
      </c>
      <c r="AO33" s="1" t="s">
        <v>571</v>
      </c>
      <c r="AP33" s="1" t="s">
        <v>675</v>
      </c>
      <c r="AQ33" s="1" t="s">
        <v>5960</v>
      </c>
      <c r="AR33" s="1" t="s">
        <v>6244</v>
      </c>
      <c r="AS33" s="1" t="s">
        <v>6528</v>
      </c>
      <c r="AT33" s="1" t="s">
        <v>350</v>
      </c>
      <c r="AU33" s="66" t="s">
        <v>4511</v>
      </c>
      <c r="AV33" s="66" t="s">
        <v>676</v>
      </c>
      <c r="AW33" s="66" t="s">
        <v>119</v>
      </c>
      <c r="AX33" s="66" t="s">
        <v>120</v>
      </c>
      <c r="AZ33" s="96" t="s">
        <v>141</v>
      </c>
      <c r="BA33" s="96" t="s">
        <v>10</v>
      </c>
      <c r="BB33" s="96">
        <v>1</v>
      </c>
      <c r="BC33" t="s">
        <v>4512</v>
      </c>
      <c r="BD33" t="s">
        <v>4632</v>
      </c>
      <c r="BE33" t="s">
        <v>6826</v>
      </c>
      <c r="BJ33" s="96">
        <v>4</v>
      </c>
      <c r="BK33" s="96" t="s">
        <v>4292</v>
      </c>
      <c r="BL33" s="68" t="s">
        <v>6786</v>
      </c>
      <c r="CQ33" s="205">
        <v>1</v>
      </c>
    </row>
    <row r="34" spans="2:95" ht="42" customHeight="1" x14ac:dyDescent="0.25">
      <c r="B34" s="145" t="s">
        <v>4315</v>
      </c>
      <c r="C34" s="152" t="str">
        <f>IFERROR(INDEX($M$3:$AX$287,MATCH($C$3,$N$3:$N$287,0),29),"")</f>
        <v>Donner de l'eau fluide à une personne à risque de fausse route.</v>
      </c>
      <c r="D34" s="199"/>
      <c r="E34" s="199"/>
      <c r="F34" s="200"/>
      <c r="G34" s="16"/>
      <c r="H34" s="16"/>
      <c r="I34" s="6"/>
      <c r="J34" s="6"/>
      <c r="K34" s="6"/>
      <c r="M34" s="66" t="s">
        <v>677</v>
      </c>
      <c r="N34" s="66">
        <v>32</v>
      </c>
      <c r="O34" s="66" t="s">
        <v>92</v>
      </c>
      <c r="P34" s="1" t="s">
        <v>93</v>
      </c>
      <c r="Q34" s="1" t="s">
        <v>554</v>
      </c>
      <c r="R34" s="1" t="s">
        <v>555</v>
      </c>
      <c r="S34" s="66" t="s">
        <v>678</v>
      </c>
      <c r="T34" s="1" t="s">
        <v>679</v>
      </c>
      <c r="U34" s="66" t="s">
        <v>276</v>
      </c>
      <c r="V34" s="1" t="s">
        <v>680</v>
      </c>
      <c r="W34" s="1" t="s">
        <v>681</v>
      </c>
      <c r="X34" s="1" t="s">
        <v>682</v>
      </c>
      <c r="Y34" s="1" t="s">
        <v>102</v>
      </c>
      <c r="Z34" s="1" t="s">
        <v>103</v>
      </c>
      <c r="AA34" s="1" t="s">
        <v>104</v>
      </c>
      <c r="AB34" s="1" t="s">
        <v>4633</v>
      </c>
      <c r="AC34" s="1" t="s">
        <v>4634</v>
      </c>
      <c r="AD34" s="1" t="s">
        <v>4635</v>
      </c>
      <c r="AE34" s="1" t="s">
        <v>683</v>
      </c>
      <c r="AF34" s="1" t="s">
        <v>684</v>
      </c>
      <c r="AG34" s="1" t="s">
        <v>685</v>
      </c>
      <c r="AH34" s="1" t="s">
        <v>686</v>
      </c>
      <c r="AI34" s="1" t="s">
        <v>687</v>
      </c>
      <c r="AJ34" s="1" t="s">
        <v>688</v>
      </c>
      <c r="AK34" s="1" t="s">
        <v>689</v>
      </c>
      <c r="AL34" s="1" t="s">
        <v>690</v>
      </c>
      <c r="AM34" s="1" t="s">
        <v>691</v>
      </c>
      <c r="AN34" s="1" t="s">
        <v>692</v>
      </c>
      <c r="AO34" s="1" t="s">
        <v>571</v>
      </c>
      <c r="AP34" s="1" t="s">
        <v>693</v>
      </c>
      <c r="AQ34" s="1" t="s">
        <v>5961</v>
      </c>
      <c r="AR34" s="1" t="s">
        <v>6245</v>
      </c>
      <c r="AS34" s="1" t="s">
        <v>6529</v>
      </c>
      <c r="AT34" s="1" t="s">
        <v>350</v>
      </c>
      <c r="AU34" s="66" t="s">
        <v>4511</v>
      </c>
      <c r="AV34" s="66" t="s">
        <v>694</v>
      </c>
      <c r="AW34" s="66" t="s">
        <v>119</v>
      </c>
      <c r="AX34" s="66" t="s">
        <v>120</v>
      </c>
      <c r="AZ34" s="96" t="s">
        <v>141</v>
      </c>
      <c r="BA34" s="96" t="s">
        <v>10</v>
      </c>
      <c r="BB34" s="96">
        <v>2</v>
      </c>
      <c r="BC34" t="s">
        <v>4518</v>
      </c>
      <c r="BD34" t="s">
        <v>4636</v>
      </c>
      <c r="BE34" t="s">
        <v>6787</v>
      </c>
      <c r="BF34" t="s">
        <v>6788</v>
      </c>
      <c r="BG34" t="s">
        <v>6789</v>
      </c>
      <c r="BJ34" s="96">
        <v>4</v>
      </c>
      <c r="BK34" s="96" t="s">
        <v>4293</v>
      </c>
      <c r="BL34" s="68" t="s">
        <v>6786</v>
      </c>
      <c r="CQ34" s="205">
        <v>1</v>
      </c>
    </row>
    <row r="35" spans="2:95" ht="15" customHeight="1" x14ac:dyDescent="0.25">
      <c r="B35" s="198"/>
      <c r="C35" s="199"/>
      <c r="D35" s="199"/>
      <c r="E35" s="199"/>
      <c r="F35" s="200"/>
      <c r="G35" s="16"/>
      <c r="H35" s="16"/>
      <c r="I35" s="6"/>
      <c r="J35" s="6"/>
      <c r="K35" s="6"/>
      <c r="M35" s="66" t="s">
        <v>695</v>
      </c>
      <c r="N35" s="66">
        <v>33</v>
      </c>
      <c r="O35" s="66" t="s">
        <v>92</v>
      </c>
      <c r="P35" s="1" t="s">
        <v>93</v>
      </c>
      <c r="Q35" s="1" t="s">
        <v>554</v>
      </c>
      <c r="R35" s="1" t="s">
        <v>555</v>
      </c>
      <c r="S35" s="66" t="s">
        <v>696</v>
      </c>
      <c r="T35" s="1" t="s">
        <v>697</v>
      </c>
      <c r="U35" s="66" t="s">
        <v>182</v>
      </c>
      <c r="V35" s="1" t="s">
        <v>698</v>
      </c>
      <c r="W35" s="1" t="s">
        <v>699</v>
      </c>
      <c r="X35" s="1" t="s">
        <v>700</v>
      </c>
      <c r="Y35" s="1" t="s">
        <v>102</v>
      </c>
      <c r="Z35" s="1" t="s">
        <v>103</v>
      </c>
      <c r="AA35" s="1" t="s">
        <v>104</v>
      </c>
      <c r="AB35" s="1" t="s">
        <v>4637</v>
      </c>
      <c r="AC35" s="1" t="s">
        <v>4638</v>
      </c>
      <c r="AD35" s="1" t="s">
        <v>4639</v>
      </c>
      <c r="AE35" s="1" t="s">
        <v>701</v>
      </c>
      <c r="AF35" s="1" t="s">
        <v>702</v>
      </c>
      <c r="AG35" s="1" t="s">
        <v>703</v>
      </c>
      <c r="AH35" s="1" t="s">
        <v>704</v>
      </c>
      <c r="AI35" s="1" t="s">
        <v>705</v>
      </c>
      <c r="AJ35" s="1" t="s">
        <v>706</v>
      </c>
      <c r="AK35" s="1" t="s">
        <v>707</v>
      </c>
      <c r="AL35" s="1" t="s">
        <v>708</v>
      </c>
      <c r="AM35" s="1" t="s">
        <v>709</v>
      </c>
      <c r="AN35" s="1" t="s">
        <v>476</v>
      </c>
      <c r="AO35" s="1" t="s">
        <v>571</v>
      </c>
      <c r="AP35" s="1" t="s">
        <v>710</v>
      </c>
      <c r="AQ35" s="1" t="s">
        <v>5962</v>
      </c>
      <c r="AR35" s="1" t="s">
        <v>6246</v>
      </c>
      <c r="AS35" s="1" t="s">
        <v>6530</v>
      </c>
      <c r="AT35" s="1" t="s">
        <v>350</v>
      </c>
      <c r="AU35" s="66" t="s">
        <v>4511</v>
      </c>
      <c r="AV35" s="66" t="s">
        <v>711</v>
      </c>
      <c r="AW35" s="66" t="s">
        <v>119</v>
      </c>
      <c r="AX35" s="66" t="s">
        <v>120</v>
      </c>
      <c r="AZ35" s="96" t="s">
        <v>141</v>
      </c>
      <c r="BA35" s="96" t="s">
        <v>10</v>
      </c>
      <c r="BB35" s="96">
        <v>3</v>
      </c>
      <c r="BC35" t="s">
        <v>4523</v>
      </c>
      <c r="BD35" t="s">
        <v>4640</v>
      </c>
      <c r="BJ35" s="96">
        <v>4</v>
      </c>
      <c r="BK35" s="96" t="s">
        <v>4294</v>
      </c>
      <c r="BL35" s="68" t="s">
        <v>6786</v>
      </c>
      <c r="CQ35" s="205">
        <v>1</v>
      </c>
    </row>
    <row r="36" spans="2:95" ht="42" customHeight="1" x14ac:dyDescent="0.25">
      <c r="B36" s="146" t="s">
        <v>4316</v>
      </c>
      <c r="C36" s="148" t="str">
        <f>IFERROR(INDEX($M$3:$AX$287,MATCH($C$3,$N$3:$N$287,0),30),"")</f>
        <v>Écoulement libre, sans résistance notable. ; Compatibilité prescription et hydratation. ; Choix boisson conforme à l'équipe soignante.</v>
      </c>
      <c r="D36" s="199"/>
      <c r="E36" s="199"/>
      <c r="F36" s="200"/>
      <c r="G36" s="16"/>
      <c r="H36" s="16"/>
      <c r="I36" s="6"/>
      <c r="J36" s="6"/>
      <c r="K36" s="6"/>
      <c r="M36" s="66" t="s">
        <v>712</v>
      </c>
      <c r="N36" s="66">
        <v>34</v>
      </c>
      <c r="O36" s="66" t="s">
        <v>92</v>
      </c>
      <c r="P36" s="1" t="s">
        <v>93</v>
      </c>
      <c r="Q36" s="1" t="s">
        <v>554</v>
      </c>
      <c r="R36" s="1" t="s">
        <v>555</v>
      </c>
      <c r="S36" s="66" t="s">
        <v>713</v>
      </c>
      <c r="T36" s="1" t="s">
        <v>714</v>
      </c>
      <c r="U36" s="66" t="s">
        <v>276</v>
      </c>
      <c r="V36" s="1" t="s">
        <v>715</v>
      </c>
      <c r="W36" s="1" t="s">
        <v>716</v>
      </c>
      <c r="X36" s="1" t="s">
        <v>717</v>
      </c>
      <c r="Y36" s="1" t="s">
        <v>102</v>
      </c>
      <c r="Z36" s="1" t="s">
        <v>103</v>
      </c>
      <c r="AA36" s="1" t="s">
        <v>104</v>
      </c>
      <c r="AB36" s="1" t="s">
        <v>4641</v>
      </c>
      <c r="AC36" s="1" t="s">
        <v>4642</v>
      </c>
      <c r="AD36" s="1" t="s">
        <v>4643</v>
      </c>
      <c r="AE36" s="1" t="s">
        <v>718</v>
      </c>
      <c r="AF36" s="1" t="s">
        <v>719</v>
      </c>
      <c r="AG36" s="1" t="s">
        <v>720</v>
      </c>
      <c r="AH36" s="1" t="s">
        <v>721</v>
      </c>
      <c r="AI36" s="1" t="s">
        <v>722</v>
      </c>
      <c r="AJ36" s="1" t="s">
        <v>723</v>
      </c>
      <c r="AK36" s="1" t="s">
        <v>724</v>
      </c>
      <c r="AL36" s="1" t="s">
        <v>725</v>
      </c>
      <c r="AM36" s="1" t="s">
        <v>726</v>
      </c>
      <c r="AN36" s="1" t="s">
        <v>570</v>
      </c>
      <c r="AO36" s="1" t="s">
        <v>571</v>
      </c>
      <c r="AP36" s="1" t="s">
        <v>727</v>
      </c>
      <c r="AQ36" s="1" t="s">
        <v>5963</v>
      </c>
      <c r="AR36" s="1" t="s">
        <v>6247</v>
      </c>
      <c r="AS36" s="1" t="s">
        <v>6531</v>
      </c>
      <c r="AT36" s="1" t="s">
        <v>350</v>
      </c>
      <c r="AU36" s="66" t="s">
        <v>4511</v>
      </c>
      <c r="AV36" s="66" t="s">
        <v>728</v>
      </c>
      <c r="AW36" s="66" t="s">
        <v>119</v>
      </c>
      <c r="AX36" s="66" t="s">
        <v>120</v>
      </c>
      <c r="AZ36" s="96" t="s">
        <v>141</v>
      </c>
      <c r="BA36" s="96" t="s">
        <v>10</v>
      </c>
      <c r="BB36" s="96">
        <v>4</v>
      </c>
      <c r="BC36" t="s">
        <v>4527</v>
      </c>
      <c r="BD36" t="s">
        <v>4644</v>
      </c>
      <c r="BJ36" s="96">
        <v>4</v>
      </c>
      <c r="BK36" s="96" t="s">
        <v>4295</v>
      </c>
      <c r="BL36" s="68" t="s">
        <v>6786</v>
      </c>
      <c r="CQ36" s="205">
        <v>1</v>
      </c>
    </row>
    <row r="37" spans="2:95" ht="15" customHeight="1" x14ac:dyDescent="0.25">
      <c r="B37" s="201"/>
      <c r="C37" s="202"/>
      <c r="D37" s="202"/>
      <c r="E37" s="202"/>
      <c r="F37" s="203"/>
      <c r="G37" s="16"/>
      <c r="H37" s="16"/>
      <c r="I37" s="6"/>
      <c r="J37" s="6"/>
      <c r="K37" s="6"/>
      <c r="M37" s="66" t="s">
        <v>729</v>
      </c>
      <c r="N37" s="66">
        <v>35</v>
      </c>
      <c r="O37" s="66" t="s">
        <v>92</v>
      </c>
      <c r="P37" s="1" t="s">
        <v>93</v>
      </c>
      <c r="Q37" s="1" t="s">
        <v>554</v>
      </c>
      <c r="R37" s="1" t="s">
        <v>555</v>
      </c>
      <c r="S37" s="66" t="s">
        <v>730</v>
      </c>
      <c r="T37" s="1" t="s">
        <v>731</v>
      </c>
      <c r="U37" s="66" t="s">
        <v>276</v>
      </c>
      <c r="V37" s="1" t="s">
        <v>732</v>
      </c>
      <c r="W37" s="1" t="s">
        <v>733</v>
      </c>
      <c r="X37" s="1" t="s">
        <v>734</v>
      </c>
      <c r="Y37" s="1" t="s">
        <v>102</v>
      </c>
      <c r="Z37" s="1" t="s">
        <v>103</v>
      </c>
      <c r="AA37" s="1" t="s">
        <v>104</v>
      </c>
      <c r="AB37" s="1" t="s">
        <v>4645</v>
      </c>
      <c r="AC37" s="1" t="s">
        <v>4646</v>
      </c>
      <c r="AD37" s="1" t="s">
        <v>4647</v>
      </c>
      <c r="AE37" s="1" t="s">
        <v>735</v>
      </c>
      <c r="AF37" s="1" t="s">
        <v>736</v>
      </c>
      <c r="AG37" s="1" t="s">
        <v>737</v>
      </c>
      <c r="AH37" s="1" t="s">
        <v>738</v>
      </c>
      <c r="AI37" s="1" t="s">
        <v>739</v>
      </c>
      <c r="AJ37" s="1" t="s">
        <v>740</v>
      </c>
      <c r="AK37" s="1" t="s">
        <v>741</v>
      </c>
      <c r="AL37" s="1" t="s">
        <v>742</v>
      </c>
      <c r="AM37" s="1" t="s">
        <v>743</v>
      </c>
      <c r="AN37" s="1" t="s">
        <v>570</v>
      </c>
      <c r="AO37" s="1" t="s">
        <v>571</v>
      </c>
      <c r="AP37" s="1" t="s">
        <v>744</v>
      </c>
      <c r="AQ37" s="1" t="s">
        <v>5964</v>
      </c>
      <c r="AR37" s="1" t="s">
        <v>6248</v>
      </c>
      <c r="AS37" s="1" t="s">
        <v>6532</v>
      </c>
      <c r="AT37" s="1" t="s">
        <v>350</v>
      </c>
      <c r="AU37" s="66" t="s">
        <v>4511</v>
      </c>
      <c r="AV37" s="66" t="s">
        <v>745</v>
      </c>
      <c r="AW37" s="66" t="s">
        <v>119</v>
      </c>
      <c r="AX37" s="66" t="s">
        <v>120</v>
      </c>
      <c r="AZ37" s="96" t="s">
        <v>141</v>
      </c>
      <c r="BA37" s="96" t="s">
        <v>10</v>
      </c>
      <c r="BB37" s="96">
        <v>5</v>
      </c>
      <c r="BC37" t="s">
        <v>4531</v>
      </c>
      <c r="BD37" t="s">
        <v>4648</v>
      </c>
      <c r="BE37" t="s">
        <v>6827</v>
      </c>
      <c r="BF37" t="s">
        <v>6792</v>
      </c>
      <c r="BG37" t="s">
        <v>6793</v>
      </c>
      <c r="BJ37" s="96">
        <v>4</v>
      </c>
      <c r="BK37" s="96" t="s">
        <v>4296</v>
      </c>
      <c r="BL37" s="68" t="s">
        <v>6786</v>
      </c>
      <c r="CQ37" s="205">
        <v>1</v>
      </c>
    </row>
    <row r="38" spans="2:95" ht="31.5" customHeight="1" x14ac:dyDescent="0.25">
      <c r="B38" s="58" t="s">
        <v>4649</v>
      </c>
      <c r="C38" s="57">
        <f>SUMIFS($CF$3:$CF$17,$BN$3:$BN$17,"PRO")</f>
        <v>20</v>
      </c>
      <c r="D38" s="52"/>
      <c r="E38" s="53"/>
      <c r="F38" s="56" t="s">
        <v>54</v>
      </c>
      <c r="G38" s="57">
        <f>SUMIFS($CF$3:$CF$17,$BN$3:$BN$17,"INTER")</f>
        <v>20</v>
      </c>
      <c r="H38" s="54"/>
      <c r="I38" s="55"/>
      <c r="J38" s="50" t="s">
        <v>12</v>
      </c>
      <c r="K38" s="51">
        <f>SUMIFS($CF$3:$CF$17,$BN$3:$BN$17,"CFA")</f>
        <v>20</v>
      </c>
      <c r="M38" s="66" t="s">
        <v>746</v>
      </c>
      <c r="N38" s="66">
        <v>36</v>
      </c>
      <c r="O38" s="66" t="s">
        <v>92</v>
      </c>
      <c r="P38" s="1" t="s">
        <v>93</v>
      </c>
      <c r="Q38" s="1" t="s">
        <v>554</v>
      </c>
      <c r="R38" s="1" t="s">
        <v>555</v>
      </c>
      <c r="S38" s="66" t="s">
        <v>747</v>
      </c>
      <c r="T38" s="1" t="s">
        <v>748</v>
      </c>
      <c r="U38" s="66" t="s">
        <v>276</v>
      </c>
      <c r="V38" s="1" t="s">
        <v>749</v>
      </c>
      <c r="W38" s="1" t="s">
        <v>750</v>
      </c>
      <c r="X38" s="1" t="s">
        <v>751</v>
      </c>
      <c r="Y38" s="1" t="s">
        <v>102</v>
      </c>
      <c r="Z38" s="1" t="s">
        <v>103</v>
      </c>
      <c r="AA38" s="1" t="s">
        <v>104</v>
      </c>
      <c r="AB38" s="1" t="s">
        <v>4650</v>
      </c>
      <c r="AC38" s="1" t="s">
        <v>4651</v>
      </c>
      <c r="AD38" s="1" t="s">
        <v>4652</v>
      </c>
      <c r="AE38" s="1" t="s">
        <v>752</v>
      </c>
      <c r="AF38" s="1" t="s">
        <v>753</v>
      </c>
      <c r="AG38" s="1" t="s">
        <v>754</v>
      </c>
      <c r="AH38" s="1" t="s">
        <v>755</v>
      </c>
      <c r="AI38" s="1" t="s">
        <v>756</v>
      </c>
      <c r="AJ38" s="1" t="s">
        <v>757</v>
      </c>
      <c r="AK38" s="1" t="s">
        <v>758</v>
      </c>
      <c r="AL38" s="1" t="s">
        <v>759</v>
      </c>
      <c r="AM38" s="1" t="s">
        <v>760</v>
      </c>
      <c r="AN38" s="1" t="s">
        <v>570</v>
      </c>
      <c r="AO38" s="1" t="s">
        <v>571</v>
      </c>
      <c r="AP38" s="1" t="s">
        <v>761</v>
      </c>
      <c r="AQ38" s="1" t="s">
        <v>5965</v>
      </c>
      <c r="AR38" s="1" t="s">
        <v>6249</v>
      </c>
      <c r="AS38" s="1" t="s">
        <v>6533</v>
      </c>
      <c r="AT38" s="1" t="s">
        <v>350</v>
      </c>
      <c r="AU38" s="66" t="s">
        <v>4511</v>
      </c>
      <c r="AV38" s="66" t="s">
        <v>762</v>
      </c>
      <c r="AW38" s="66" t="s">
        <v>119</v>
      </c>
      <c r="AX38" s="66" t="s">
        <v>120</v>
      </c>
      <c r="AZ38" s="96" t="s">
        <v>141</v>
      </c>
      <c r="BA38" s="96" t="s">
        <v>54</v>
      </c>
      <c r="BB38" s="96">
        <v>1</v>
      </c>
      <c r="BC38" t="s">
        <v>4536</v>
      </c>
      <c r="BD38" t="s">
        <v>4636</v>
      </c>
      <c r="BJ38" s="96">
        <v>4</v>
      </c>
      <c r="BK38" s="96" t="s">
        <v>4297</v>
      </c>
      <c r="BL38" s="68" t="s">
        <v>6786</v>
      </c>
      <c r="CQ38" s="205">
        <v>1</v>
      </c>
    </row>
    <row r="39" spans="2:95" x14ac:dyDescent="0.25">
      <c r="M39" s="66" t="s">
        <v>763</v>
      </c>
      <c r="N39" s="66">
        <v>37</v>
      </c>
      <c r="O39" s="66" t="s">
        <v>92</v>
      </c>
      <c r="P39" s="1" t="s">
        <v>331</v>
      </c>
      <c r="Q39" s="1" t="s">
        <v>764</v>
      </c>
      <c r="R39" s="1" t="s">
        <v>765</v>
      </c>
      <c r="S39" s="66" t="s">
        <v>766</v>
      </c>
      <c r="T39" s="1" t="s">
        <v>767</v>
      </c>
      <c r="U39" s="66" t="s">
        <v>182</v>
      </c>
      <c r="V39" s="1" t="s">
        <v>768</v>
      </c>
      <c r="W39" s="1" t="s">
        <v>769</v>
      </c>
      <c r="X39" s="1" t="s">
        <v>770</v>
      </c>
      <c r="Y39" s="1" t="s">
        <v>102</v>
      </c>
      <c r="Z39" s="1" t="s">
        <v>103</v>
      </c>
      <c r="AA39" s="1" t="s">
        <v>104</v>
      </c>
      <c r="AB39" s="1" t="s">
        <v>4653</v>
      </c>
      <c r="AC39" s="1" t="s">
        <v>4654</v>
      </c>
      <c r="AD39" s="1" t="s">
        <v>4655</v>
      </c>
      <c r="AE39" s="1" t="s">
        <v>771</v>
      </c>
      <c r="AF39" s="1" t="s">
        <v>772</v>
      </c>
      <c r="AG39" s="1" t="s">
        <v>773</v>
      </c>
      <c r="AH39" s="1" t="s">
        <v>774</v>
      </c>
      <c r="AI39" s="1" t="s">
        <v>775</v>
      </c>
      <c r="AJ39" s="1" t="s">
        <v>776</v>
      </c>
      <c r="AK39" s="1" t="s">
        <v>777</v>
      </c>
      <c r="AL39" s="1" t="s">
        <v>778</v>
      </c>
      <c r="AM39" s="1" t="s">
        <v>779</v>
      </c>
      <c r="AN39" s="1" t="s">
        <v>114</v>
      </c>
      <c r="AO39" s="1" t="s">
        <v>571</v>
      </c>
      <c r="AP39" s="1" t="s">
        <v>780</v>
      </c>
      <c r="AQ39" s="1" t="s">
        <v>5966</v>
      </c>
      <c r="AR39" s="1" t="s">
        <v>6250</v>
      </c>
      <c r="AS39" s="1" t="s">
        <v>6534</v>
      </c>
      <c r="AT39" s="1" t="s">
        <v>350</v>
      </c>
      <c r="AU39" s="66" t="s">
        <v>4511</v>
      </c>
      <c r="AV39" s="66" t="s">
        <v>781</v>
      </c>
      <c r="AW39" s="66" t="s">
        <v>352</v>
      </c>
      <c r="AX39" s="66" t="s">
        <v>120</v>
      </c>
      <c r="AZ39" s="96" t="s">
        <v>141</v>
      </c>
      <c r="BA39" s="96" t="s">
        <v>54</v>
      </c>
      <c r="BB39" s="96">
        <v>2</v>
      </c>
      <c r="BC39" t="s">
        <v>4540</v>
      </c>
      <c r="BD39" t="s">
        <v>4541</v>
      </c>
      <c r="BE39" t="s">
        <v>6794</v>
      </c>
      <c r="BF39" t="s">
        <v>6789</v>
      </c>
      <c r="BG39" t="s">
        <v>6788</v>
      </c>
      <c r="BH39" s="96" t="s">
        <v>6795</v>
      </c>
      <c r="BJ39" s="96">
        <v>4</v>
      </c>
      <c r="BK39" s="96" t="s">
        <v>4298</v>
      </c>
      <c r="BL39" s="68" t="s">
        <v>6786</v>
      </c>
      <c r="CQ39" s="205">
        <v>1</v>
      </c>
    </row>
    <row r="40" spans="2:95" ht="30" customHeight="1" x14ac:dyDescent="0.25">
      <c r="B40" s="43" t="s">
        <v>49</v>
      </c>
      <c r="C40" s="43" t="s">
        <v>50</v>
      </c>
      <c r="D40" s="43" t="s">
        <v>4656</v>
      </c>
      <c r="E40" s="43" t="s">
        <v>4657</v>
      </c>
      <c r="F40" s="43" t="s">
        <v>4658</v>
      </c>
      <c r="G40" s="43" t="s">
        <v>4659</v>
      </c>
      <c r="H40" s="43" t="s">
        <v>4660</v>
      </c>
      <c r="I40" s="43" t="s">
        <v>4661</v>
      </c>
      <c r="J40" s="43" t="s">
        <v>4662</v>
      </c>
      <c r="K40" s="43" t="s">
        <v>4663</v>
      </c>
      <c r="M40" s="66" t="s">
        <v>782</v>
      </c>
      <c r="N40" s="66">
        <v>38</v>
      </c>
      <c r="O40" s="66" t="s">
        <v>92</v>
      </c>
      <c r="P40" s="1" t="s">
        <v>331</v>
      </c>
      <c r="Q40" s="1" t="s">
        <v>764</v>
      </c>
      <c r="R40" s="1" t="s">
        <v>765</v>
      </c>
      <c r="S40" s="66" t="s">
        <v>783</v>
      </c>
      <c r="T40" s="1" t="s">
        <v>784</v>
      </c>
      <c r="U40" s="66" t="s">
        <v>276</v>
      </c>
      <c r="V40" s="1" t="s">
        <v>785</v>
      </c>
      <c r="W40" s="1" t="s">
        <v>786</v>
      </c>
      <c r="X40" s="1" t="s">
        <v>787</v>
      </c>
      <c r="Y40" s="1" t="s">
        <v>102</v>
      </c>
      <c r="Z40" s="1" t="s">
        <v>103</v>
      </c>
      <c r="AA40" s="1" t="s">
        <v>104</v>
      </c>
      <c r="AB40" s="1" t="s">
        <v>4664</v>
      </c>
      <c r="AC40" s="1" t="s">
        <v>4665</v>
      </c>
      <c r="AD40" s="1" t="s">
        <v>4666</v>
      </c>
      <c r="AE40" s="1" t="s">
        <v>788</v>
      </c>
      <c r="AF40" s="1" t="s">
        <v>789</v>
      </c>
      <c r="AG40" s="1" t="s">
        <v>790</v>
      </c>
      <c r="AH40" s="1" t="s">
        <v>791</v>
      </c>
      <c r="AI40" s="1" t="s">
        <v>792</v>
      </c>
      <c r="AJ40" s="1" t="s">
        <v>793</v>
      </c>
      <c r="AK40" s="1" t="s">
        <v>794</v>
      </c>
      <c r="AL40" s="1" t="s">
        <v>795</v>
      </c>
      <c r="AM40" s="1" t="s">
        <v>796</v>
      </c>
      <c r="AN40" s="1" t="s">
        <v>114</v>
      </c>
      <c r="AO40" s="1" t="s">
        <v>571</v>
      </c>
      <c r="AP40" s="1" t="s">
        <v>797</v>
      </c>
      <c r="AQ40" s="1" t="s">
        <v>5967</v>
      </c>
      <c r="AR40" s="1" t="s">
        <v>6251</v>
      </c>
      <c r="AS40" s="1" t="s">
        <v>6535</v>
      </c>
      <c r="AT40" s="1" t="s">
        <v>350</v>
      </c>
      <c r="AU40" s="66" t="s">
        <v>4511</v>
      </c>
      <c r="AV40" s="66" t="s">
        <v>798</v>
      </c>
      <c r="AW40" s="66" t="s">
        <v>352</v>
      </c>
      <c r="AX40" s="66" t="s">
        <v>120</v>
      </c>
      <c r="AZ40" s="96" t="s">
        <v>141</v>
      </c>
      <c r="BA40" s="96" t="s">
        <v>54</v>
      </c>
      <c r="BB40" s="96">
        <v>3</v>
      </c>
      <c r="BC40" t="s">
        <v>4545</v>
      </c>
      <c r="BD40" t="s">
        <v>4667</v>
      </c>
      <c r="BE40" t="s">
        <v>4640</v>
      </c>
      <c r="BJ40" s="96">
        <v>4</v>
      </c>
      <c r="BK40" s="96" t="s">
        <v>4299</v>
      </c>
      <c r="BL40" s="68" t="s">
        <v>6786</v>
      </c>
      <c r="CQ40" s="205">
        <v>1</v>
      </c>
    </row>
    <row r="41" spans="2:95" ht="27.95" customHeight="1" x14ac:dyDescent="0.25">
      <c r="B41" s="97" t="str">
        <f>$BN$3</f>
        <v>PRO</v>
      </c>
      <c r="C41" s="74">
        <f>$BO$3</f>
        <v>1</v>
      </c>
      <c r="D41" s="71" t="str">
        <f>$BP$3</f>
        <v>Identifier la notion ou la définition professionnelle</v>
      </c>
      <c r="E41" s="71" t="str">
        <f>$BQ$3</f>
        <v>boisson niveau 0</v>
      </c>
      <c r="F41" s="71" t="str">
        <f>$BR$3</f>
        <v>iddsi 0</v>
      </c>
      <c r="G41" s="71">
        <f>$BS$3</f>
        <v>0</v>
      </c>
      <c r="H41" s="71">
        <f>$BT$3</f>
        <v>0</v>
      </c>
      <c r="I41" s="71">
        <f>$BU$3</f>
        <v>0</v>
      </c>
      <c r="J41" s="74">
        <f>$BY$3</f>
        <v>1</v>
      </c>
      <c r="K41" s="75">
        <f>$CE$3</f>
        <v>1</v>
      </c>
      <c r="M41" s="66" t="s">
        <v>799</v>
      </c>
      <c r="N41" s="66">
        <v>39</v>
      </c>
      <c r="O41" s="66" t="s">
        <v>92</v>
      </c>
      <c r="P41" s="1" t="s">
        <v>331</v>
      </c>
      <c r="Q41" s="1" t="s">
        <v>764</v>
      </c>
      <c r="R41" s="1" t="s">
        <v>765</v>
      </c>
      <c r="S41" s="66" t="s">
        <v>800</v>
      </c>
      <c r="T41" s="1" t="s">
        <v>801</v>
      </c>
      <c r="U41" s="66" t="s">
        <v>182</v>
      </c>
      <c r="V41" s="1" t="s">
        <v>802</v>
      </c>
      <c r="W41" s="1" t="s">
        <v>803</v>
      </c>
      <c r="X41" s="1" t="s">
        <v>804</v>
      </c>
      <c r="Y41" s="1" t="s">
        <v>102</v>
      </c>
      <c r="Z41" s="1" t="s">
        <v>103</v>
      </c>
      <c r="AA41" s="1" t="s">
        <v>104</v>
      </c>
      <c r="AB41" s="1" t="s">
        <v>4668</v>
      </c>
      <c r="AC41" s="1" t="s">
        <v>4669</v>
      </c>
      <c r="AD41" s="1" t="s">
        <v>4670</v>
      </c>
      <c r="AE41" s="1" t="s">
        <v>805</v>
      </c>
      <c r="AF41" s="1" t="s">
        <v>806</v>
      </c>
      <c r="AG41" s="1" t="s">
        <v>807</v>
      </c>
      <c r="AH41" s="1" t="s">
        <v>808</v>
      </c>
      <c r="AI41" s="1" t="s">
        <v>809</v>
      </c>
      <c r="AJ41" s="1" t="s">
        <v>810</v>
      </c>
      <c r="AK41" s="1" t="s">
        <v>811</v>
      </c>
      <c r="AL41" s="1" t="s">
        <v>812</v>
      </c>
      <c r="AM41" s="1" t="s">
        <v>813</v>
      </c>
      <c r="AN41" s="1" t="s">
        <v>114</v>
      </c>
      <c r="AO41" s="1" t="s">
        <v>571</v>
      </c>
      <c r="AP41" s="1" t="s">
        <v>814</v>
      </c>
      <c r="AQ41" s="1" t="s">
        <v>5968</v>
      </c>
      <c r="AR41" s="1" t="s">
        <v>6252</v>
      </c>
      <c r="AS41" s="1" t="s">
        <v>6536</v>
      </c>
      <c r="AT41" s="1" t="s">
        <v>350</v>
      </c>
      <c r="AU41" s="66" t="s">
        <v>4511</v>
      </c>
      <c r="AV41" s="66" t="s">
        <v>815</v>
      </c>
      <c r="AW41" s="66" t="s">
        <v>352</v>
      </c>
      <c r="AX41" s="66" t="s">
        <v>120</v>
      </c>
      <c r="AZ41" s="96" t="s">
        <v>141</v>
      </c>
      <c r="BA41" s="96" t="s">
        <v>54</v>
      </c>
      <c r="BB41" s="96">
        <v>4</v>
      </c>
      <c r="BC41" t="s">
        <v>4550</v>
      </c>
      <c r="BD41" t="s">
        <v>4551</v>
      </c>
      <c r="BE41" t="s">
        <v>6799</v>
      </c>
      <c r="BF41" t="s">
        <v>6800</v>
      </c>
      <c r="BG41" t="s">
        <v>6801</v>
      </c>
      <c r="BH41" s="96" t="s">
        <v>6802</v>
      </c>
      <c r="BI41" s="96" t="s">
        <v>6803</v>
      </c>
      <c r="BJ41" s="96">
        <v>4</v>
      </c>
      <c r="BK41" s="96" t="s">
        <v>4300</v>
      </c>
      <c r="BL41" s="68" t="s">
        <v>6786</v>
      </c>
      <c r="CQ41" s="205">
        <v>1</v>
      </c>
    </row>
    <row r="42" spans="2:95" ht="27.95" customHeight="1" x14ac:dyDescent="0.25">
      <c r="B42" s="98" t="str">
        <f>$BN$4</f>
        <v>PRO</v>
      </c>
      <c r="C42" s="76">
        <f>$BO$4</f>
        <v>2</v>
      </c>
      <c r="D42" s="72" t="str">
        <f>$BP$4</f>
        <v>Expliquer le besoin, l'objectif ou l'enjeu santé</v>
      </c>
      <c r="E42" s="72" t="str">
        <f>$BQ$4</f>
        <v>hydratation normale si deglutition securisee</v>
      </c>
      <c r="F42" s="72" t="str">
        <f>$BR$4</f>
        <v>appliquer la prescription et la consigne validee</v>
      </c>
      <c r="G42" s="72" t="str">
        <f>$BS$4</f>
        <v>appliquer la prescription</v>
      </c>
      <c r="H42" s="72" t="str">
        <f>$BT$4</f>
        <v>applique la consigne</v>
      </c>
      <c r="I42" s="72">
        <f>$BU$4</f>
        <v>0</v>
      </c>
      <c r="J42" s="76">
        <f>$BY$4</f>
        <v>0</v>
      </c>
      <c r="K42" s="77">
        <f>$CE$4</f>
        <v>1</v>
      </c>
      <c r="M42" s="66" t="s">
        <v>816</v>
      </c>
      <c r="N42" s="66">
        <v>40</v>
      </c>
      <c r="O42" s="66" t="s">
        <v>92</v>
      </c>
      <c r="P42" s="1" t="s">
        <v>331</v>
      </c>
      <c r="Q42" s="1" t="s">
        <v>764</v>
      </c>
      <c r="R42" s="1" t="s">
        <v>765</v>
      </c>
      <c r="S42" s="66" t="s">
        <v>817</v>
      </c>
      <c r="T42" s="1" t="s">
        <v>818</v>
      </c>
      <c r="U42" s="66" t="s">
        <v>276</v>
      </c>
      <c r="V42" s="1" t="s">
        <v>819</v>
      </c>
      <c r="W42" s="1" t="s">
        <v>820</v>
      </c>
      <c r="X42" s="1" t="s">
        <v>821</v>
      </c>
      <c r="Y42" s="1" t="s">
        <v>102</v>
      </c>
      <c r="Z42" s="1" t="s">
        <v>103</v>
      </c>
      <c r="AA42" s="1" t="s">
        <v>104</v>
      </c>
      <c r="AB42" s="1" t="s">
        <v>4671</v>
      </c>
      <c r="AC42" s="1" t="s">
        <v>4672</v>
      </c>
      <c r="AD42" s="1" t="s">
        <v>4673</v>
      </c>
      <c r="AE42" s="1" t="s">
        <v>822</v>
      </c>
      <c r="AF42" s="1" t="s">
        <v>823</v>
      </c>
      <c r="AG42" s="1" t="s">
        <v>824</v>
      </c>
      <c r="AH42" s="1" t="s">
        <v>825</v>
      </c>
      <c r="AI42" s="1" t="s">
        <v>826</v>
      </c>
      <c r="AJ42" s="1" t="s">
        <v>827</v>
      </c>
      <c r="AK42" s="1" t="s">
        <v>828</v>
      </c>
      <c r="AL42" s="1" t="s">
        <v>829</v>
      </c>
      <c r="AM42" s="1" t="s">
        <v>830</v>
      </c>
      <c r="AN42" s="1" t="s">
        <v>114</v>
      </c>
      <c r="AO42" s="1" t="s">
        <v>571</v>
      </c>
      <c r="AP42" s="1" t="s">
        <v>831</v>
      </c>
      <c r="AQ42" s="1" t="s">
        <v>5969</v>
      </c>
      <c r="AR42" s="1" t="s">
        <v>6253</v>
      </c>
      <c r="AS42" s="1" t="s">
        <v>6537</v>
      </c>
      <c r="AT42" s="1" t="s">
        <v>350</v>
      </c>
      <c r="AU42" s="66" t="s">
        <v>4511</v>
      </c>
      <c r="AV42" s="66" t="s">
        <v>832</v>
      </c>
      <c r="AW42" s="66" t="s">
        <v>352</v>
      </c>
      <c r="AX42" s="66" t="s">
        <v>120</v>
      </c>
      <c r="AZ42" s="96" t="s">
        <v>141</v>
      </c>
      <c r="BA42" s="96" t="s">
        <v>54</v>
      </c>
      <c r="BB42" s="96">
        <v>5</v>
      </c>
      <c r="BC42" t="s">
        <v>4555</v>
      </c>
      <c r="BD42" t="s">
        <v>4556</v>
      </c>
      <c r="BE42" t="s">
        <v>6804</v>
      </c>
      <c r="BF42" t="s">
        <v>6805</v>
      </c>
      <c r="BG42" t="s">
        <v>6806</v>
      </c>
      <c r="BH42" s="96" t="s">
        <v>6807</v>
      </c>
      <c r="BJ42" s="96">
        <v>4</v>
      </c>
      <c r="BK42" s="96" t="s">
        <v>4301</v>
      </c>
      <c r="BL42" s="68" t="s">
        <v>6786</v>
      </c>
      <c r="CQ42" s="205">
        <v>1</v>
      </c>
    </row>
    <row r="43" spans="2:95" ht="27.95" customHeight="1" x14ac:dyDescent="0.25">
      <c r="B43" s="98" t="str">
        <f>$BN$5</f>
        <v>PRO</v>
      </c>
      <c r="C43" s="76">
        <f>$BO$5</f>
        <v>3</v>
      </c>
      <c r="D43" s="72" t="str">
        <f>$BP$5</f>
        <v>Citer le contrôle observable en production</v>
      </c>
      <c r="E43" s="72" t="str">
        <f>$BQ$5</f>
        <v>ecoulement libre sans resistance notable</v>
      </c>
      <c r="F43" s="72">
        <f>$BR$5</f>
        <v>0</v>
      </c>
      <c r="G43" s="72">
        <f>$BS$5</f>
        <v>0</v>
      </c>
      <c r="H43" s="72">
        <f>$BT$5</f>
        <v>0</v>
      </c>
      <c r="I43" s="72">
        <f>$BU$5</f>
        <v>0</v>
      </c>
      <c r="J43" s="76">
        <f>$BY$5</f>
        <v>1</v>
      </c>
      <c r="K43" s="77">
        <f>$CE$5</f>
        <v>1</v>
      </c>
      <c r="M43" s="66" t="s">
        <v>833</v>
      </c>
      <c r="N43" s="66">
        <v>41</v>
      </c>
      <c r="O43" s="66" t="s">
        <v>92</v>
      </c>
      <c r="P43" s="1" t="s">
        <v>331</v>
      </c>
      <c r="Q43" s="1" t="s">
        <v>764</v>
      </c>
      <c r="R43" s="1" t="s">
        <v>765</v>
      </c>
      <c r="S43" s="66" t="s">
        <v>834</v>
      </c>
      <c r="T43" s="1" t="s">
        <v>835</v>
      </c>
      <c r="U43" s="66" t="s">
        <v>201</v>
      </c>
      <c r="V43" s="1" t="s">
        <v>836</v>
      </c>
      <c r="W43" s="1" t="s">
        <v>837</v>
      </c>
      <c r="X43" s="1" t="s">
        <v>838</v>
      </c>
      <c r="Y43" s="1" t="s">
        <v>102</v>
      </c>
      <c r="Z43" s="1" t="s">
        <v>103</v>
      </c>
      <c r="AA43" s="1" t="s">
        <v>104</v>
      </c>
      <c r="AB43" s="1" t="s">
        <v>4674</v>
      </c>
      <c r="AC43" s="1" t="s">
        <v>4675</v>
      </c>
      <c r="AD43" s="1" t="s">
        <v>4676</v>
      </c>
      <c r="AE43" s="1" t="s">
        <v>839</v>
      </c>
      <c r="AF43" s="1" t="s">
        <v>840</v>
      </c>
      <c r="AG43" s="1" t="s">
        <v>841</v>
      </c>
      <c r="AH43" s="1" t="s">
        <v>842</v>
      </c>
      <c r="AI43" s="1" t="s">
        <v>843</v>
      </c>
      <c r="AJ43" s="1" t="s">
        <v>844</v>
      </c>
      <c r="AK43" s="1" t="s">
        <v>845</v>
      </c>
      <c r="AL43" s="1" t="s">
        <v>846</v>
      </c>
      <c r="AM43" s="1" t="s">
        <v>847</v>
      </c>
      <c r="AN43" s="1" t="s">
        <v>114</v>
      </c>
      <c r="AO43" s="1" t="s">
        <v>571</v>
      </c>
      <c r="AP43" s="1" t="s">
        <v>848</v>
      </c>
      <c r="AQ43" s="1" t="s">
        <v>5970</v>
      </c>
      <c r="AR43" s="1" t="s">
        <v>6254</v>
      </c>
      <c r="AS43" s="1" t="s">
        <v>6538</v>
      </c>
      <c r="AT43" s="1" t="s">
        <v>350</v>
      </c>
      <c r="AU43" s="66" t="s">
        <v>4511</v>
      </c>
      <c r="AV43" s="66" t="s">
        <v>849</v>
      </c>
      <c r="AW43" s="66" t="s">
        <v>352</v>
      </c>
      <c r="AX43" s="66" t="s">
        <v>120</v>
      </c>
      <c r="AZ43" s="96" t="s">
        <v>141</v>
      </c>
      <c r="BA43" s="96" t="s">
        <v>12</v>
      </c>
      <c r="BB43" s="96">
        <v>1</v>
      </c>
      <c r="BC43" t="s">
        <v>4560</v>
      </c>
      <c r="BD43" t="s">
        <v>4632</v>
      </c>
      <c r="BE43" t="s">
        <v>6826</v>
      </c>
      <c r="BH43"/>
      <c r="BI43"/>
      <c r="BJ43" s="96">
        <v>4</v>
      </c>
      <c r="BK43" s="96" t="s">
        <v>4302</v>
      </c>
      <c r="BL43" s="68" t="s">
        <v>6786</v>
      </c>
      <c r="CQ43" s="205">
        <v>1</v>
      </c>
    </row>
    <row r="44" spans="2:95" ht="27.95" customHeight="1" x14ac:dyDescent="0.25">
      <c r="B44" s="98" t="str">
        <f>$BN$6</f>
        <v>PRO</v>
      </c>
      <c r="C44" s="76">
        <f>$BO$6</f>
        <v>4</v>
      </c>
      <c r="D44" s="72" t="str">
        <f>$BP$6</f>
        <v>Repérer le risque, l'erreur fréquente ou la limite métier</v>
      </c>
      <c r="E44" s="72" t="str">
        <f>$BQ$6</f>
        <v>donner de l eau fluide a une personne a risque de fausse route</v>
      </c>
      <c r="F44" s="72">
        <f>$BR$6</f>
        <v>0</v>
      </c>
      <c r="G44" s="72">
        <f>$BS$6</f>
        <v>0</v>
      </c>
      <c r="H44" s="72">
        <f>$BT$6</f>
        <v>0</v>
      </c>
      <c r="I44" s="72">
        <f>$BU$6</f>
        <v>0</v>
      </c>
      <c r="J44" s="76">
        <f>$BY$6</f>
        <v>0</v>
      </c>
      <c r="K44" s="77">
        <f>$CE$6</f>
        <v>1</v>
      </c>
      <c r="M44" s="66" t="s">
        <v>850</v>
      </c>
      <c r="N44" s="66">
        <v>42</v>
      </c>
      <c r="O44" s="66" t="s">
        <v>92</v>
      </c>
      <c r="P44" s="1" t="s">
        <v>331</v>
      </c>
      <c r="Q44" s="1" t="s">
        <v>764</v>
      </c>
      <c r="R44" s="1" t="s">
        <v>765</v>
      </c>
      <c r="S44" s="66" t="s">
        <v>851</v>
      </c>
      <c r="T44" s="1" t="s">
        <v>852</v>
      </c>
      <c r="U44" s="66" t="s">
        <v>276</v>
      </c>
      <c r="V44" s="1" t="s">
        <v>853</v>
      </c>
      <c r="W44" s="1" t="s">
        <v>854</v>
      </c>
      <c r="X44" s="1" t="s">
        <v>855</v>
      </c>
      <c r="Y44" s="1" t="s">
        <v>102</v>
      </c>
      <c r="Z44" s="1" t="s">
        <v>103</v>
      </c>
      <c r="AA44" s="1" t="s">
        <v>104</v>
      </c>
      <c r="AB44" s="1" t="s">
        <v>4677</v>
      </c>
      <c r="AC44" s="1" t="s">
        <v>4678</v>
      </c>
      <c r="AD44" s="1" t="s">
        <v>4679</v>
      </c>
      <c r="AE44" s="1" t="s">
        <v>856</v>
      </c>
      <c r="AF44" s="1" t="s">
        <v>857</v>
      </c>
      <c r="AG44" s="1" t="s">
        <v>858</v>
      </c>
      <c r="AH44" s="1" t="s">
        <v>859</v>
      </c>
      <c r="AI44" s="1" t="s">
        <v>860</v>
      </c>
      <c r="AJ44" s="1" t="s">
        <v>861</v>
      </c>
      <c r="AK44" s="1" t="s">
        <v>862</v>
      </c>
      <c r="AL44" s="1" t="s">
        <v>863</v>
      </c>
      <c r="AM44" s="1" t="s">
        <v>864</v>
      </c>
      <c r="AN44" s="1" t="s">
        <v>114</v>
      </c>
      <c r="AO44" s="1" t="s">
        <v>571</v>
      </c>
      <c r="AP44" s="1" t="s">
        <v>865</v>
      </c>
      <c r="AQ44" s="1" t="s">
        <v>5971</v>
      </c>
      <c r="AR44" s="1" t="s">
        <v>6255</v>
      </c>
      <c r="AS44" s="1" t="s">
        <v>6539</v>
      </c>
      <c r="AT44" s="1" t="s">
        <v>350</v>
      </c>
      <c r="AU44" s="66" t="s">
        <v>4511</v>
      </c>
      <c r="AV44" s="66" t="s">
        <v>866</v>
      </c>
      <c r="AW44" s="66" t="s">
        <v>352</v>
      </c>
      <c r="AX44" s="66" t="s">
        <v>120</v>
      </c>
      <c r="AZ44" s="96" t="s">
        <v>141</v>
      </c>
      <c r="BA44" s="96" t="s">
        <v>12</v>
      </c>
      <c r="BB44" s="96">
        <v>2</v>
      </c>
      <c r="BC44" t="s">
        <v>4564</v>
      </c>
      <c r="BD44" t="s">
        <v>4565</v>
      </c>
      <c r="BE44" t="s">
        <v>6808</v>
      </c>
      <c r="BF44" t="s">
        <v>6809</v>
      </c>
      <c r="BG44" t="s">
        <v>6810</v>
      </c>
      <c r="BH44" t="s">
        <v>6811</v>
      </c>
      <c r="BI44"/>
      <c r="BJ44" s="96">
        <v>4</v>
      </c>
      <c r="BK44" s="96" t="s">
        <v>4303</v>
      </c>
      <c r="BL44" s="68" t="s">
        <v>6786</v>
      </c>
      <c r="CQ44" s="205">
        <v>1</v>
      </c>
    </row>
    <row r="45" spans="2:95" ht="27.95" customHeight="1" x14ac:dyDescent="0.25">
      <c r="B45" s="98" t="str">
        <f>$BN$7</f>
        <v>PRO</v>
      </c>
      <c r="C45" s="76">
        <f>$BO$7</f>
        <v>5</v>
      </c>
      <c r="D45" s="72" t="str">
        <f>$BP$7</f>
        <v>Prévoir validation, preuve, trace ou transmission</v>
      </c>
      <c r="E45" s="72" t="str">
        <f>$BQ$7</f>
        <v>compatibilite prescription et hydratation</v>
      </c>
      <c r="F45" s="72" t="str">
        <f>$BR$7</f>
        <v>ecoulement libre sans resistance notable compatibilite prescription et hydratation choix boisson conforme a l equipe soignante</v>
      </c>
      <c r="G45" s="72" t="str">
        <f>$BS$7</f>
        <v>transmets au responsable</v>
      </c>
      <c r="H45" s="72" t="str">
        <f>$BT$7</f>
        <v>je transmets</v>
      </c>
      <c r="I45" s="72">
        <f>$BU$7</f>
        <v>0</v>
      </c>
      <c r="J45" s="76">
        <f>$BY$7</f>
        <v>0</v>
      </c>
      <c r="K45" s="77">
        <f>$CE$7</f>
        <v>1</v>
      </c>
      <c r="M45" s="66" t="s">
        <v>867</v>
      </c>
      <c r="N45" s="66">
        <v>43</v>
      </c>
      <c r="O45" s="66" t="s">
        <v>92</v>
      </c>
      <c r="P45" s="1" t="s">
        <v>331</v>
      </c>
      <c r="Q45" s="1" t="s">
        <v>764</v>
      </c>
      <c r="R45" s="1" t="s">
        <v>765</v>
      </c>
      <c r="S45" s="66" t="s">
        <v>868</v>
      </c>
      <c r="T45" s="1" t="s">
        <v>869</v>
      </c>
      <c r="U45" s="66" t="s">
        <v>182</v>
      </c>
      <c r="V45" s="1" t="s">
        <v>870</v>
      </c>
      <c r="W45" s="1" t="s">
        <v>871</v>
      </c>
      <c r="X45" s="1" t="s">
        <v>872</v>
      </c>
      <c r="Y45" s="1" t="s">
        <v>102</v>
      </c>
      <c r="Z45" s="1" t="s">
        <v>103</v>
      </c>
      <c r="AA45" s="1" t="s">
        <v>104</v>
      </c>
      <c r="AB45" s="1" t="s">
        <v>4680</v>
      </c>
      <c r="AC45" s="1" t="s">
        <v>4681</v>
      </c>
      <c r="AD45" s="1" t="s">
        <v>4682</v>
      </c>
      <c r="AE45" s="1" t="s">
        <v>873</v>
      </c>
      <c r="AF45" s="1" t="s">
        <v>874</v>
      </c>
      <c r="AG45" s="1" t="s">
        <v>875</v>
      </c>
      <c r="AH45" s="1" t="s">
        <v>876</v>
      </c>
      <c r="AI45" s="1" t="s">
        <v>877</v>
      </c>
      <c r="AJ45" s="1" t="s">
        <v>878</v>
      </c>
      <c r="AK45" s="1" t="s">
        <v>879</v>
      </c>
      <c r="AL45" s="1" t="s">
        <v>880</v>
      </c>
      <c r="AM45" s="1" t="s">
        <v>881</v>
      </c>
      <c r="AN45" s="1" t="s">
        <v>114</v>
      </c>
      <c r="AO45" s="1" t="s">
        <v>571</v>
      </c>
      <c r="AP45" s="1" t="s">
        <v>882</v>
      </c>
      <c r="AQ45" s="1" t="s">
        <v>5972</v>
      </c>
      <c r="AR45" s="1" t="s">
        <v>6256</v>
      </c>
      <c r="AS45" s="1" t="s">
        <v>6540</v>
      </c>
      <c r="AT45" s="1" t="s">
        <v>350</v>
      </c>
      <c r="AU45" s="66" t="s">
        <v>4511</v>
      </c>
      <c r="AV45" s="66" t="s">
        <v>883</v>
      </c>
      <c r="AW45" s="66" t="s">
        <v>352</v>
      </c>
      <c r="AX45" s="66" t="s">
        <v>120</v>
      </c>
      <c r="AZ45" s="96" t="s">
        <v>141</v>
      </c>
      <c r="BA45" s="96" t="s">
        <v>12</v>
      </c>
      <c r="BB45" s="96">
        <v>3</v>
      </c>
      <c r="BC45" t="s">
        <v>4569</v>
      </c>
      <c r="BD45" t="s">
        <v>4640</v>
      </c>
      <c r="BH45"/>
      <c r="BI45"/>
      <c r="BJ45" s="96">
        <v>4</v>
      </c>
      <c r="BK45" s="96" t="s">
        <v>4304</v>
      </c>
      <c r="BL45" s="68" t="s">
        <v>6786</v>
      </c>
      <c r="CQ45" s="205">
        <v>1</v>
      </c>
    </row>
    <row r="46" spans="2:95" ht="27.95" customHeight="1" x14ac:dyDescent="0.25">
      <c r="B46" s="98" t="str">
        <f>$BN$8</f>
        <v>INTER</v>
      </c>
      <c r="C46" s="76">
        <f>$BO$8</f>
        <v>1</v>
      </c>
      <c r="D46" s="72" t="str">
        <f>$BP$8</f>
        <v>Identifier l'objectif ou le besoin à maîtriser</v>
      </c>
      <c r="E46" s="72" t="str">
        <f>$BQ$8</f>
        <v>hydratation normale si deglutition securisee</v>
      </c>
      <c r="F46" s="72">
        <f>$BR$8</f>
        <v>0</v>
      </c>
      <c r="G46" s="72">
        <f>$BS$8</f>
        <v>0</v>
      </c>
      <c r="H46" s="72">
        <f>$BT$8</f>
        <v>0</v>
      </c>
      <c r="I46" s="72">
        <f>$BU$8</f>
        <v>0</v>
      </c>
      <c r="J46" s="76">
        <f>$BY$8</f>
        <v>0</v>
      </c>
      <c r="K46" s="77">
        <f>$CE$8</f>
        <v>1</v>
      </c>
      <c r="M46" s="66" t="s">
        <v>884</v>
      </c>
      <c r="N46" s="66">
        <v>44</v>
      </c>
      <c r="O46" s="66" t="s">
        <v>92</v>
      </c>
      <c r="P46" s="1" t="s">
        <v>331</v>
      </c>
      <c r="Q46" s="1" t="s">
        <v>764</v>
      </c>
      <c r="R46" s="1" t="s">
        <v>765</v>
      </c>
      <c r="S46" s="66" t="s">
        <v>885</v>
      </c>
      <c r="T46" s="1" t="s">
        <v>886</v>
      </c>
      <c r="U46" s="66" t="s">
        <v>182</v>
      </c>
      <c r="V46" s="1" t="s">
        <v>887</v>
      </c>
      <c r="W46" s="1" t="s">
        <v>888</v>
      </c>
      <c r="X46" s="1" t="s">
        <v>889</v>
      </c>
      <c r="Y46" s="1" t="s">
        <v>102</v>
      </c>
      <c r="Z46" s="1" t="s">
        <v>103</v>
      </c>
      <c r="AA46" s="1" t="s">
        <v>104</v>
      </c>
      <c r="AB46" s="1" t="s">
        <v>4683</v>
      </c>
      <c r="AC46" s="1" t="s">
        <v>4684</v>
      </c>
      <c r="AD46" s="1" t="s">
        <v>4685</v>
      </c>
      <c r="AE46" s="1" t="s">
        <v>890</v>
      </c>
      <c r="AF46" s="1" t="s">
        <v>891</v>
      </c>
      <c r="AG46" s="1" t="s">
        <v>892</v>
      </c>
      <c r="AH46" s="1" t="s">
        <v>893</v>
      </c>
      <c r="AI46" s="1" t="s">
        <v>894</v>
      </c>
      <c r="AJ46" s="1" t="s">
        <v>895</v>
      </c>
      <c r="AK46" s="1" t="s">
        <v>896</v>
      </c>
      <c r="AL46" s="1" t="s">
        <v>897</v>
      </c>
      <c r="AM46" s="1" t="s">
        <v>898</v>
      </c>
      <c r="AN46" s="1" t="s">
        <v>114</v>
      </c>
      <c r="AO46" s="1" t="s">
        <v>571</v>
      </c>
      <c r="AP46" s="1" t="s">
        <v>899</v>
      </c>
      <c r="AQ46" s="1" t="s">
        <v>5973</v>
      </c>
      <c r="AR46" s="1" t="s">
        <v>6257</v>
      </c>
      <c r="AS46" s="1" t="s">
        <v>6541</v>
      </c>
      <c r="AT46" s="1" t="s">
        <v>350</v>
      </c>
      <c r="AU46" s="66" t="s">
        <v>4511</v>
      </c>
      <c r="AV46" s="66" t="s">
        <v>900</v>
      </c>
      <c r="AW46" s="66" t="s">
        <v>352</v>
      </c>
      <c r="AX46" s="66" t="s">
        <v>120</v>
      </c>
      <c r="AZ46" s="96" t="s">
        <v>141</v>
      </c>
      <c r="BA46" s="96" t="s">
        <v>12</v>
      </c>
      <c r="BB46" s="96">
        <v>4</v>
      </c>
      <c r="BC46" t="s">
        <v>4573</v>
      </c>
      <c r="BD46" t="s">
        <v>6812</v>
      </c>
      <c r="BE46" t="s">
        <v>6813</v>
      </c>
      <c r="BF46" t="s">
        <v>6802</v>
      </c>
      <c r="BG46" t="s">
        <v>6814</v>
      </c>
      <c r="BH46" t="s">
        <v>6815</v>
      </c>
      <c r="BI46" t="s">
        <v>6816</v>
      </c>
      <c r="BJ46" s="96">
        <v>4</v>
      </c>
      <c r="BK46" s="96" t="s">
        <v>4305</v>
      </c>
      <c r="BL46" s="68" t="s">
        <v>6786</v>
      </c>
      <c r="CQ46" s="205">
        <v>1</v>
      </c>
    </row>
    <row r="47" spans="2:95" ht="27.95" customHeight="1" x14ac:dyDescent="0.25">
      <c r="B47" s="98" t="str">
        <f>$BN$9</f>
        <v>INTER</v>
      </c>
      <c r="C47" s="76">
        <f>$BO$9</f>
        <v>2</v>
      </c>
      <c r="D47" s="72" t="str">
        <f>$BP$9</f>
        <v>Décrire l'action de production, service ou accompagnement</v>
      </c>
      <c r="E47" s="72" t="str">
        <f>$BQ$9</f>
        <v>appliquer la prescription en production service ou accompagnement</v>
      </c>
      <c r="F47" s="72" t="str">
        <f>$BR$9</f>
        <v>j applique la consigne</v>
      </c>
      <c r="G47" s="72" t="str">
        <f>$BS$9</f>
        <v>applique la consigne</v>
      </c>
      <c r="H47" s="72" t="str">
        <f>$BT$9</f>
        <v>appliquer la prescription</v>
      </c>
      <c r="I47" s="72" t="str">
        <f>$BU$9</f>
        <v>appliquer prescription</v>
      </c>
      <c r="J47" s="76">
        <f>$BY$9</f>
        <v>1</v>
      </c>
      <c r="K47" s="77">
        <f>$CE$9</f>
        <v>1</v>
      </c>
      <c r="M47" s="66" t="s">
        <v>901</v>
      </c>
      <c r="N47" s="66">
        <v>45</v>
      </c>
      <c r="O47" s="66" t="s">
        <v>92</v>
      </c>
      <c r="P47" s="1" t="s">
        <v>331</v>
      </c>
      <c r="Q47" s="1" t="s">
        <v>764</v>
      </c>
      <c r="R47" s="1" t="s">
        <v>765</v>
      </c>
      <c r="S47" s="66" t="s">
        <v>902</v>
      </c>
      <c r="T47" s="1" t="s">
        <v>903</v>
      </c>
      <c r="U47" s="66" t="s">
        <v>276</v>
      </c>
      <c r="V47" s="1" t="s">
        <v>904</v>
      </c>
      <c r="W47" s="1" t="s">
        <v>905</v>
      </c>
      <c r="X47" s="1" t="s">
        <v>906</v>
      </c>
      <c r="Y47" s="1" t="s">
        <v>102</v>
      </c>
      <c r="Z47" s="1" t="s">
        <v>103</v>
      </c>
      <c r="AA47" s="1" t="s">
        <v>104</v>
      </c>
      <c r="AB47" s="1" t="s">
        <v>4686</v>
      </c>
      <c r="AC47" s="1" t="s">
        <v>4687</v>
      </c>
      <c r="AD47" s="1" t="s">
        <v>4688</v>
      </c>
      <c r="AE47" s="1" t="s">
        <v>907</v>
      </c>
      <c r="AF47" s="1" t="s">
        <v>908</v>
      </c>
      <c r="AG47" s="1" t="s">
        <v>909</v>
      </c>
      <c r="AH47" s="1" t="s">
        <v>910</v>
      </c>
      <c r="AI47" s="1" t="s">
        <v>911</v>
      </c>
      <c r="AJ47" s="1" t="s">
        <v>912</v>
      </c>
      <c r="AK47" s="1" t="s">
        <v>913</v>
      </c>
      <c r="AL47" s="1" t="s">
        <v>914</v>
      </c>
      <c r="AM47" s="1" t="s">
        <v>915</v>
      </c>
      <c r="AN47" s="1" t="s">
        <v>114</v>
      </c>
      <c r="AO47" s="1" t="s">
        <v>571</v>
      </c>
      <c r="AP47" s="1" t="s">
        <v>916</v>
      </c>
      <c r="AQ47" s="1" t="s">
        <v>5974</v>
      </c>
      <c r="AR47" s="1" t="s">
        <v>6258</v>
      </c>
      <c r="AS47" s="1" t="s">
        <v>6542</v>
      </c>
      <c r="AT47" s="1" t="s">
        <v>350</v>
      </c>
      <c r="AU47" s="66" t="s">
        <v>4511</v>
      </c>
      <c r="AV47" s="66" t="s">
        <v>917</v>
      </c>
      <c r="AW47" s="66" t="s">
        <v>352</v>
      </c>
      <c r="AX47" s="66" t="s">
        <v>120</v>
      </c>
      <c r="AZ47" s="96" t="s">
        <v>141</v>
      </c>
      <c r="BA47" s="96" t="s">
        <v>12</v>
      </c>
      <c r="BB47" s="96">
        <v>5</v>
      </c>
      <c r="BC47" t="s">
        <v>4577</v>
      </c>
      <c r="BD47" t="s">
        <v>6817</v>
      </c>
      <c r="BE47" t="s">
        <v>4578</v>
      </c>
      <c r="BF47" t="s">
        <v>6818</v>
      </c>
      <c r="BG47" t="s">
        <v>6819</v>
      </c>
      <c r="BH47" t="s">
        <v>6793</v>
      </c>
      <c r="BI47"/>
      <c r="BJ47" s="96">
        <v>4</v>
      </c>
      <c r="BK47" s="96" t="s">
        <v>4306</v>
      </c>
      <c r="BL47" s="68" t="s">
        <v>6786</v>
      </c>
      <c r="CQ47" s="205">
        <v>1</v>
      </c>
    </row>
    <row r="48" spans="2:95" ht="27.95" customHeight="1" x14ac:dyDescent="0.25">
      <c r="B48" s="98" t="str">
        <f>$BN$10</f>
        <v>INTER</v>
      </c>
      <c r="C48" s="76">
        <f>$BO$10</f>
        <v>3</v>
      </c>
      <c r="D48" s="72" t="str">
        <f>$BP$10</f>
        <v>Citer un contrôle terrain observable</v>
      </c>
      <c r="E48" s="72" t="str">
        <f>$BQ$10</f>
        <v>boisson niveau 0 ecoulement libre sans resistance notable</v>
      </c>
      <c r="F48" s="72" t="str">
        <f>$BR$10</f>
        <v>ecoulement libre sans resistance notable</v>
      </c>
      <c r="G48" s="72">
        <f>$BS$10</f>
        <v>0</v>
      </c>
      <c r="H48" s="72">
        <f>$BT$10</f>
        <v>0</v>
      </c>
      <c r="I48" s="72">
        <f>$BU$10</f>
        <v>0</v>
      </c>
      <c r="J48" s="76">
        <f>$BY$10</f>
        <v>1</v>
      </c>
      <c r="K48" s="77">
        <f>$CE$10</f>
        <v>1</v>
      </c>
      <c r="M48" s="66" t="s">
        <v>918</v>
      </c>
      <c r="N48" s="66">
        <v>46</v>
      </c>
      <c r="O48" s="66" t="s">
        <v>92</v>
      </c>
      <c r="P48" s="1" t="s">
        <v>331</v>
      </c>
      <c r="Q48" s="1" t="s">
        <v>764</v>
      </c>
      <c r="R48" s="1" t="s">
        <v>765</v>
      </c>
      <c r="S48" s="66" t="s">
        <v>919</v>
      </c>
      <c r="T48" s="1" t="s">
        <v>920</v>
      </c>
      <c r="U48" s="66" t="s">
        <v>276</v>
      </c>
      <c r="V48" s="1" t="s">
        <v>921</v>
      </c>
      <c r="W48" s="1" t="s">
        <v>922</v>
      </c>
      <c r="X48" s="1" t="s">
        <v>923</v>
      </c>
      <c r="Y48" s="1" t="s">
        <v>102</v>
      </c>
      <c r="Z48" s="1" t="s">
        <v>103</v>
      </c>
      <c r="AA48" s="1" t="s">
        <v>104</v>
      </c>
      <c r="AB48" s="1" t="s">
        <v>4689</v>
      </c>
      <c r="AC48" s="1" t="s">
        <v>4690</v>
      </c>
      <c r="AD48" s="1" t="s">
        <v>4691</v>
      </c>
      <c r="AE48" s="1" t="s">
        <v>924</v>
      </c>
      <c r="AF48" s="1" t="s">
        <v>925</v>
      </c>
      <c r="AG48" s="1" t="s">
        <v>926</v>
      </c>
      <c r="AH48" s="1" t="s">
        <v>927</v>
      </c>
      <c r="AI48" s="1" t="s">
        <v>928</v>
      </c>
      <c r="AJ48" s="1" t="s">
        <v>929</v>
      </c>
      <c r="AK48" s="1" t="s">
        <v>930</v>
      </c>
      <c r="AL48" s="1" t="s">
        <v>931</v>
      </c>
      <c r="AM48" s="1" t="s">
        <v>932</v>
      </c>
      <c r="AN48" s="1" t="s">
        <v>114</v>
      </c>
      <c r="AO48" s="1" t="s">
        <v>571</v>
      </c>
      <c r="AP48" s="1" t="s">
        <v>933</v>
      </c>
      <c r="AQ48" s="1" t="s">
        <v>5975</v>
      </c>
      <c r="AR48" s="1" t="s">
        <v>6259</v>
      </c>
      <c r="AS48" s="1" t="s">
        <v>6543</v>
      </c>
      <c r="AT48" s="1" t="s">
        <v>350</v>
      </c>
      <c r="AU48" s="66" t="s">
        <v>4511</v>
      </c>
      <c r="AV48" s="66" t="s">
        <v>934</v>
      </c>
      <c r="AW48" s="66" t="s">
        <v>352</v>
      </c>
      <c r="AX48" s="66" t="s">
        <v>120</v>
      </c>
      <c r="AZ48" s="96" t="s">
        <v>160</v>
      </c>
      <c r="BA48" s="96" t="s">
        <v>10</v>
      </c>
      <c r="BB48" s="96">
        <v>1</v>
      </c>
      <c r="BC48" t="s">
        <v>4512</v>
      </c>
      <c r="BD48" t="s">
        <v>4692</v>
      </c>
      <c r="BE48" t="s">
        <v>6828</v>
      </c>
      <c r="BI48"/>
      <c r="BJ48" s="96">
        <v>4</v>
      </c>
      <c r="BK48" s="96" t="s">
        <v>4292</v>
      </c>
      <c r="BL48" s="68" t="s">
        <v>6786</v>
      </c>
      <c r="CQ48" s="205">
        <v>1</v>
      </c>
    </row>
    <row r="49" spans="2:95" ht="27.95" customHeight="1" x14ac:dyDescent="0.25">
      <c r="B49" s="98" t="str">
        <f>$BN$11</f>
        <v>INTER</v>
      </c>
      <c r="C49" s="76">
        <f>$BO$11</f>
        <v>4</v>
      </c>
      <c r="D49" s="72" t="str">
        <f>$BP$11</f>
        <v>Prévoir la transmission en cas d'écart</v>
      </c>
      <c r="E49" s="72" t="str">
        <f>$BQ$11</f>
        <v>prevenir cuisine soins ou responsable si ecart</v>
      </c>
      <c r="F49" s="72" t="str">
        <f>$BR$11</f>
        <v>signale tout ecart</v>
      </c>
      <c r="G49" s="72" t="str">
        <f>$BS$11</f>
        <v>signaler tout ecart</v>
      </c>
      <c r="H49" s="72" t="str">
        <f>$BT$11</f>
        <v>prevenir cuisine soins</v>
      </c>
      <c r="I49" s="72" t="str">
        <f>$BU$11</f>
        <v>prevenir responsable</v>
      </c>
      <c r="J49" s="76">
        <f>$BY$11</f>
        <v>0</v>
      </c>
      <c r="K49" s="77">
        <f>$CE$11</f>
        <v>1</v>
      </c>
      <c r="M49" s="66" t="s">
        <v>935</v>
      </c>
      <c r="N49" s="66">
        <v>47</v>
      </c>
      <c r="O49" s="66" t="s">
        <v>92</v>
      </c>
      <c r="P49" s="1" t="s">
        <v>331</v>
      </c>
      <c r="Q49" s="1" t="s">
        <v>764</v>
      </c>
      <c r="R49" s="1" t="s">
        <v>765</v>
      </c>
      <c r="S49" s="66" t="s">
        <v>936</v>
      </c>
      <c r="T49" s="1" t="s">
        <v>937</v>
      </c>
      <c r="U49" s="66" t="s">
        <v>276</v>
      </c>
      <c r="V49" s="1" t="s">
        <v>938</v>
      </c>
      <c r="W49" s="1" t="s">
        <v>939</v>
      </c>
      <c r="X49" s="1" t="s">
        <v>940</v>
      </c>
      <c r="Y49" s="1" t="s">
        <v>102</v>
      </c>
      <c r="Z49" s="1" t="s">
        <v>103</v>
      </c>
      <c r="AA49" s="1" t="s">
        <v>104</v>
      </c>
      <c r="AB49" s="1" t="s">
        <v>4693</v>
      </c>
      <c r="AC49" s="1" t="s">
        <v>4694</v>
      </c>
      <c r="AD49" s="1" t="s">
        <v>4695</v>
      </c>
      <c r="AE49" s="1" t="s">
        <v>941</v>
      </c>
      <c r="AF49" s="1" t="s">
        <v>942</v>
      </c>
      <c r="AG49" s="1" t="s">
        <v>943</v>
      </c>
      <c r="AH49" s="1" t="s">
        <v>944</v>
      </c>
      <c r="AI49" s="1" t="s">
        <v>945</v>
      </c>
      <c r="AJ49" s="1" t="s">
        <v>946</v>
      </c>
      <c r="AK49" s="1" t="s">
        <v>947</v>
      </c>
      <c r="AL49" s="1" t="s">
        <v>948</v>
      </c>
      <c r="AM49" s="1" t="s">
        <v>949</v>
      </c>
      <c r="AN49" s="1" t="s">
        <v>114</v>
      </c>
      <c r="AO49" s="1" t="s">
        <v>571</v>
      </c>
      <c r="AP49" s="1" t="s">
        <v>950</v>
      </c>
      <c r="AQ49" s="1" t="s">
        <v>5976</v>
      </c>
      <c r="AR49" s="1" t="s">
        <v>6260</v>
      </c>
      <c r="AS49" s="1" t="s">
        <v>6544</v>
      </c>
      <c r="AT49" s="1" t="s">
        <v>350</v>
      </c>
      <c r="AU49" s="66" t="s">
        <v>4511</v>
      </c>
      <c r="AV49" s="66" t="s">
        <v>951</v>
      </c>
      <c r="AW49" s="66" t="s">
        <v>352</v>
      </c>
      <c r="AX49" s="66" t="s">
        <v>120</v>
      </c>
      <c r="AZ49" s="96" t="s">
        <v>160</v>
      </c>
      <c r="BA49" s="96" t="s">
        <v>10</v>
      </c>
      <c r="BB49" s="96">
        <v>2</v>
      </c>
      <c r="BC49" t="s">
        <v>4518</v>
      </c>
      <c r="BD49" t="s">
        <v>4696</v>
      </c>
      <c r="BE49" t="s">
        <v>6787</v>
      </c>
      <c r="BF49" t="s">
        <v>6788</v>
      </c>
      <c r="BG49" t="s">
        <v>6789</v>
      </c>
      <c r="BJ49" s="96">
        <v>4</v>
      </c>
      <c r="BK49" s="96" t="s">
        <v>4293</v>
      </c>
      <c r="BL49" s="68" t="s">
        <v>6786</v>
      </c>
      <c r="CQ49" s="205">
        <v>1</v>
      </c>
    </row>
    <row r="50" spans="2:95" ht="27.95" customHeight="1" x14ac:dyDescent="0.25">
      <c r="B50" s="98" t="str">
        <f>$BN$12</f>
        <v>INTER</v>
      </c>
      <c r="C50" s="76">
        <f>$BO$12</f>
        <v>5</v>
      </c>
      <c r="D50" s="72" t="str">
        <f>$BP$12</f>
        <v>Prévoir une trace ou une observation exploitable</v>
      </c>
      <c r="E50" s="72" t="str">
        <f>$BQ$12</f>
        <v>noter ou faire remonter l observation utile</v>
      </c>
      <c r="F50" s="72" t="str">
        <f>$BR$12</f>
        <v>noter observation</v>
      </c>
      <c r="G50" s="72" t="str">
        <f>$BS$12</f>
        <v>faire remonter observation</v>
      </c>
      <c r="H50" s="72" t="str">
        <f>$BT$12</f>
        <v>observation utile</v>
      </c>
      <c r="I50" s="72" t="str">
        <f>$BU$12</f>
        <v>information utile</v>
      </c>
      <c r="J50" s="76">
        <f>$BY$12</f>
        <v>0</v>
      </c>
      <c r="K50" s="77">
        <f>$CE$12</f>
        <v>1</v>
      </c>
      <c r="M50" s="66" t="s">
        <v>952</v>
      </c>
      <c r="N50" s="66">
        <v>48</v>
      </c>
      <c r="O50" s="66" t="s">
        <v>92</v>
      </c>
      <c r="P50" s="1" t="s">
        <v>331</v>
      </c>
      <c r="Q50" s="1" t="s">
        <v>764</v>
      </c>
      <c r="R50" s="1" t="s">
        <v>765</v>
      </c>
      <c r="S50" s="66" t="s">
        <v>953</v>
      </c>
      <c r="T50" s="1" t="s">
        <v>954</v>
      </c>
      <c r="U50" s="66" t="s">
        <v>276</v>
      </c>
      <c r="V50" s="1" t="s">
        <v>955</v>
      </c>
      <c r="W50" s="1" t="s">
        <v>956</v>
      </c>
      <c r="X50" s="1" t="s">
        <v>957</v>
      </c>
      <c r="Y50" s="1" t="s">
        <v>102</v>
      </c>
      <c r="Z50" s="1" t="s">
        <v>103</v>
      </c>
      <c r="AA50" s="1" t="s">
        <v>104</v>
      </c>
      <c r="AB50" s="1" t="s">
        <v>4697</v>
      </c>
      <c r="AC50" s="1" t="s">
        <v>4698</v>
      </c>
      <c r="AD50" s="1" t="s">
        <v>4699</v>
      </c>
      <c r="AE50" s="1" t="s">
        <v>958</v>
      </c>
      <c r="AF50" s="1" t="s">
        <v>959</v>
      </c>
      <c r="AG50" s="1" t="s">
        <v>960</v>
      </c>
      <c r="AH50" s="1" t="s">
        <v>961</v>
      </c>
      <c r="AI50" s="1" t="s">
        <v>962</v>
      </c>
      <c r="AJ50" s="1" t="s">
        <v>963</v>
      </c>
      <c r="AK50" s="1" t="s">
        <v>964</v>
      </c>
      <c r="AL50" s="1" t="s">
        <v>965</v>
      </c>
      <c r="AM50" s="1" t="s">
        <v>966</v>
      </c>
      <c r="AN50" s="1" t="s">
        <v>114</v>
      </c>
      <c r="AO50" s="1" t="s">
        <v>571</v>
      </c>
      <c r="AP50" s="1" t="s">
        <v>967</v>
      </c>
      <c r="AQ50" s="1" t="s">
        <v>5977</v>
      </c>
      <c r="AR50" s="1" t="s">
        <v>6261</v>
      </c>
      <c r="AS50" s="1" t="s">
        <v>6545</v>
      </c>
      <c r="AT50" s="1" t="s">
        <v>350</v>
      </c>
      <c r="AU50" s="66" t="s">
        <v>4511</v>
      </c>
      <c r="AV50" s="66" t="s">
        <v>968</v>
      </c>
      <c r="AW50" s="66" t="s">
        <v>352</v>
      </c>
      <c r="AX50" s="66" t="s">
        <v>120</v>
      </c>
      <c r="AZ50" s="96" t="s">
        <v>160</v>
      </c>
      <c r="BA50" s="96" t="s">
        <v>10</v>
      </c>
      <c r="BB50" s="96">
        <v>3</v>
      </c>
      <c r="BC50" t="s">
        <v>4523</v>
      </c>
      <c r="BD50" t="s">
        <v>4700</v>
      </c>
      <c r="BJ50" s="96">
        <v>4</v>
      </c>
      <c r="BK50" s="96" t="s">
        <v>4294</v>
      </c>
      <c r="BL50" s="68" t="s">
        <v>6786</v>
      </c>
      <c r="CQ50" s="205">
        <v>1</v>
      </c>
    </row>
    <row r="51" spans="2:95" ht="27.95" customHeight="1" x14ac:dyDescent="0.25">
      <c r="B51" s="98" t="str">
        <f>$BN$13</f>
        <v>CFA</v>
      </c>
      <c r="C51" s="76">
        <f>$BO$13</f>
        <v>1</v>
      </c>
      <c r="D51" s="72" t="str">
        <f>$BP$13</f>
        <v>Dire ce qui est vérifié concrètement</v>
      </c>
      <c r="E51" s="72" t="str">
        <f>$BQ$13</f>
        <v>boisson niveau 0</v>
      </c>
      <c r="F51" s="72" t="str">
        <f>$BR$13</f>
        <v>iddsi 0</v>
      </c>
      <c r="G51" s="72">
        <f>$BS$13</f>
        <v>0</v>
      </c>
      <c r="H51" s="72">
        <f>$BT$13</f>
        <v>0</v>
      </c>
      <c r="I51" s="72">
        <f>$BU$13</f>
        <v>0</v>
      </c>
      <c r="J51" s="76">
        <f>$BY$13</f>
        <v>0</v>
      </c>
      <c r="K51" s="77">
        <f>$CE$13</f>
        <v>1</v>
      </c>
      <c r="M51" s="66" t="s">
        <v>969</v>
      </c>
      <c r="N51" s="66">
        <v>49</v>
      </c>
      <c r="O51" s="66" t="s">
        <v>92</v>
      </c>
      <c r="P51" s="1" t="s">
        <v>93</v>
      </c>
      <c r="Q51" s="1" t="s">
        <v>970</v>
      </c>
      <c r="R51" s="1" t="s">
        <v>971</v>
      </c>
      <c r="S51" s="66" t="s">
        <v>972</v>
      </c>
      <c r="T51" s="1" t="s">
        <v>973</v>
      </c>
      <c r="U51" s="66" t="s">
        <v>276</v>
      </c>
      <c r="V51" s="1" t="s">
        <v>974</v>
      </c>
      <c r="W51" s="1" t="s">
        <v>975</v>
      </c>
      <c r="X51" s="1" t="s">
        <v>976</v>
      </c>
      <c r="Y51" s="1" t="s">
        <v>102</v>
      </c>
      <c r="Z51" s="1" t="s">
        <v>103</v>
      </c>
      <c r="AA51" s="1" t="s">
        <v>104</v>
      </c>
      <c r="AB51" s="1" t="s">
        <v>4701</v>
      </c>
      <c r="AC51" s="1" t="s">
        <v>4702</v>
      </c>
      <c r="AD51" s="1" t="s">
        <v>4703</v>
      </c>
      <c r="AE51" s="1" t="s">
        <v>977</v>
      </c>
      <c r="AF51" s="1" t="s">
        <v>978</v>
      </c>
      <c r="AG51" s="1" t="s">
        <v>979</v>
      </c>
      <c r="AH51" s="1" t="s">
        <v>980</v>
      </c>
      <c r="AI51" s="1" t="s">
        <v>981</v>
      </c>
      <c r="AJ51" s="1" t="s">
        <v>982</v>
      </c>
      <c r="AK51" s="1" t="s">
        <v>983</v>
      </c>
      <c r="AL51" s="1" t="s">
        <v>984</v>
      </c>
      <c r="AM51" s="1" t="s">
        <v>985</v>
      </c>
      <c r="AN51" s="1" t="s">
        <v>986</v>
      </c>
      <c r="AO51" s="1" t="s">
        <v>987</v>
      </c>
      <c r="AP51" s="1" t="s">
        <v>988</v>
      </c>
      <c r="AQ51" s="1" t="s">
        <v>5978</v>
      </c>
      <c r="AR51" s="1" t="s">
        <v>6262</v>
      </c>
      <c r="AS51" s="1" t="s">
        <v>6546</v>
      </c>
      <c r="AT51" s="1" t="s">
        <v>350</v>
      </c>
      <c r="AU51" s="66" t="s">
        <v>4511</v>
      </c>
      <c r="AV51" s="66" t="s">
        <v>989</v>
      </c>
      <c r="AW51" s="66" t="s">
        <v>119</v>
      </c>
      <c r="AX51" s="66" t="s">
        <v>120</v>
      </c>
      <c r="AZ51" s="96" t="s">
        <v>160</v>
      </c>
      <c r="BA51" s="96" t="s">
        <v>10</v>
      </c>
      <c r="BB51" s="96">
        <v>4</v>
      </c>
      <c r="BC51" t="s">
        <v>4527</v>
      </c>
      <c r="BD51" t="s">
        <v>4704</v>
      </c>
      <c r="BJ51" s="96">
        <v>4</v>
      </c>
      <c r="BK51" s="96" t="s">
        <v>4295</v>
      </c>
      <c r="BL51" s="68" t="s">
        <v>6786</v>
      </c>
      <c r="CQ51" s="205">
        <v>1</v>
      </c>
    </row>
    <row r="52" spans="2:95" ht="27.95" customHeight="1" x14ac:dyDescent="0.25">
      <c r="B52" s="98" t="str">
        <f>$BN$14</f>
        <v>CFA</v>
      </c>
      <c r="C52" s="76">
        <f>$BO$14</f>
        <v>2</v>
      </c>
      <c r="D52" s="72" t="str">
        <f>$BP$14</f>
        <v>Respecter la prescription ou la consigne</v>
      </c>
      <c r="E52" s="72" t="str">
        <f>$BQ$14</f>
        <v>la prescription ou la consigne donnee</v>
      </c>
      <c r="F52" s="72" t="str">
        <f>$BR$14</f>
        <v>je regarde la consigne</v>
      </c>
      <c r="G52" s="72" t="str">
        <f>$BS$14</f>
        <v>regarde la consigne</v>
      </c>
      <c r="H52" s="72" t="str">
        <f>$BT$14</f>
        <v>prescription consigne</v>
      </c>
      <c r="I52" s="72" t="str">
        <f>$BU$14</f>
        <v>consigne donnee</v>
      </c>
      <c r="J52" s="76">
        <f>$BY$14</f>
        <v>1</v>
      </c>
      <c r="K52" s="77">
        <f>$CE$14</f>
        <v>1</v>
      </c>
      <c r="M52" s="66" t="s">
        <v>990</v>
      </c>
      <c r="N52" s="66">
        <v>50</v>
      </c>
      <c r="O52" s="66" t="s">
        <v>92</v>
      </c>
      <c r="P52" s="1" t="s">
        <v>93</v>
      </c>
      <c r="Q52" s="1" t="s">
        <v>970</v>
      </c>
      <c r="R52" s="1" t="s">
        <v>971</v>
      </c>
      <c r="S52" s="66" t="s">
        <v>991</v>
      </c>
      <c r="T52" s="1" t="s">
        <v>992</v>
      </c>
      <c r="U52" s="66" t="s">
        <v>276</v>
      </c>
      <c r="V52" s="1" t="s">
        <v>993</v>
      </c>
      <c r="W52" s="1" t="s">
        <v>994</v>
      </c>
      <c r="X52" s="1" t="s">
        <v>995</v>
      </c>
      <c r="Y52" s="1" t="s">
        <v>102</v>
      </c>
      <c r="Z52" s="1" t="s">
        <v>103</v>
      </c>
      <c r="AA52" s="1" t="s">
        <v>104</v>
      </c>
      <c r="AB52" s="1" t="s">
        <v>4705</v>
      </c>
      <c r="AC52" s="1" t="s">
        <v>4706</v>
      </c>
      <c r="AD52" s="1" t="s">
        <v>4707</v>
      </c>
      <c r="AE52" s="1" t="s">
        <v>996</v>
      </c>
      <c r="AF52" s="1" t="s">
        <v>997</v>
      </c>
      <c r="AG52" s="1" t="s">
        <v>998</v>
      </c>
      <c r="AH52" s="1" t="s">
        <v>999</v>
      </c>
      <c r="AI52" s="1" t="s">
        <v>1000</v>
      </c>
      <c r="AJ52" s="1" t="s">
        <v>1001</v>
      </c>
      <c r="AK52" s="1" t="s">
        <v>1002</v>
      </c>
      <c r="AL52" s="1" t="s">
        <v>1003</v>
      </c>
      <c r="AM52" s="1" t="s">
        <v>1004</v>
      </c>
      <c r="AN52" s="1" t="s">
        <v>986</v>
      </c>
      <c r="AO52" s="1" t="s">
        <v>1005</v>
      </c>
      <c r="AP52" s="1" t="s">
        <v>1006</v>
      </c>
      <c r="AQ52" s="1" t="s">
        <v>5979</v>
      </c>
      <c r="AR52" s="1" t="s">
        <v>6263</v>
      </c>
      <c r="AS52" s="1" t="s">
        <v>6547</v>
      </c>
      <c r="AT52" s="1" t="s">
        <v>350</v>
      </c>
      <c r="AU52" s="66" t="s">
        <v>4511</v>
      </c>
      <c r="AV52" s="66" t="s">
        <v>1007</v>
      </c>
      <c r="AW52" s="66" t="s">
        <v>119</v>
      </c>
      <c r="AX52" s="66" t="s">
        <v>120</v>
      </c>
      <c r="AZ52" s="96" t="s">
        <v>160</v>
      </c>
      <c r="BA52" s="96" t="s">
        <v>10</v>
      </c>
      <c r="BB52" s="96">
        <v>5</v>
      </c>
      <c r="BC52" t="s">
        <v>4531</v>
      </c>
      <c r="BD52" t="s">
        <v>4708</v>
      </c>
      <c r="BE52" t="s">
        <v>6829</v>
      </c>
      <c r="BF52" t="s">
        <v>6792</v>
      </c>
      <c r="BG52" t="s">
        <v>6793</v>
      </c>
      <c r="BJ52" s="96">
        <v>4</v>
      </c>
      <c r="BK52" s="96" t="s">
        <v>4296</v>
      </c>
      <c r="BL52" s="68" t="s">
        <v>6786</v>
      </c>
      <c r="CQ52" s="205">
        <v>1</v>
      </c>
    </row>
    <row r="53" spans="2:95" ht="27.95" customHeight="1" x14ac:dyDescent="0.25">
      <c r="B53" s="98" t="str">
        <f>$BN$15</f>
        <v>CFA</v>
      </c>
      <c r="C53" s="76">
        <f>$BO$15</f>
        <v>3</v>
      </c>
      <c r="D53" s="72" t="str">
        <f>$BP$15</f>
        <v>Réaliser le contrôle simple attendu</v>
      </c>
      <c r="E53" s="72" t="str">
        <f>$BQ$15</f>
        <v>ecoulement libre sans resistance notable</v>
      </c>
      <c r="F53" s="72">
        <f>$BR$15</f>
        <v>0</v>
      </c>
      <c r="G53" s="72">
        <f>$BS$15</f>
        <v>0</v>
      </c>
      <c r="H53" s="72">
        <f>$BT$15</f>
        <v>0</v>
      </c>
      <c r="I53" s="72">
        <f>$BU$15</f>
        <v>0</v>
      </c>
      <c r="J53" s="76">
        <f>$BY$15</f>
        <v>1</v>
      </c>
      <c r="K53" s="77">
        <f>$CE$15</f>
        <v>1</v>
      </c>
      <c r="M53" s="66" t="s">
        <v>1008</v>
      </c>
      <c r="N53" s="66">
        <v>51</v>
      </c>
      <c r="O53" s="66" t="s">
        <v>92</v>
      </c>
      <c r="P53" s="1" t="s">
        <v>93</v>
      </c>
      <c r="Q53" s="1" t="s">
        <v>970</v>
      </c>
      <c r="R53" s="1" t="s">
        <v>971</v>
      </c>
      <c r="S53" s="66" t="s">
        <v>1009</v>
      </c>
      <c r="T53" s="1" t="s">
        <v>1010</v>
      </c>
      <c r="U53" s="66" t="s">
        <v>276</v>
      </c>
      <c r="V53" s="1" t="s">
        <v>1011</v>
      </c>
      <c r="W53" s="1" t="s">
        <v>1012</v>
      </c>
      <c r="X53" s="1" t="s">
        <v>1013</v>
      </c>
      <c r="Y53" s="1" t="s">
        <v>102</v>
      </c>
      <c r="Z53" s="1" t="s">
        <v>103</v>
      </c>
      <c r="AA53" s="1" t="s">
        <v>104</v>
      </c>
      <c r="AB53" s="1" t="s">
        <v>4709</v>
      </c>
      <c r="AC53" s="1" t="s">
        <v>4710</v>
      </c>
      <c r="AD53" s="1" t="s">
        <v>4711</v>
      </c>
      <c r="AE53" s="1" t="s">
        <v>1014</v>
      </c>
      <c r="AF53" s="1" t="s">
        <v>1015</v>
      </c>
      <c r="AG53" s="1" t="s">
        <v>1016</v>
      </c>
      <c r="AH53" s="1" t="s">
        <v>1017</v>
      </c>
      <c r="AI53" s="1" t="s">
        <v>1018</v>
      </c>
      <c r="AJ53" s="1" t="s">
        <v>1019</v>
      </c>
      <c r="AK53" s="1" t="s">
        <v>1020</v>
      </c>
      <c r="AL53" s="1" t="s">
        <v>1021</v>
      </c>
      <c r="AM53" s="1" t="s">
        <v>1022</v>
      </c>
      <c r="AN53" s="1" t="s">
        <v>986</v>
      </c>
      <c r="AO53" s="1" t="s">
        <v>1023</v>
      </c>
      <c r="AP53" s="1" t="s">
        <v>1024</v>
      </c>
      <c r="AQ53" s="1" t="s">
        <v>5980</v>
      </c>
      <c r="AR53" s="1" t="s">
        <v>6264</v>
      </c>
      <c r="AS53" s="1" t="s">
        <v>6548</v>
      </c>
      <c r="AT53" s="1" t="s">
        <v>350</v>
      </c>
      <c r="AU53" s="66" t="s">
        <v>4511</v>
      </c>
      <c r="AV53" s="66" t="s">
        <v>1025</v>
      </c>
      <c r="AW53" s="66" t="s">
        <v>119</v>
      </c>
      <c r="AX53" s="66" t="s">
        <v>120</v>
      </c>
      <c r="AZ53" s="96" t="s">
        <v>160</v>
      </c>
      <c r="BA53" s="96" t="s">
        <v>54</v>
      </c>
      <c r="BB53" s="96">
        <v>1</v>
      </c>
      <c r="BC53" t="s">
        <v>4536</v>
      </c>
      <c r="BD53" t="s">
        <v>4696</v>
      </c>
      <c r="BJ53" s="96">
        <v>4</v>
      </c>
      <c r="BK53" s="96" t="s">
        <v>4297</v>
      </c>
      <c r="BL53" s="68" t="s">
        <v>6786</v>
      </c>
      <c r="CQ53" s="205">
        <v>1</v>
      </c>
    </row>
    <row r="54" spans="2:95" ht="27.95" customHeight="1" x14ac:dyDescent="0.25">
      <c r="B54" s="98" t="str">
        <f>$BN$16</f>
        <v>CFA</v>
      </c>
      <c r="C54" s="76">
        <f>$BO$16</f>
        <v>4</v>
      </c>
      <c r="D54" s="72" t="str">
        <f>$BP$16</f>
        <v>Prévenir en cas d'écart</v>
      </c>
      <c r="E54" s="72" t="str">
        <f>$BQ$16</f>
        <v>je previens le responsable les soins ou le formateur</v>
      </c>
      <c r="F54" s="72" t="str">
        <f>$BR$16</f>
        <v>je previens</v>
      </c>
      <c r="G54" s="72" t="str">
        <f>$BS$16</f>
        <v>prevenir responsable</v>
      </c>
      <c r="H54" s="72" t="str">
        <f>$BT$16</f>
        <v>soins formateur</v>
      </c>
      <c r="I54" s="72" t="str">
        <f>$BU$16</f>
        <v>si ce n est pas bon</v>
      </c>
      <c r="J54" s="76">
        <f>$BY$16</f>
        <v>0</v>
      </c>
      <c r="K54" s="77">
        <f>$CE$16</f>
        <v>1</v>
      </c>
      <c r="M54" s="66" t="s">
        <v>1026</v>
      </c>
      <c r="N54" s="66">
        <v>52</v>
      </c>
      <c r="O54" s="66" t="s">
        <v>92</v>
      </c>
      <c r="P54" s="1" t="s">
        <v>93</v>
      </c>
      <c r="Q54" s="1" t="s">
        <v>970</v>
      </c>
      <c r="R54" s="1" t="s">
        <v>971</v>
      </c>
      <c r="S54" s="66" t="s">
        <v>1027</v>
      </c>
      <c r="T54" s="1" t="s">
        <v>1028</v>
      </c>
      <c r="U54" s="66" t="s">
        <v>276</v>
      </c>
      <c r="V54" s="1" t="s">
        <v>1029</v>
      </c>
      <c r="W54" s="1" t="s">
        <v>1030</v>
      </c>
      <c r="X54" s="1" t="s">
        <v>1031</v>
      </c>
      <c r="Y54" s="1" t="s">
        <v>102</v>
      </c>
      <c r="Z54" s="1" t="s">
        <v>103</v>
      </c>
      <c r="AA54" s="1" t="s">
        <v>104</v>
      </c>
      <c r="AB54" s="1" t="s">
        <v>4712</v>
      </c>
      <c r="AC54" s="1" t="s">
        <v>4713</v>
      </c>
      <c r="AD54" s="1" t="s">
        <v>4714</v>
      </c>
      <c r="AE54" s="1" t="s">
        <v>1032</v>
      </c>
      <c r="AF54" s="1" t="s">
        <v>1033</v>
      </c>
      <c r="AG54" s="1" t="s">
        <v>1034</v>
      </c>
      <c r="AH54" s="1" t="s">
        <v>1035</v>
      </c>
      <c r="AI54" s="1" t="s">
        <v>1036</v>
      </c>
      <c r="AJ54" s="1" t="s">
        <v>1037</v>
      </c>
      <c r="AK54" s="1" t="s">
        <v>1038</v>
      </c>
      <c r="AL54" s="1" t="s">
        <v>1039</v>
      </c>
      <c r="AM54" s="1" t="s">
        <v>1040</v>
      </c>
      <c r="AN54" s="1" t="s">
        <v>986</v>
      </c>
      <c r="AO54" s="1" t="s">
        <v>1041</v>
      </c>
      <c r="AP54" s="1" t="s">
        <v>1042</v>
      </c>
      <c r="AQ54" s="1" t="s">
        <v>5981</v>
      </c>
      <c r="AR54" s="1" t="s">
        <v>6265</v>
      </c>
      <c r="AS54" s="1" t="s">
        <v>6549</v>
      </c>
      <c r="AT54" s="1" t="s">
        <v>350</v>
      </c>
      <c r="AU54" s="66" t="s">
        <v>4511</v>
      </c>
      <c r="AV54" s="66" t="s">
        <v>1043</v>
      </c>
      <c r="AW54" s="66" t="s">
        <v>119</v>
      </c>
      <c r="AX54" s="66" t="s">
        <v>120</v>
      </c>
      <c r="AZ54" s="96" t="s">
        <v>160</v>
      </c>
      <c r="BA54" s="96" t="s">
        <v>54</v>
      </c>
      <c r="BB54" s="96">
        <v>2</v>
      </c>
      <c r="BC54" t="s">
        <v>4540</v>
      </c>
      <c r="BD54" t="s">
        <v>4541</v>
      </c>
      <c r="BE54" t="s">
        <v>6794</v>
      </c>
      <c r="BF54" t="s">
        <v>6789</v>
      </c>
      <c r="BG54" t="s">
        <v>6788</v>
      </c>
      <c r="BH54" s="96" t="s">
        <v>6795</v>
      </c>
      <c r="BJ54" s="96">
        <v>4</v>
      </c>
      <c r="BK54" s="96" t="s">
        <v>4298</v>
      </c>
      <c r="BL54" s="68" t="s">
        <v>6786</v>
      </c>
      <c r="CQ54" s="205">
        <v>1</v>
      </c>
    </row>
    <row r="55" spans="2:95" ht="27.95" customHeight="1" x14ac:dyDescent="0.25">
      <c r="B55" s="99" t="str">
        <f>$BN$17</f>
        <v>CFA</v>
      </c>
      <c r="C55" s="78">
        <f>$BO$17</f>
        <v>5</v>
      </c>
      <c r="D55" s="73" t="str">
        <f>$BP$17</f>
        <v>Transmettre ou noter ce qui a été observé</v>
      </c>
      <c r="E55" s="73" t="str">
        <f>$BQ$17</f>
        <v>ce que j ai vu corrige ou fait remonter</v>
      </c>
      <c r="F55" s="73" t="str">
        <f>$BR$17</f>
        <v>ce que j ai vu</v>
      </c>
      <c r="G55" s="73" t="str">
        <f>$BS$17</f>
        <v>corrige ou fait remonter</v>
      </c>
      <c r="H55" s="73" t="str">
        <f>$BT$17</f>
        <v>fait remonter</v>
      </c>
      <c r="I55" s="73" t="str">
        <f>$BU$17</f>
        <v>je transmets</v>
      </c>
      <c r="J55" s="78">
        <f>$BY$17</f>
        <v>0</v>
      </c>
      <c r="K55" s="79">
        <f>$CE$17</f>
        <v>1</v>
      </c>
      <c r="M55" s="66" t="s">
        <v>1044</v>
      </c>
      <c r="N55" s="66">
        <v>53</v>
      </c>
      <c r="O55" s="66" t="s">
        <v>92</v>
      </c>
      <c r="P55" s="1" t="s">
        <v>93</v>
      </c>
      <c r="Q55" s="1" t="s">
        <v>970</v>
      </c>
      <c r="R55" s="1" t="s">
        <v>971</v>
      </c>
      <c r="S55" s="66" t="s">
        <v>1045</v>
      </c>
      <c r="T55" s="1" t="s">
        <v>1046</v>
      </c>
      <c r="U55" s="66" t="s">
        <v>276</v>
      </c>
      <c r="V55" s="1" t="s">
        <v>1047</v>
      </c>
      <c r="W55" s="1" t="s">
        <v>1048</v>
      </c>
      <c r="X55" s="1" t="s">
        <v>1049</v>
      </c>
      <c r="Y55" s="1" t="s">
        <v>102</v>
      </c>
      <c r="Z55" s="1" t="s">
        <v>103</v>
      </c>
      <c r="AA55" s="1" t="s">
        <v>104</v>
      </c>
      <c r="AB55" s="1" t="s">
        <v>4715</v>
      </c>
      <c r="AC55" s="1" t="s">
        <v>4716</v>
      </c>
      <c r="AD55" s="1" t="s">
        <v>4717</v>
      </c>
      <c r="AE55" s="1" t="s">
        <v>1050</v>
      </c>
      <c r="AF55" s="1" t="s">
        <v>1051</v>
      </c>
      <c r="AG55" s="1" t="s">
        <v>1052</v>
      </c>
      <c r="AH55" s="1" t="s">
        <v>1053</v>
      </c>
      <c r="AI55" s="1" t="s">
        <v>1054</v>
      </c>
      <c r="AJ55" s="1" t="s">
        <v>1055</v>
      </c>
      <c r="AK55" s="1" t="s">
        <v>1056</v>
      </c>
      <c r="AL55" s="1" t="s">
        <v>1057</v>
      </c>
      <c r="AM55" s="1" t="s">
        <v>1058</v>
      </c>
      <c r="AN55" s="1" t="s">
        <v>986</v>
      </c>
      <c r="AO55" s="1" t="s">
        <v>1059</v>
      </c>
      <c r="AP55" s="1" t="s">
        <v>1060</v>
      </c>
      <c r="AQ55" s="1" t="s">
        <v>5982</v>
      </c>
      <c r="AR55" s="1" t="s">
        <v>6266</v>
      </c>
      <c r="AS55" s="1" t="s">
        <v>6550</v>
      </c>
      <c r="AT55" s="1" t="s">
        <v>350</v>
      </c>
      <c r="AU55" s="66" t="s">
        <v>4511</v>
      </c>
      <c r="AV55" s="66" t="s">
        <v>1061</v>
      </c>
      <c r="AW55" s="66" t="s">
        <v>119</v>
      </c>
      <c r="AX55" s="66" t="s">
        <v>120</v>
      </c>
      <c r="AZ55" s="96" t="s">
        <v>160</v>
      </c>
      <c r="BA55" s="96" t="s">
        <v>54</v>
      </c>
      <c r="BB55" s="96">
        <v>3</v>
      </c>
      <c r="BC55" t="s">
        <v>4545</v>
      </c>
      <c r="BD55" t="s">
        <v>6830</v>
      </c>
      <c r="BE55" t="s">
        <v>4700</v>
      </c>
      <c r="BJ55" s="96">
        <v>4</v>
      </c>
      <c r="BK55" s="96" t="s">
        <v>4299</v>
      </c>
      <c r="BL55" s="68" t="s">
        <v>6786</v>
      </c>
      <c r="CQ55" s="205">
        <v>1</v>
      </c>
    </row>
    <row r="56" spans="2:95" x14ac:dyDescent="0.25">
      <c r="M56" s="66" t="s">
        <v>1062</v>
      </c>
      <c r="N56" s="66">
        <v>54</v>
      </c>
      <c r="O56" s="66" t="s">
        <v>92</v>
      </c>
      <c r="P56" s="1" t="s">
        <v>93</v>
      </c>
      <c r="Q56" s="1" t="s">
        <v>970</v>
      </c>
      <c r="R56" s="1" t="s">
        <v>971</v>
      </c>
      <c r="S56" s="66" t="s">
        <v>1063</v>
      </c>
      <c r="T56" s="1" t="s">
        <v>1064</v>
      </c>
      <c r="U56" s="66" t="s">
        <v>276</v>
      </c>
      <c r="V56" s="1" t="s">
        <v>1065</v>
      </c>
      <c r="W56" s="1" t="s">
        <v>1066</v>
      </c>
      <c r="X56" s="1" t="s">
        <v>1067</v>
      </c>
      <c r="Y56" s="1" t="s">
        <v>102</v>
      </c>
      <c r="Z56" s="1" t="s">
        <v>103</v>
      </c>
      <c r="AA56" s="1" t="s">
        <v>104</v>
      </c>
      <c r="AB56" s="1" t="s">
        <v>4718</v>
      </c>
      <c r="AC56" s="1" t="s">
        <v>4719</v>
      </c>
      <c r="AD56" s="1" t="s">
        <v>4720</v>
      </c>
      <c r="AE56" s="1" t="s">
        <v>1068</v>
      </c>
      <c r="AF56" s="1" t="s">
        <v>1069</v>
      </c>
      <c r="AG56" s="1" t="s">
        <v>1070</v>
      </c>
      <c r="AH56" s="1" t="s">
        <v>1071</v>
      </c>
      <c r="AI56" s="1" t="s">
        <v>1072</v>
      </c>
      <c r="AJ56" s="1" t="s">
        <v>1073</v>
      </c>
      <c r="AK56" s="1" t="s">
        <v>1074</v>
      </c>
      <c r="AL56" s="1" t="s">
        <v>1075</v>
      </c>
      <c r="AM56" s="1" t="s">
        <v>1076</v>
      </c>
      <c r="AN56" s="1" t="s">
        <v>986</v>
      </c>
      <c r="AO56" s="1" t="s">
        <v>1077</v>
      </c>
      <c r="AP56" s="1" t="s">
        <v>1078</v>
      </c>
      <c r="AQ56" s="1" t="s">
        <v>5983</v>
      </c>
      <c r="AR56" s="1" t="s">
        <v>6267</v>
      </c>
      <c r="AS56" s="1" t="s">
        <v>6551</v>
      </c>
      <c r="AT56" s="1" t="s">
        <v>350</v>
      </c>
      <c r="AU56" s="66" t="s">
        <v>4511</v>
      </c>
      <c r="AV56" s="66" t="s">
        <v>1079</v>
      </c>
      <c r="AW56" s="66" t="s">
        <v>119</v>
      </c>
      <c r="AX56" s="66" t="s">
        <v>120</v>
      </c>
      <c r="AZ56" s="96" t="s">
        <v>160</v>
      </c>
      <c r="BA56" s="96" t="s">
        <v>54</v>
      </c>
      <c r="BB56" s="96">
        <v>4</v>
      </c>
      <c r="BC56" t="s">
        <v>4550</v>
      </c>
      <c r="BD56" t="s">
        <v>4551</v>
      </c>
      <c r="BE56" t="s">
        <v>6799</v>
      </c>
      <c r="BF56" t="s">
        <v>6800</v>
      </c>
      <c r="BG56" t="s">
        <v>6801</v>
      </c>
      <c r="BH56" s="96" t="s">
        <v>6802</v>
      </c>
      <c r="BI56" s="96" t="s">
        <v>6803</v>
      </c>
      <c r="BJ56" s="96">
        <v>4</v>
      </c>
      <c r="BK56" s="96" t="s">
        <v>4300</v>
      </c>
      <c r="BL56" s="68" t="s">
        <v>6786</v>
      </c>
      <c r="CQ56" s="205">
        <v>1</v>
      </c>
    </row>
    <row r="57" spans="2:95" x14ac:dyDescent="0.25">
      <c r="M57" s="66" t="s">
        <v>1080</v>
      </c>
      <c r="N57" s="66">
        <v>55</v>
      </c>
      <c r="O57" s="66" t="s">
        <v>92</v>
      </c>
      <c r="P57" s="1" t="s">
        <v>93</v>
      </c>
      <c r="Q57" s="1" t="s">
        <v>970</v>
      </c>
      <c r="R57" s="1" t="s">
        <v>971</v>
      </c>
      <c r="S57" s="66" t="s">
        <v>1081</v>
      </c>
      <c r="T57" s="1" t="s">
        <v>1082</v>
      </c>
      <c r="U57" s="66" t="s">
        <v>276</v>
      </c>
      <c r="V57" s="1" t="s">
        <v>1083</v>
      </c>
      <c r="W57" s="1" t="s">
        <v>1084</v>
      </c>
      <c r="X57" s="1" t="s">
        <v>1085</v>
      </c>
      <c r="Y57" s="1" t="s">
        <v>102</v>
      </c>
      <c r="Z57" s="1" t="s">
        <v>103</v>
      </c>
      <c r="AA57" s="1" t="s">
        <v>104</v>
      </c>
      <c r="AB57" s="1" t="s">
        <v>4721</v>
      </c>
      <c r="AC57" s="1" t="s">
        <v>4722</v>
      </c>
      <c r="AD57" s="1" t="s">
        <v>4723</v>
      </c>
      <c r="AE57" s="1" t="s">
        <v>1086</v>
      </c>
      <c r="AF57" s="1" t="s">
        <v>1087</v>
      </c>
      <c r="AG57" s="1" t="s">
        <v>1088</v>
      </c>
      <c r="AH57" s="1" t="s">
        <v>1089</v>
      </c>
      <c r="AI57" s="1" t="s">
        <v>1090</v>
      </c>
      <c r="AJ57" s="1" t="s">
        <v>1091</v>
      </c>
      <c r="AK57" s="1" t="s">
        <v>1092</v>
      </c>
      <c r="AL57" s="1" t="s">
        <v>1093</v>
      </c>
      <c r="AM57" s="1" t="s">
        <v>1094</v>
      </c>
      <c r="AN57" s="1" t="s">
        <v>986</v>
      </c>
      <c r="AO57" s="1" t="s">
        <v>1095</v>
      </c>
      <c r="AP57" s="1" t="s">
        <v>1096</v>
      </c>
      <c r="AQ57" s="1" t="s">
        <v>5984</v>
      </c>
      <c r="AR57" s="1" t="s">
        <v>6268</v>
      </c>
      <c r="AS57" s="1" t="s">
        <v>6552</v>
      </c>
      <c r="AT57" s="1" t="s">
        <v>350</v>
      </c>
      <c r="AU57" s="66" t="s">
        <v>4511</v>
      </c>
      <c r="AV57" s="66" t="s">
        <v>1097</v>
      </c>
      <c r="AW57" s="66" t="s">
        <v>119</v>
      </c>
      <c r="AX57" s="66" t="s">
        <v>120</v>
      </c>
      <c r="AZ57" s="96" t="s">
        <v>160</v>
      </c>
      <c r="BA57" s="96" t="s">
        <v>54</v>
      </c>
      <c r="BB57" s="96">
        <v>5</v>
      </c>
      <c r="BC57" t="s">
        <v>4555</v>
      </c>
      <c r="BD57" t="s">
        <v>4556</v>
      </c>
      <c r="BE57" t="s">
        <v>6804</v>
      </c>
      <c r="BF57" t="s">
        <v>6805</v>
      </c>
      <c r="BG57" t="s">
        <v>6806</v>
      </c>
      <c r="BH57" s="96" t="s">
        <v>6807</v>
      </c>
      <c r="BJ57" s="96">
        <v>4</v>
      </c>
      <c r="BK57" s="96" t="s">
        <v>4301</v>
      </c>
      <c r="BL57" s="68" t="s">
        <v>6786</v>
      </c>
      <c r="CQ57" s="205">
        <v>1</v>
      </c>
    </row>
    <row r="58" spans="2:95" x14ac:dyDescent="0.25">
      <c r="M58" s="66" t="s">
        <v>1098</v>
      </c>
      <c r="N58" s="66">
        <v>56</v>
      </c>
      <c r="O58" s="66" t="s">
        <v>92</v>
      </c>
      <c r="P58" s="1" t="s">
        <v>93</v>
      </c>
      <c r="Q58" s="1" t="s">
        <v>970</v>
      </c>
      <c r="R58" s="1" t="s">
        <v>971</v>
      </c>
      <c r="S58" s="66" t="s">
        <v>1099</v>
      </c>
      <c r="T58" s="1" t="s">
        <v>1100</v>
      </c>
      <c r="U58" s="66" t="s">
        <v>276</v>
      </c>
      <c r="V58" s="1" t="s">
        <v>1101</v>
      </c>
      <c r="W58" s="1" t="s">
        <v>1102</v>
      </c>
      <c r="X58" s="1" t="s">
        <v>1103</v>
      </c>
      <c r="Y58" s="1" t="s">
        <v>102</v>
      </c>
      <c r="Z58" s="1" t="s">
        <v>103</v>
      </c>
      <c r="AA58" s="1" t="s">
        <v>104</v>
      </c>
      <c r="AB58" s="1" t="s">
        <v>4724</v>
      </c>
      <c r="AC58" s="1" t="s">
        <v>4725</v>
      </c>
      <c r="AD58" s="1" t="s">
        <v>4726</v>
      </c>
      <c r="AE58" s="1" t="s">
        <v>1104</v>
      </c>
      <c r="AF58" s="1" t="s">
        <v>1105</v>
      </c>
      <c r="AG58" s="1" t="s">
        <v>1106</v>
      </c>
      <c r="AH58" s="1" t="s">
        <v>1107</v>
      </c>
      <c r="AI58" s="1" t="s">
        <v>1108</v>
      </c>
      <c r="AJ58" s="1" t="s">
        <v>1109</v>
      </c>
      <c r="AK58" s="1" t="s">
        <v>1110</v>
      </c>
      <c r="AL58" s="1" t="s">
        <v>1111</v>
      </c>
      <c r="AM58" s="1" t="s">
        <v>1112</v>
      </c>
      <c r="AN58" s="1" t="s">
        <v>986</v>
      </c>
      <c r="AO58" s="1" t="s">
        <v>1113</v>
      </c>
      <c r="AP58" s="1" t="s">
        <v>1114</v>
      </c>
      <c r="AQ58" s="1" t="s">
        <v>5985</v>
      </c>
      <c r="AR58" s="1" t="s">
        <v>6269</v>
      </c>
      <c r="AS58" s="1" t="s">
        <v>6553</v>
      </c>
      <c r="AT58" s="1" t="s">
        <v>350</v>
      </c>
      <c r="AU58" s="66" t="s">
        <v>4511</v>
      </c>
      <c r="AV58" s="66" t="s">
        <v>1115</v>
      </c>
      <c r="AW58" s="66" t="s">
        <v>119</v>
      </c>
      <c r="AX58" s="66" t="s">
        <v>120</v>
      </c>
      <c r="AZ58" s="96" t="s">
        <v>160</v>
      </c>
      <c r="BA58" s="96" t="s">
        <v>12</v>
      </c>
      <c r="BB58" s="96">
        <v>1</v>
      </c>
      <c r="BC58" t="s">
        <v>4560</v>
      </c>
      <c r="BD58" t="s">
        <v>4692</v>
      </c>
      <c r="BE58" t="s">
        <v>6828</v>
      </c>
      <c r="BH58"/>
      <c r="BI58"/>
      <c r="BJ58" s="96">
        <v>4</v>
      </c>
      <c r="BK58" s="96" t="s">
        <v>4302</v>
      </c>
      <c r="BL58" s="68" t="s">
        <v>6786</v>
      </c>
      <c r="CQ58" s="205">
        <v>1</v>
      </c>
    </row>
    <row r="59" spans="2:95" x14ac:dyDescent="0.25">
      <c r="M59" s="66" t="s">
        <v>1116</v>
      </c>
      <c r="N59" s="66">
        <v>57</v>
      </c>
      <c r="O59" s="66" t="s">
        <v>92</v>
      </c>
      <c r="P59" s="1" t="s">
        <v>93</v>
      </c>
      <c r="Q59" s="1" t="s">
        <v>970</v>
      </c>
      <c r="R59" s="1" t="s">
        <v>971</v>
      </c>
      <c r="S59" s="66" t="s">
        <v>1117</v>
      </c>
      <c r="T59" s="1" t="s">
        <v>1118</v>
      </c>
      <c r="U59" s="66" t="s">
        <v>276</v>
      </c>
      <c r="V59" s="1" t="s">
        <v>1119</v>
      </c>
      <c r="W59" s="1" t="s">
        <v>1120</v>
      </c>
      <c r="X59" s="1" t="s">
        <v>1121</v>
      </c>
      <c r="Y59" s="1" t="s">
        <v>102</v>
      </c>
      <c r="Z59" s="1" t="s">
        <v>103</v>
      </c>
      <c r="AA59" s="1" t="s">
        <v>104</v>
      </c>
      <c r="AB59" s="1" t="s">
        <v>4727</v>
      </c>
      <c r="AC59" s="1" t="s">
        <v>4728</v>
      </c>
      <c r="AD59" s="1" t="s">
        <v>4729</v>
      </c>
      <c r="AE59" s="1" t="s">
        <v>1122</v>
      </c>
      <c r="AF59" s="1" t="s">
        <v>1123</v>
      </c>
      <c r="AG59" s="1" t="s">
        <v>1124</v>
      </c>
      <c r="AH59" s="1" t="s">
        <v>1125</v>
      </c>
      <c r="AI59" s="1" t="s">
        <v>1126</v>
      </c>
      <c r="AJ59" s="1" t="s">
        <v>1127</v>
      </c>
      <c r="AK59" s="1" t="s">
        <v>1128</v>
      </c>
      <c r="AL59" s="1" t="s">
        <v>1129</v>
      </c>
      <c r="AM59" s="1" t="s">
        <v>1130</v>
      </c>
      <c r="AN59" s="1" t="s">
        <v>986</v>
      </c>
      <c r="AO59" s="1" t="s">
        <v>1131</v>
      </c>
      <c r="AP59" s="1" t="s">
        <v>1132</v>
      </c>
      <c r="AQ59" s="1" t="s">
        <v>5986</v>
      </c>
      <c r="AR59" s="1" t="s">
        <v>6270</v>
      </c>
      <c r="AS59" s="1" t="s">
        <v>6554</v>
      </c>
      <c r="AT59" s="1" t="s">
        <v>350</v>
      </c>
      <c r="AU59" s="66" t="s">
        <v>4511</v>
      </c>
      <c r="AV59" s="66" t="s">
        <v>1133</v>
      </c>
      <c r="AW59" s="66" t="s">
        <v>119</v>
      </c>
      <c r="AX59" s="66" t="s">
        <v>120</v>
      </c>
      <c r="AZ59" s="96" t="s">
        <v>160</v>
      </c>
      <c r="BA59" s="96" t="s">
        <v>12</v>
      </c>
      <c r="BB59" s="96">
        <v>2</v>
      </c>
      <c r="BC59" t="s">
        <v>4564</v>
      </c>
      <c r="BD59" t="s">
        <v>4565</v>
      </c>
      <c r="BE59" t="s">
        <v>6808</v>
      </c>
      <c r="BF59" t="s">
        <v>6809</v>
      </c>
      <c r="BG59" t="s">
        <v>6810</v>
      </c>
      <c r="BH59" t="s">
        <v>6811</v>
      </c>
      <c r="BI59"/>
      <c r="BJ59" s="96">
        <v>4</v>
      </c>
      <c r="BK59" s="96" t="s">
        <v>4303</v>
      </c>
      <c r="BL59" s="68" t="s">
        <v>6786</v>
      </c>
      <c r="CQ59" s="205">
        <v>1</v>
      </c>
    </row>
    <row r="60" spans="2:95" x14ac:dyDescent="0.25">
      <c r="M60" s="66" t="s">
        <v>1134</v>
      </c>
      <c r="N60" s="66">
        <v>58</v>
      </c>
      <c r="O60" s="66" t="s">
        <v>92</v>
      </c>
      <c r="P60" s="1" t="s">
        <v>93</v>
      </c>
      <c r="Q60" s="1" t="s">
        <v>970</v>
      </c>
      <c r="R60" s="1" t="s">
        <v>971</v>
      </c>
      <c r="S60" s="66" t="s">
        <v>1135</v>
      </c>
      <c r="T60" s="1" t="s">
        <v>1136</v>
      </c>
      <c r="U60" s="66" t="s">
        <v>276</v>
      </c>
      <c r="V60" s="1" t="s">
        <v>1137</v>
      </c>
      <c r="W60" s="1" t="s">
        <v>1138</v>
      </c>
      <c r="X60" s="1" t="s">
        <v>1139</v>
      </c>
      <c r="Y60" s="1" t="s">
        <v>102</v>
      </c>
      <c r="Z60" s="1" t="s">
        <v>103</v>
      </c>
      <c r="AA60" s="1" t="s">
        <v>104</v>
      </c>
      <c r="AB60" s="1" t="s">
        <v>4730</v>
      </c>
      <c r="AC60" s="1" t="s">
        <v>4731</v>
      </c>
      <c r="AD60" s="1" t="s">
        <v>4732</v>
      </c>
      <c r="AE60" s="1" t="s">
        <v>1140</v>
      </c>
      <c r="AF60" s="1" t="s">
        <v>1141</v>
      </c>
      <c r="AG60" s="1" t="s">
        <v>1142</v>
      </c>
      <c r="AH60" s="1" t="s">
        <v>1143</v>
      </c>
      <c r="AI60" s="1" t="s">
        <v>1144</v>
      </c>
      <c r="AJ60" s="1" t="s">
        <v>1145</v>
      </c>
      <c r="AK60" s="1" t="s">
        <v>1146</v>
      </c>
      <c r="AL60" s="1" t="s">
        <v>1147</v>
      </c>
      <c r="AM60" s="1" t="s">
        <v>1148</v>
      </c>
      <c r="AN60" s="1" t="s">
        <v>986</v>
      </c>
      <c r="AO60" s="1" t="s">
        <v>1149</v>
      </c>
      <c r="AP60" s="1" t="s">
        <v>1150</v>
      </c>
      <c r="AQ60" s="1" t="s">
        <v>5987</v>
      </c>
      <c r="AR60" s="1" t="s">
        <v>6271</v>
      </c>
      <c r="AS60" s="1" t="s">
        <v>6555</v>
      </c>
      <c r="AT60" s="1" t="s">
        <v>350</v>
      </c>
      <c r="AU60" s="66" t="s">
        <v>4511</v>
      </c>
      <c r="AV60" s="66" t="s">
        <v>1151</v>
      </c>
      <c r="AW60" s="66" t="s">
        <v>119</v>
      </c>
      <c r="AX60" s="66" t="s">
        <v>120</v>
      </c>
      <c r="AZ60" s="96" t="s">
        <v>160</v>
      </c>
      <c r="BA60" s="96" t="s">
        <v>12</v>
      </c>
      <c r="BB60" s="96">
        <v>3</v>
      </c>
      <c r="BC60" t="s">
        <v>4569</v>
      </c>
      <c r="BD60" t="s">
        <v>4700</v>
      </c>
      <c r="BH60"/>
      <c r="BI60"/>
      <c r="BJ60" s="96">
        <v>4</v>
      </c>
      <c r="BK60" s="96" t="s">
        <v>4304</v>
      </c>
      <c r="BL60" s="68" t="s">
        <v>6786</v>
      </c>
      <c r="CQ60" s="205">
        <v>1</v>
      </c>
    </row>
    <row r="61" spans="2:95" x14ac:dyDescent="0.25">
      <c r="M61" s="66" t="s">
        <v>1152</v>
      </c>
      <c r="N61" s="66">
        <v>59</v>
      </c>
      <c r="O61" s="66" t="s">
        <v>92</v>
      </c>
      <c r="P61" s="1" t="s">
        <v>93</v>
      </c>
      <c r="Q61" s="1" t="s">
        <v>970</v>
      </c>
      <c r="R61" s="1" t="s">
        <v>971</v>
      </c>
      <c r="S61" s="66" t="s">
        <v>1153</v>
      </c>
      <c r="T61" s="1" t="s">
        <v>1154</v>
      </c>
      <c r="U61" s="66" t="s">
        <v>182</v>
      </c>
      <c r="V61" s="1" t="s">
        <v>1155</v>
      </c>
      <c r="W61" s="1" t="s">
        <v>1156</v>
      </c>
      <c r="X61" s="1" t="s">
        <v>1157</v>
      </c>
      <c r="Y61" s="1" t="s">
        <v>102</v>
      </c>
      <c r="Z61" s="1" t="s">
        <v>103</v>
      </c>
      <c r="AA61" s="1" t="s">
        <v>104</v>
      </c>
      <c r="AB61" s="1" t="s">
        <v>4733</v>
      </c>
      <c r="AC61" s="1" t="s">
        <v>4734</v>
      </c>
      <c r="AD61" s="1" t="s">
        <v>4735</v>
      </c>
      <c r="AE61" s="1" t="s">
        <v>1158</v>
      </c>
      <c r="AF61" s="1" t="s">
        <v>1159</v>
      </c>
      <c r="AG61" s="1" t="s">
        <v>1160</v>
      </c>
      <c r="AH61" s="1" t="s">
        <v>1161</v>
      </c>
      <c r="AI61" s="1" t="s">
        <v>1162</v>
      </c>
      <c r="AJ61" s="1" t="s">
        <v>1163</v>
      </c>
      <c r="AK61" s="1" t="s">
        <v>1164</v>
      </c>
      <c r="AL61" s="1" t="s">
        <v>1165</v>
      </c>
      <c r="AM61" s="1" t="s">
        <v>1166</v>
      </c>
      <c r="AN61" s="1" t="s">
        <v>986</v>
      </c>
      <c r="AO61" s="1" t="s">
        <v>1167</v>
      </c>
      <c r="AP61" s="1" t="s">
        <v>1168</v>
      </c>
      <c r="AQ61" s="1" t="s">
        <v>5988</v>
      </c>
      <c r="AR61" s="1" t="s">
        <v>6272</v>
      </c>
      <c r="AS61" s="1" t="s">
        <v>6556</v>
      </c>
      <c r="AT61" s="1" t="s">
        <v>350</v>
      </c>
      <c r="AU61" s="66" t="s">
        <v>4511</v>
      </c>
      <c r="AV61" s="66" t="s">
        <v>1169</v>
      </c>
      <c r="AW61" s="66" t="s">
        <v>119</v>
      </c>
      <c r="AX61" s="66" t="s">
        <v>120</v>
      </c>
      <c r="AZ61" s="96" t="s">
        <v>160</v>
      </c>
      <c r="BA61" s="96" t="s">
        <v>12</v>
      </c>
      <c r="BB61" s="96">
        <v>4</v>
      </c>
      <c r="BC61" t="s">
        <v>4573</v>
      </c>
      <c r="BD61" t="s">
        <v>6812</v>
      </c>
      <c r="BE61" t="s">
        <v>6813</v>
      </c>
      <c r="BF61" t="s">
        <v>6802</v>
      </c>
      <c r="BG61" t="s">
        <v>6814</v>
      </c>
      <c r="BH61" t="s">
        <v>6815</v>
      </c>
      <c r="BI61" t="s">
        <v>6816</v>
      </c>
      <c r="BJ61" s="96">
        <v>4</v>
      </c>
      <c r="BK61" s="96" t="s">
        <v>4305</v>
      </c>
      <c r="BL61" s="68" t="s">
        <v>6786</v>
      </c>
      <c r="CQ61" s="205">
        <v>1</v>
      </c>
    </row>
    <row r="62" spans="2:95" x14ac:dyDescent="0.25">
      <c r="M62" s="66" t="s">
        <v>1170</v>
      </c>
      <c r="N62" s="66">
        <v>60</v>
      </c>
      <c r="O62" s="66" t="s">
        <v>92</v>
      </c>
      <c r="P62" s="1" t="s">
        <v>93</v>
      </c>
      <c r="Q62" s="1" t="s">
        <v>970</v>
      </c>
      <c r="R62" s="1" t="s">
        <v>971</v>
      </c>
      <c r="S62" s="66" t="s">
        <v>1171</v>
      </c>
      <c r="T62" s="1" t="s">
        <v>1172</v>
      </c>
      <c r="U62" s="66" t="s">
        <v>276</v>
      </c>
      <c r="V62" s="1" t="s">
        <v>1173</v>
      </c>
      <c r="W62" s="1" t="s">
        <v>1174</v>
      </c>
      <c r="X62" s="1" t="s">
        <v>1175</v>
      </c>
      <c r="Y62" s="1" t="s">
        <v>102</v>
      </c>
      <c r="Z62" s="1" t="s">
        <v>103</v>
      </c>
      <c r="AA62" s="1" t="s">
        <v>104</v>
      </c>
      <c r="AB62" s="1" t="s">
        <v>4736</v>
      </c>
      <c r="AC62" s="1" t="s">
        <v>4737</v>
      </c>
      <c r="AD62" s="1" t="s">
        <v>4738</v>
      </c>
      <c r="AE62" s="1" t="s">
        <v>1176</v>
      </c>
      <c r="AF62" s="1" t="s">
        <v>1177</v>
      </c>
      <c r="AG62" s="1" t="s">
        <v>1178</v>
      </c>
      <c r="AH62" s="1" t="s">
        <v>1179</v>
      </c>
      <c r="AI62" s="1" t="s">
        <v>1180</v>
      </c>
      <c r="AJ62" s="1" t="s">
        <v>1181</v>
      </c>
      <c r="AK62" s="1" t="s">
        <v>1182</v>
      </c>
      <c r="AL62" s="1" t="s">
        <v>1183</v>
      </c>
      <c r="AM62" s="1" t="s">
        <v>1184</v>
      </c>
      <c r="AN62" s="1" t="s">
        <v>986</v>
      </c>
      <c r="AO62" s="1" t="s">
        <v>1185</v>
      </c>
      <c r="AP62" s="1" t="s">
        <v>1186</v>
      </c>
      <c r="AQ62" s="1" t="s">
        <v>5989</v>
      </c>
      <c r="AR62" s="1" t="s">
        <v>6273</v>
      </c>
      <c r="AS62" s="1" t="s">
        <v>6557</v>
      </c>
      <c r="AT62" s="1" t="s">
        <v>350</v>
      </c>
      <c r="AU62" s="66" t="s">
        <v>4511</v>
      </c>
      <c r="AV62" s="66" t="s">
        <v>1187</v>
      </c>
      <c r="AW62" s="66" t="s">
        <v>119</v>
      </c>
      <c r="AX62" s="66" t="s">
        <v>120</v>
      </c>
      <c r="AZ62" s="96" t="s">
        <v>160</v>
      </c>
      <c r="BA62" s="96" t="s">
        <v>12</v>
      </c>
      <c r="BB62" s="96">
        <v>5</v>
      </c>
      <c r="BC62" t="s">
        <v>4577</v>
      </c>
      <c r="BD62" t="s">
        <v>6817</v>
      </c>
      <c r="BE62" t="s">
        <v>4578</v>
      </c>
      <c r="BF62" t="s">
        <v>6818</v>
      </c>
      <c r="BG62" t="s">
        <v>6819</v>
      </c>
      <c r="BH62" t="s">
        <v>6793</v>
      </c>
      <c r="BI62"/>
      <c r="BJ62" s="96">
        <v>4</v>
      </c>
      <c r="BK62" s="96" t="s">
        <v>4306</v>
      </c>
      <c r="BL62" s="68" t="s">
        <v>6786</v>
      </c>
      <c r="CQ62" s="205">
        <v>1</v>
      </c>
    </row>
    <row r="63" spans="2:95" x14ac:dyDescent="0.25">
      <c r="M63" s="66" t="s">
        <v>1188</v>
      </c>
      <c r="N63" s="66">
        <v>61</v>
      </c>
      <c r="O63" s="66" t="s">
        <v>92</v>
      </c>
      <c r="P63" s="1" t="s">
        <v>93</v>
      </c>
      <c r="Q63" s="1" t="s">
        <v>1189</v>
      </c>
      <c r="R63" s="1" t="s">
        <v>1190</v>
      </c>
      <c r="S63" s="66" t="s">
        <v>1191</v>
      </c>
      <c r="T63" s="1" t="s">
        <v>1192</v>
      </c>
      <c r="U63" s="66" t="s">
        <v>276</v>
      </c>
      <c r="V63" s="1" t="s">
        <v>1193</v>
      </c>
      <c r="W63" s="1" t="s">
        <v>1194</v>
      </c>
      <c r="X63" s="1" t="s">
        <v>1195</v>
      </c>
      <c r="Y63" s="1" t="s">
        <v>102</v>
      </c>
      <c r="Z63" s="1" t="s">
        <v>103</v>
      </c>
      <c r="AA63" s="1" t="s">
        <v>104</v>
      </c>
      <c r="AB63" s="1" t="s">
        <v>4739</v>
      </c>
      <c r="AC63" s="1" t="s">
        <v>4740</v>
      </c>
      <c r="AD63" s="1" t="s">
        <v>4741</v>
      </c>
      <c r="AE63" s="1" t="s">
        <v>1196</v>
      </c>
      <c r="AF63" s="1" t="s">
        <v>1197</v>
      </c>
      <c r="AG63" s="1" t="s">
        <v>1198</v>
      </c>
      <c r="AH63" s="1" t="s">
        <v>1199</v>
      </c>
      <c r="AI63" s="1" t="s">
        <v>1200</v>
      </c>
      <c r="AJ63" s="1" t="s">
        <v>1201</v>
      </c>
      <c r="AK63" s="1" t="s">
        <v>1202</v>
      </c>
      <c r="AL63" s="1" t="s">
        <v>1203</v>
      </c>
      <c r="AM63" s="1" t="s">
        <v>1204</v>
      </c>
      <c r="AN63" s="1" t="s">
        <v>692</v>
      </c>
      <c r="AO63" s="1" t="s">
        <v>1205</v>
      </c>
      <c r="AP63" s="1" t="s">
        <v>1206</v>
      </c>
      <c r="AQ63" s="1" t="s">
        <v>5990</v>
      </c>
      <c r="AR63" s="1" t="s">
        <v>6274</v>
      </c>
      <c r="AS63" s="1" t="s">
        <v>6558</v>
      </c>
      <c r="AT63" s="1" t="s">
        <v>350</v>
      </c>
      <c r="AU63" s="66" t="s">
        <v>4511</v>
      </c>
      <c r="AV63" s="66" t="s">
        <v>1207</v>
      </c>
      <c r="AW63" s="66" t="s">
        <v>119</v>
      </c>
      <c r="AX63" s="66" t="s">
        <v>120</v>
      </c>
      <c r="AZ63" s="96" t="s">
        <v>179</v>
      </c>
      <c r="BA63" s="96" t="s">
        <v>10</v>
      </c>
      <c r="BB63" s="96">
        <v>1</v>
      </c>
      <c r="BC63" t="s">
        <v>4512</v>
      </c>
      <c r="BD63" t="s">
        <v>4742</v>
      </c>
      <c r="BE63" t="s">
        <v>6831</v>
      </c>
      <c r="BI63"/>
      <c r="BJ63" s="96">
        <v>4</v>
      </c>
      <c r="BK63" s="96" t="s">
        <v>4292</v>
      </c>
      <c r="BL63" s="68" t="s">
        <v>6786</v>
      </c>
      <c r="CQ63" s="205">
        <v>1</v>
      </c>
    </row>
    <row r="64" spans="2:95" x14ac:dyDescent="0.25">
      <c r="M64" s="66" t="s">
        <v>1208</v>
      </c>
      <c r="N64" s="66">
        <v>62</v>
      </c>
      <c r="O64" s="66" t="s">
        <v>92</v>
      </c>
      <c r="P64" s="1" t="s">
        <v>93</v>
      </c>
      <c r="Q64" s="1" t="s">
        <v>1189</v>
      </c>
      <c r="R64" s="1" t="s">
        <v>1190</v>
      </c>
      <c r="S64" s="66" t="s">
        <v>1209</v>
      </c>
      <c r="T64" s="1" t="s">
        <v>1210</v>
      </c>
      <c r="U64" s="66" t="s">
        <v>276</v>
      </c>
      <c r="V64" s="1" t="s">
        <v>1211</v>
      </c>
      <c r="W64" s="1" t="s">
        <v>1212</v>
      </c>
      <c r="X64" s="1" t="s">
        <v>1213</v>
      </c>
      <c r="Y64" s="1" t="s">
        <v>102</v>
      </c>
      <c r="Z64" s="1" t="s">
        <v>103</v>
      </c>
      <c r="AA64" s="1" t="s">
        <v>104</v>
      </c>
      <c r="AB64" s="1" t="s">
        <v>4743</v>
      </c>
      <c r="AC64" s="1" t="s">
        <v>4744</v>
      </c>
      <c r="AD64" s="1" t="s">
        <v>4745</v>
      </c>
      <c r="AE64" s="1" t="s">
        <v>1214</v>
      </c>
      <c r="AF64" s="1" t="s">
        <v>1215</v>
      </c>
      <c r="AG64" s="1" t="s">
        <v>1216</v>
      </c>
      <c r="AH64" s="1" t="s">
        <v>1217</v>
      </c>
      <c r="AI64" s="1" t="s">
        <v>1218</v>
      </c>
      <c r="AJ64" s="1" t="s">
        <v>1219</v>
      </c>
      <c r="AK64" s="1" t="s">
        <v>1220</v>
      </c>
      <c r="AL64" s="1" t="s">
        <v>1221</v>
      </c>
      <c r="AM64" s="1" t="s">
        <v>1222</v>
      </c>
      <c r="AN64" s="1" t="s">
        <v>692</v>
      </c>
      <c r="AO64" s="1" t="s">
        <v>1223</v>
      </c>
      <c r="AP64" s="1" t="s">
        <v>1224</v>
      </c>
      <c r="AQ64" s="1" t="s">
        <v>5991</v>
      </c>
      <c r="AR64" s="1" t="s">
        <v>6275</v>
      </c>
      <c r="AS64" s="1" t="s">
        <v>6559</v>
      </c>
      <c r="AT64" s="1" t="s">
        <v>350</v>
      </c>
      <c r="AU64" s="66" t="s">
        <v>4511</v>
      </c>
      <c r="AV64" s="66" t="s">
        <v>1225</v>
      </c>
      <c r="AW64" s="66" t="s">
        <v>119</v>
      </c>
      <c r="AX64" s="66" t="s">
        <v>120</v>
      </c>
      <c r="AZ64" s="96" t="s">
        <v>179</v>
      </c>
      <c r="BA64" s="96" t="s">
        <v>10</v>
      </c>
      <c r="BB64" s="96">
        <v>2</v>
      </c>
      <c r="BC64" t="s">
        <v>4518</v>
      </c>
      <c r="BD64" t="s">
        <v>4746</v>
      </c>
      <c r="BE64" t="s">
        <v>6787</v>
      </c>
      <c r="BF64" t="s">
        <v>6788</v>
      </c>
      <c r="BG64" t="s">
        <v>6789</v>
      </c>
      <c r="BJ64" s="96">
        <v>4</v>
      </c>
      <c r="BK64" s="96" t="s">
        <v>4293</v>
      </c>
      <c r="BL64" s="68" t="s">
        <v>6786</v>
      </c>
      <c r="CQ64" s="205">
        <v>1</v>
      </c>
    </row>
    <row r="65" spans="13:95" x14ac:dyDescent="0.25">
      <c r="M65" s="66" t="s">
        <v>1226</v>
      </c>
      <c r="N65" s="66">
        <v>63</v>
      </c>
      <c r="O65" s="66" t="s">
        <v>92</v>
      </c>
      <c r="P65" s="1" t="s">
        <v>93</v>
      </c>
      <c r="Q65" s="1" t="s">
        <v>1189</v>
      </c>
      <c r="R65" s="1" t="s">
        <v>1190</v>
      </c>
      <c r="S65" s="66" t="s">
        <v>1227</v>
      </c>
      <c r="T65" s="1" t="s">
        <v>1228</v>
      </c>
      <c r="U65" s="66" t="s">
        <v>276</v>
      </c>
      <c r="V65" s="1" t="s">
        <v>1229</v>
      </c>
      <c r="W65" s="1" t="s">
        <v>1230</v>
      </c>
      <c r="X65" s="1" t="s">
        <v>1231</v>
      </c>
      <c r="Y65" s="1" t="s">
        <v>102</v>
      </c>
      <c r="Z65" s="1" t="s">
        <v>103</v>
      </c>
      <c r="AA65" s="1" t="s">
        <v>104</v>
      </c>
      <c r="AB65" s="1" t="s">
        <v>4747</v>
      </c>
      <c r="AC65" s="1" t="s">
        <v>4748</v>
      </c>
      <c r="AD65" s="1" t="s">
        <v>4749</v>
      </c>
      <c r="AE65" s="1" t="s">
        <v>1232</v>
      </c>
      <c r="AF65" s="1" t="s">
        <v>1233</v>
      </c>
      <c r="AG65" s="1" t="s">
        <v>1234</v>
      </c>
      <c r="AH65" s="1" t="s">
        <v>1235</v>
      </c>
      <c r="AI65" s="1" t="s">
        <v>1236</v>
      </c>
      <c r="AJ65" s="1" t="s">
        <v>1237</v>
      </c>
      <c r="AK65" s="1" t="s">
        <v>1238</v>
      </c>
      <c r="AL65" s="1" t="s">
        <v>1239</v>
      </c>
      <c r="AM65" s="1" t="s">
        <v>1240</v>
      </c>
      <c r="AN65" s="1" t="s">
        <v>692</v>
      </c>
      <c r="AO65" s="1" t="s">
        <v>1241</v>
      </c>
      <c r="AP65" s="1" t="s">
        <v>1242</v>
      </c>
      <c r="AQ65" s="1" t="s">
        <v>5992</v>
      </c>
      <c r="AR65" s="1" t="s">
        <v>6276</v>
      </c>
      <c r="AS65" s="1" t="s">
        <v>6560</v>
      </c>
      <c r="AT65" s="1" t="s">
        <v>350</v>
      </c>
      <c r="AU65" s="66" t="s">
        <v>4511</v>
      </c>
      <c r="AV65" s="66" t="s">
        <v>1243</v>
      </c>
      <c r="AW65" s="66" t="s">
        <v>119</v>
      </c>
      <c r="AX65" s="66" t="s">
        <v>120</v>
      </c>
      <c r="AZ65" s="96" t="s">
        <v>179</v>
      </c>
      <c r="BA65" s="96" t="s">
        <v>10</v>
      </c>
      <c r="BB65" s="96">
        <v>3</v>
      </c>
      <c r="BC65" t="s">
        <v>4523</v>
      </c>
      <c r="BD65" t="s">
        <v>4750</v>
      </c>
      <c r="BJ65" s="96">
        <v>4</v>
      </c>
      <c r="BK65" s="96" t="s">
        <v>4294</v>
      </c>
      <c r="BL65" s="68" t="s">
        <v>6786</v>
      </c>
      <c r="CQ65" s="205">
        <v>1</v>
      </c>
    </row>
    <row r="66" spans="13:95" x14ac:dyDescent="0.25">
      <c r="M66" s="66" t="s">
        <v>1244</v>
      </c>
      <c r="N66" s="66">
        <v>64</v>
      </c>
      <c r="O66" s="66" t="s">
        <v>92</v>
      </c>
      <c r="P66" s="1" t="s">
        <v>93</v>
      </c>
      <c r="Q66" s="1" t="s">
        <v>1189</v>
      </c>
      <c r="R66" s="1" t="s">
        <v>1190</v>
      </c>
      <c r="S66" s="66" t="s">
        <v>1245</v>
      </c>
      <c r="T66" s="1" t="s">
        <v>1246</v>
      </c>
      <c r="U66" s="66" t="s">
        <v>276</v>
      </c>
      <c r="V66" s="1" t="s">
        <v>1247</v>
      </c>
      <c r="W66" s="1" t="s">
        <v>1248</v>
      </c>
      <c r="X66" s="1" t="s">
        <v>1249</v>
      </c>
      <c r="Y66" s="1" t="s">
        <v>102</v>
      </c>
      <c r="Z66" s="1" t="s">
        <v>103</v>
      </c>
      <c r="AA66" s="1" t="s">
        <v>104</v>
      </c>
      <c r="AB66" s="1" t="s">
        <v>4751</v>
      </c>
      <c r="AC66" s="1" t="s">
        <v>4752</v>
      </c>
      <c r="AD66" s="1" t="s">
        <v>4753</v>
      </c>
      <c r="AE66" s="1" t="s">
        <v>1250</v>
      </c>
      <c r="AF66" s="1" t="s">
        <v>1251</v>
      </c>
      <c r="AG66" s="1" t="s">
        <v>1252</v>
      </c>
      <c r="AH66" s="1" t="s">
        <v>1253</v>
      </c>
      <c r="AI66" s="1" t="s">
        <v>1254</v>
      </c>
      <c r="AJ66" s="1" t="s">
        <v>1255</v>
      </c>
      <c r="AK66" s="1" t="s">
        <v>1256</v>
      </c>
      <c r="AL66" s="1" t="s">
        <v>1257</v>
      </c>
      <c r="AM66" s="1" t="s">
        <v>1258</v>
      </c>
      <c r="AN66" s="1" t="s">
        <v>692</v>
      </c>
      <c r="AO66" s="1" t="s">
        <v>1259</v>
      </c>
      <c r="AP66" s="1" t="s">
        <v>1260</v>
      </c>
      <c r="AQ66" s="1" t="s">
        <v>5993</v>
      </c>
      <c r="AR66" s="1" t="s">
        <v>6277</v>
      </c>
      <c r="AS66" s="1" t="s">
        <v>6561</v>
      </c>
      <c r="AT66" s="1" t="s">
        <v>350</v>
      </c>
      <c r="AU66" s="66" t="s">
        <v>4511</v>
      </c>
      <c r="AV66" s="66" t="s">
        <v>1261</v>
      </c>
      <c r="AW66" s="66" t="s">
        <v>119</v>
      </c>
      <c r="AX66" s="66" t="s">
        <v>120</v>
      </c>
      <c r="AZ66" s="96" t="s">
        <v>179</v>
      </c>
      <c r="BA66" s="96" t="s">
        <v>10</v>
      </c>
      <c r="BB66" s="96">
        <v>4</v>
      </c>
      <c r="BC66" t="s">
        <v>4527</v>
      </c>
      <c r="BD66" t="s">
        <v>4746</v>
      </c>
      <c r="BE66" t="s">
        <v>6832</v>
      </c>
      <c r="BJ66" s="96">
        <v>4</v>
      </c>
      <c r="BK66" s="96" t="s">
        <v>4295</v>
      </c>
      <c r="BL66" s="68" t="s">
        <v>6786</v>
      </c>
      <c r="CQ66" s="205">
        <v>1</v>
      </c>
    </row>
    <row r="67" spans="13:95" x14ac:dyDescent="0.25">
      <c r="M67" s="66" t="s">
        <v>1262</v>
      </c>
      <c r="N67" s="66">
        <v>65</v>
      </c>
      <c r="O67" s="66" t="s">
        <v>92</v>
      </c>
      <c r="P67" s="1" t="s">
        <v>93</v>
      </c>
      <c r="Q67" s="1" t="s">
        <v>1189</v>
      </c>
      <c r="R67" s="1" t="s">
        <v>1190</v>
      </c>
      <c r="S67" s="66" t="s">
        <v>1263</v>
      </c>
      <c r="T67" s="1" t="s">
        <v>1264</v>
      </c>
      <c r="U67" s="66" t="s">
        <v>276</v>
      </c>
      <c r="V67" s="1" t="s">
        <v>1265</v>
      </c>
      <c r="W67" s="1" t="s">
        <v>1266</v>
      </c>
      <c r="X67" s="1" t="s">
        <v>1267</v>
      </c>
      <c r="Y67" s="1" t="s">
        <v>102</v>
      </c>
      <c r="Z67" s="1" t="s">
        <v>103</v>
      </c>
      <c r="AA67" s="1" t="s">
        <v>104</v>
      </c>
      <c r="AB67" s="1" t="s">
        <v>4754</v>
      </c>
      <c r="AC67" s="1" t="s">
        <v>4755</v>
      </c>
      <c r="AD67" s="1" t="s">
        <v>4756</v>
      </c>
      <c r="AE67" s="1" t="s">
        <v>1268</v>
      </c>
      <c r="AF67" s="1" t="s">
        <v>1269</v>
      </c>
      <c r="AG67" s="1" t="s">
        <v>1270</v>
      </c>
      <c r="AH67" s="1" t="s">
        <v>1271</v>
      </c>
      <c r="AI67" s="1" t="s">
        <v>1272</v>
      </c>
      <c r="AJ67" s="1" t="s">
        <v>1273</v>
      </c>
      <c r="AK67" s="1" t="s">
        <v>1274</v>
      </c>
      <c r="AL67" s="1" t="s">
        <v>1275</v>
      </c>
      <c r="AM67" s="1" t="s">
        <v>1276</v>
      </c>
      <c r="AN67" s="1" t="s">
        <v>692</v>
      </c>
      <c r="AO67" s="1" t="s">
        <v>1277</v>
      </c>
      <c r="AP67" s="1" t="s">
        <v>1278</v>
      </c>
      <c r="AQ67" s="1" t="s">
        <v>5994</v>
      </c>
      <c r="AR67" s="1" t="s">
        <v>6278</v>
      </c>
      <c r="AS67" s="1" t="s">
        <v>6562</v>
      </c>
      <c r="AT67" s="1" t="s">
        <v>350</v>
      </c>
      <c r="AU67" s="66" t="s">
        <v>4511</v>
      </c>
      <c r="AV67" s="66" t="s">
        <v>1279</v>
      </c>
      <c r="AW67" s="66" t="s">
        <v>119</v>
      </c>
      <c r="AX67" s="66" t="s">
        <v>120</v>
      </c>
      <c r="AZ67" s="96" t="s">
        <v>179</v>
      </c>
      <c r="BA67" s="96" t="s">
        <v>10</v>
      </c>
      <c r="BB67" s="96">
        <v>5</v>
      </c>
      <c r="BC67" t="s">
        <v>4531</v>
      </c>
      <c r="BD67" t="s">
        <v>4757</v>
      </c>
      <c r="BE67" t="s">
        <v>6833</v>
      </c>
      <c r="BF67" t="s">
        <v>6792</v>
      </c>
      <c r="BG67" t="s">
        <v>6793</v>
      </c>
      <c r="BJ67" s="96">
        <v>4</v>
      </c>
      <c r="BK67" s="96" t="s">
        <v>4296</v>
      </c>
      <c r="BL67" s="68" t="s">
        <v>6786</v>
      </c>
      <c r="CQ67" s="205">
        <v>1</v>
      </c>
    </row>
    <row r="68" spans="13:95" x14ac:dyDescent="0.25">
      <c r="M68" s="66" t="s">
        <v>1280</v>
      </c>
      <c r="N68" s="66">
        <v>66</v>
      </c>
      <c r="O68" s="66" t="s">
        <v>92</v>
      </c>
      <c r="P68" s="1" t="s">
        <v>93</v>
      </c>
      <c r="Q68" s="1" t="s">
        <v>1189</v>
      </c>
      <c r="R68" s="1" t="s">
        <v>1190</v>
      </c>
      <c r="S68" s="66" t="s">
        <v>1281</v>
      </c>
      <c r="T68" s="1" t="s">
        <v>1282</v>
      </c>
      <c r="U68" s="66" t="s">
        <v>276</v>
      </c>
      <c r="V68" s="1" t="s">
        <v>1283</v>
      </c>
      <c r="W68" s="1" t="s">
        <v>1284</v>
      </c>
      <c r="X68" s="1" t="s">
        <v>1285</v>
      </c>
      <c r="Y68" s="1" t="s">
        <v>102</v>
      </c>
      <c r="Z68" s="1" t="s">
        <v>103</v>
      </c>
      <c r="AA68" s="1" t="s">
        <v>104</v>
      </c>
      <c r="AB68" s="1" t="s">
        <v>4758</v>
      </c>
      <c r="AC68" s="1" t="s">
        <v>4759</v>
      </c>
      <c r="AD68" s="1" t="s">
        <v>4760</v>
      </c>
      <c r="AE68" s="1" t="s">
        <v>1286</v>
      </c>
      <c r="AF68" s="1" t="s">
        <v>1287</v>
      </c>
      <c r="AG68" s="1" t="s">
        <v>1288</v>
      </c>
      <c r="AH68" s="1" t="s">
        <v>1289</v>
      </c>
      <c r="AI68" s="1" t="s">
        <v>1290</v>
      </c>
      <c r="AJ68" s="1" t="s">
        <v>1291</v>
      </c>
      <c r="AK68" s="1" t="s">
        <v>1292</v>
      </c>
      <c r="AL68" s="1" t="s">
        <v>1293</v>
      </c>
      <c r="AM68" s="1" t="s">
        <v>1294</v>
      </c>
      <c r="AN68" s="1" t="s">
        <v>692</v>
      </c>
      <c r="AO68" s="1" t="s">
        <v>1295</v>
      </c>
      <c r="AP68" s="1" t="s">
        <v>1296</v>
      </c>
      <c r="AQ68" s="1" t="s">
        <v>5995</v>
      </c>
      <c r="AR68" s="1" t="s">
        <v>6279</v>
      </c>
      <c r="AS68" s="1" t="s">
        <v>6563</v>
      </c>
      <c r="AT68" s="1" t="s">
        <v>350</v>
      </c>
      <c r="AU68" s="66" t="s">
        <v>4511</v>
      </c>
      <c r="AV68" s="66" t="s">
        <v>1297</v>
      </c>
      <c r="AW68" s="66" t="s">
        <v>119</v>
      </c>
      <c r="AX68" s="66" t="s">
        <v>120</v>
      </c>
      <c r="AZ68" s="96" t="s">
        <v>179</v>
      </c>
      <c r="BA68" s="96" t="s">
        <v>54</v>
      </c>
      <c r="BB68" s="96">
        <v>1</v>
      </c>
      <c r="BC68" t="s">
        <v>4536</v>
      </c>
      <c r="BD68" t="s">
        <v>4746</v>
      </c>
      <c r="BJ68" s="96">
        <v>4</v>
      </c>
      <c r="BK68" s="96" t="s">
        <v>4297</v>
      </c>
      <c r="BL68" s="68" t="s">
        <v>6786</v>
      </c>
      <c r="CQ68" s="205">
        <v>1</v>
      </c>
    </row>
    <row r="69" spans="13:95" x14ac:dyDescent="0.25">
      <c r="M69" s="66" t="s">
        <v>1298</v>
      </c>
      <c r="N69" s="66">
        <v>67</v>
      </c>
      <c r="O69" s="66" t="s">
        <v>92</v>
      </c>
      <c r="P69" s="1" t="s">
        <v>93</v>
      </c>
      <c r="Q69" s="1" t="s">
        <v>1189</v>
      </c>
      <c r="R69" s="1" t="s">
        <v>1190</v>
      </c>
      <c r="S69" s="66" t="s">
        <v>1299</v>
      </c>
      <c r="T69" s="1" t="s">
        <v>1300</v>
      </c>
      <c r="U69" s="66" t="s">
        <v>276</v>
      </c>
      <c r="V69" s="1" t="s">
        <v>1301</v>
      </c>
      <c r="W69" s="1" t="s">
        <v>1302</v>
      </c>
      <c r="X69" s="1" t="s">
        <v>1303</v>
      </c>
      <c r="Y69" s="1" t="s">
        <v>102</v>
      </c>
      <c r="Z69" s="1" t="s">
        <v>103</v>
      </c>
      <c r="AA69" s="1" t="s">
        <v>104</v>
      </c>
      <c r="AB69" s="1" t="s">
        <v>4761</v>
      </c>
      <c r="AC69" s="1" t="s">
        <v>4762</v>
      </c>
      <c r="AD69" s="1" t="s">
        <v>4763</v>
      </c>
      <c r="AE69" s="1" t="s">
        <v>1304</v>
      </c>
      <c r="AF69" s="1" t="s">
        <v>1305</v>
      </c>
      <c r="AG69" s="1" t="s">
        <v>1306</v>
      </c>
      <c r="AH69" s="1" t="s">
        <v>1307</v>
      </c>
      <c r="AI69" s="1" t="s">
        <v>1308</v>
      </c>
      <c r="AJ69" s="1" t="s">
        <v>1309</v>
      </c>
      <c r="AK69" s="1" t="s">
        <v>1310</v>
      </c>
      <c r="AL69" s="1" t="s">
        <v>1311</v>
      </c>
      <c r="AM69" s="1" t="s">
        <v>1312</v>
      </c>
      <c r="AN69" s="1" t="s">
        <v>692</v>
      </c>
      <c r="AO69" s="1" t="s">
        <v>1313</v>
      </c>
      <c r="AP69" s="1" t="s">
        <v>1314</v>
      </c>
      <c r="AQ69" s="1" t="s">
        <v>5996</v>
      </c>
      <c r="AR69" s="1" t="s">
        <v>6280</v>
      </c>
      <c r="AS69" s="1" t="s">
        <v>6564</v>
      </c>
      <c r="AT69" s="1" t="s">
        <v>350</v>
      </c>
      <c r="AU69" s="66" t="s">
        <v>4511</v>
      </c>
      <c r="AV69" s="66" t="s">
        <v>1315</v>
      </c>
      <c r="AW69" s="66" t="s">
        <v>119</v>
      </c>
      <c r="AX69" s="66" t="s">
        <v>120</v>
      </c>
      <c r="AZ69" s="96" t="s">
        <v>179</v>
      </c>
      <c r="BA69" s="96" t="s">
        <v>54</v>
      </c>
      <c r="BB69" s="96">
        <v>2</v>
      </c>
      <c r="BC69" t="s">
        <v>4540</v>
      </c>
      <c r="BD69" t="s">
        <v>4541</v>
      </c>
      <c r="BE69" t="s">
        <v>6794</v>
      </c>
      <c r="BF69" t="s">
        <v>6789</v>
      </c>
      <c r="BG69" t="s">
        <v>6788</v>
      </c>
      <c r="BH69" s="96" t="s">
        <v>6795</v>
      </c>
      <c r="BJ69" s="96">
        <v>4</v>
      </c>
      <c r="BK69" s="96" t="s">
        <v>4298</v>
      </c>
      <c r="BL69" s="68" t="s">
        <v>6786</v>
      </c>
      <c r="CQ69" s="205">
        <v>1</v>
      </c>
    </row>
    <row r="70" spans="13:95" x14ac:dyDescent="0.25">
      <c r="M70" s="66" t="s">
        <v>1316</v>
      </c>
      <c r="N70" s="66">
        <v>68</v>
      </c>
      <c r="O70" s="66" t="s">
        <v>92</v>
      </c>
      <c r="P70" s="1" t="s">
        <v>93</v>
      </c>
      <c r="Q70" s="1" t="s">
        <v>1189</v>
      </c>
      <c r="R70" s="1" t="s">
        <v>1190</v>
      </c>
      <c r="S70" s="66" t="s">
        <v>1317</v>
      </c>
      <c r="T70" s="1" t="s">
        <v>1318</v>
      </c>
      <c r="U70" s="66" t="s">
        <v>276</v>
      </c>
      <c r="V70" s="1" t="s">
        <v>1319</v>
      </c>
      <c r="W70" s="1" t="s">
        <v>1320</v>
      </c>
      <c r="X70" s="1" t="s">
        <v>1321</v>
      </c>
      <c r="Y70" s="1" t="s">
        <v>102</v>
      </c>
      <c r="Z70" s="1" t="s">
        <v>103</v>
      </c>
      <c r="AA70" s="1" t="s">
        <v>104</v>
      </c>
      <c r="AB70" s="1" t="s">
        <v>4764</v>
      </c>
      <c r="AC70" s="1" t="s">
        <v>4765</v>
      </c>
      <c r="AD70" s="1" t="s">
        <v>4766</v>
      </c>
      <c r="AE70" s="1" t="s">
        <v>1322</v>
      </c>
      <c r="AF70" s="1" t="s">
        <v>1323</v>
      </c>
      <c r="AG70" s="1" t="s">
        <v>1324</v>
      </c>
      <c r="AH70" s="1" t="s">
        <v>1325</v>
      </c>
      <c r="AI70" s="1" t="s">
        <v>1326</v>
      </c>
      <c r="AJ70" s="1" t="s">
        <v>1327</v>
      </c>
      <c r="AK70" s="1" t="s">
        <v>1328</v>
      </c>
      <c r="AL70" s="1" t="s">
        <v>1329</v>
      </c>
      <c r="AM70" s="1" t="s">
        <v>1330</v>
      </c>
      <c r="AN70" s="1" t="s">
        <v>692</v>
      </c>
      <c r="AO70" s="1" t="s">
        <v>1331</v>
      </c>
      <c r="AP70" s="1" t="s">
        <v>1332</v>
      </c>
      <c r="AQ70" s="1" t="s">
        <v>5997</v>
      </c>
      <c r="AR70" s="1" t="s">
        <v>6281</v>
      </c>
      <c r="AS70" s="1" t="s">
        <v>6565</v>
      </c>
      <c r="AT70" s="1" t="s">
        <v>350</v>
      </c>
      <c r="AU70" s="66" t="s">
        <v>4511</v>
      </c>
      <c r="AV70" s="66" t="s">
        <v>1333</v>
      </c>
      <c r="AW70" s="66" t="s">
        <v>119</v>
      </c>
      <c r="AX70" s="66" t="s">
        <v>120</v>
      </c>
      <c r="AZ70" s="96" t="s">
        <v>179</v>
      </c>
      <c r="BA70" s="96" t="s">
        <v>54</v>
      </c>
      <c r="BB70" s="96">
        <v>3</v>
      </c>
      <c r="BC70" t="s">
        <v>4545</v>
      </c>
      <c r="BD70" t="s">
        <v>6834</v>
      </c>
      <c r="BE70" t="s">
        <v>4750</v>
      </c>
      <c r="BJ70" s="96">
        <v>4</v>
      </c>
      <c r="BK70" s="96" t="s">
        <v>4299</v>
      </c>
      <c r="BL70" s="68" t="s">
        <v>6786</v>
      </c>
      <c r="CQ70" s="205">
        <v>1</v>
      </c>
    </row>
    <row r="71" spans="13:95" x14ac:dyDescent="0.25">
      <c r="M71" s="66" t="s">
        <v>1334</v>
      </c>
      <c r="N71" s="66">
        <v>69</v>
      </c>
      <c r="O71" s="66" t="s">
        <v>92</v>
      </c>
      <c r="P71" s="1" t="s">
        <v>93</v>
      </c>
      <c r="Q71" s="1" t="s">
        <v>1189</v>
      </c>
      <c r="R71" s="1" t="s">
        <v>1190</v>
      </c>
      <c r="S71" s="66" t="s">
        <v>1335</v>
      </c>
      <c r="T71" s="1" t="s">
        <v>1336</v>
      </c>
      <c r="U71" s="66" t="s">
        <v>276</v>
      </c>
      <c r="V71" s="1" t="s">
        <v>1337</v>
      </c>
      <c r="W71" s="1" t="s">
        <v>1338</v>
      </c>
      <c r="X71" s="1" t="s">
        <v>1339</v>
      </c>
      <c r="Y71" s="1" t="s">
        <v>102</v>
      </c>
      <c r="Z71" s="1" t="s">
        <v>103</v>
      </c>
      <c r="AA71" s="1" t="s">
        <v>104</v>
      </c>
      <c r="AB71" s="1" t="s">
        <v>4767</v>
      </c>
      <c r="AC71" s="1" t="s">
        <v>4768</v>
      </c>
      <c r="AD71" s="1" t="s">
        <v>4769</v>
      </c>
      <c r="AE71" s="1" t="s">
        <v>1340</v>
      </c>
      <c r="AF71" s="1" t="s">
        <v>1341</v>
      </c>
      <c r="AG71" s="1" t="s">
        <v>1342</v>
      </c>
      <c r="AH71" s="1" t="s">
        <v>1343</v>
      </c>
      <c r="AI71" s="1" t="s">
        <v>1344</v>
      </c>
      <c r="AJ71" s="1" t="s">
        <v>1345</v>
      </c>
      <c r="AK71" s="1" t="s">
        <v>1346</v>
      </c>
      <c r="AL71" s="1" t="s">
        <v>1347</v>
      </c>
      <c r="AM71" s="1" t="s">
        <v>1348</v>
      </c>
      <c r="AN71" s="1" t="s">
        <v>692</v>
      </c>
      <c r="AO71" s="1" t="s">
        <v>1349</v>
      </c>
      <c r="AP71" s="1" t="s">
        <v>1350</v>
      </c>
      <c r="AQ71" s="1" t="s">
        <v>5998</v>
      </c>
      <c r="AR71" s="1" t="s">
        <v>6282</v>
      </c>
      <c r="AS71" s="1" t="s">
        <v>6566</v>
      </c>
      <c r="AT71" s="1" t="s">
        <v>350</v>
      </c>
      <c r="AU71" s="66" t="s">
        <v>4511</v>
      </c>
      <c r="AV71" s="66" t="s">
        <v>1351</v>
      </c>
      <c r="AW71" s="66" t="s">
        <v>119</v>
      </c>
      <c r="AX71" s="66" t="s">
        <v>120</v>
      </c>
      <c r="AZ71" s="96" t="s">
        <v>179</v>
      </c>
      <c r="BA71" s="96" t="s">
        <v>54</v>
      </c>
      <c r="BB71" s="96">
        <v>4</v>
      </c>
      <c r="BC71" t="s">
        <v>4550</v>
      </c>
      <c r="BD71" t="s">
        <v>4551</v>
      </c>
      <c r="BE71" t="s">
        <v>6799</v>
      </c>
      <c r="BF71" t="s">
        <v>6800</v>
      </c>
      <c r="BG71" t="s">
        <v>6801</v>
      </c>
      <c r="BH71" s="96" t="s">
        <v>6802</v>
      </c>
      <c r="BI71" s="96" t="s">
        <v>6803</v>
      </c>
      <c r="BJ71" s="96">
        <v>4</v>
      </c>
      <c r="BK71" s="96" t="s">
        <v>4300</v>
      </c>
      <c r="BL71" s="68" t="s">
        <v>6786</v>
      </c>
      <c r="CQ71" s="205">
        <v>1</v>
      </c>
    </row>
    <row r="72" spans="13:95" x14ac:dyDescent="0.25">
      <c r="M72" s="66" t="s">
        <v>1352</v>
      </c>
      <c r="N72" s="66">
        <v>70</v>
      </c>
      <c r="O72" s="66" t="s">
        <v>92</v>
      </c>
      <c r="P72" s="1" t="s">
        <v>93</v>
      </c>
      <c r="Q72" s="1" t="s">
        <v>1189</v>
      </c>
      <c r="R72" s="1" t="s">
        <v>1190</v>
      </c>
      <c r="S72" s="66" t="s">
        <v>1353</v>
      </c>
      <c r="T72" s="1" t="s">
        <v>1354</v>
      </c>
      <c r="U72" s="66" t="s">
        <v>276</v>
      </c>
      <c r="V72" s="1" t="s">
        <v>1355</v>
      </c>
      <c r="W72" s="1" t="s">
        <v>1356</v>
      </c>
      <c r="X72" s="1" t="s">
        <v>1357</v>
      </c>
      <c r="Y72" s="1" t="s">
        <v>102</v>
      </c>
      <c r="Z72" s="1" t="s">
        <v>103</v>
      </c>
      <c r="AA72" s="1" t="s">
        <v>104</v>
      </c>
      <c r="AB72" s="1" t="s">
        <v>4770</v>
      </c>
      <c r="AC72" s="1" t="s">
        <v>4771</v>
      </c>
      <c r="AD72" s="1" t="s">
        <v>4772</v>
      </c>
      <c r="AE72" s="1" t="s">
        <v>1358</v>
      </c>
      <c r="AF72" s="1" t="s">
        <v>1359</v>
      </c>
      <c r="AG72" s="1" t="s">
        <v>1360</v>
      </c>
      <c r="AH72" s="1" t="s">
        <v>1361</v>
      </c>
      <c r="AI72" s="1" t="s">
        <v>1362</v>
      </c>
      <c r="AJ72" s="1" t="s">
        <v>1363</v>
      </c>
      <c r="AK72" s="1" t="s">
        <v>1364</v>
      </c>
      <c r="AL72" s="1" t="s">
        <v>1365</v>
      </c>
      <c r="AM72" s="1" t="s">
        <v>1366</v>
      </c>
      <c r="AN72" s="1" t="s">
        <v>692</v>
      </c>
      <c r="AO72" s="1" t="s">
        <v>1367</v>
      </c>
      <c r="AP72" s="1" t="s">
        <v>1368</v>
      </c>
      <c r="AQ72" s="1" t="s">
        <v>5999</v>
      </c>
      <c r="AR72" s="1" t="s">
        <v>6283</v>
      </c>
      <c r="AS72" s="1" t="s">
        <v>6567</v>
      </c>
      <c r="AT72" s="1" t="s">
        <v>350</v>
      </c>
      <c r="AU72" s="66" t="s">
        <v>4511</v>
      </c>
      <c r="AV72" s="66" t="s">
        <v>1369</v>
      </c>
      <c r="AW72" s="66" t="s">
        <v>119</v>
      </c>
      <c r="AX72" s="66" t="s">
        <v>120</v>
      </c>
      <c r="AZ72" s="96" t="s">
        <v>179</v>
      </c>
      <c r="BA72" s="96" t="s">
        <v>54</v>
      </c>
      <c r="BB72" s="96">
        <v>5</v>
      </c>
      <c r="BC72" t="s">
        <v>4555</v>
      </c>
      <c r="BD72" t="s">
        <v>4556</v>
      </c>
      <c r="BE72" t="s">
        <v>6804</v>
      </c>
      <c r="BF72" t="s">
        <v>6805</v>
      </c>
      <c r="BG72" t="s">
        <v>6806</v>
      </c>
      <c r="BH72" s="96" t="s">
        <v>6807</v>
      </c>
      <c r="BJ72" s="96">
        <v>4</v>
      </c>
      <c r="BK72" s="96" t="s">
        <v>4301</v>
      </c>
      <c r="BL72" s="68" t="s">
        <v>6786</v>
      </c>
      <c r="CQ72" s="205">
        <v>1</v>
      </c>
    </row>
    <row r="73" spans="13:95" x14ac:dyDescent="0.25">
      <c r="M73" s="66" t="s">
        <v>1370</v>
      </c>
      <c r="N73" s="66">
        <v>71</v>
      </c>
      <c r="O73" s="66" t="s">
        <v>92</v>
      </c>
      <c r="P73" s="1" t="s">
        <v>93</v>
      </c>
      <c r="Q73" s="1" t="s">
        <v>1189</v>
      </c>
      <c r="R73" s="1" t="s">
        <v>1190</v>
      </c>
      <c r="S73" s="66" t="s">
        <v>1371</v>
      </c>
      <c r="T73" s="1" t="s">
        <v>1372</v>
      </c>
      <c r="U73" s="66" t="s">
        <v>276</v>
      </c>
      <c r="V73" s="1" t="s">
        <v>1373</v>
      </c>
      <c r="W73" s="1" t="s">
        <v>1374</v>
      </c>
      <c r="X73" s="1" t="s">
        <v>1375</v>
      </c>
      <c r="Y73" s="1" t="s">
        <v>102</v>
      </c>
      <c r="Z73" s="1" t="s">
        <v>103</v>
      </c>
      <c r="AA73" s="1" t="s">
        <v>104</v>
      </c>
      <c r="AB73" s="1" t="s">
        <v>4773</v>
      </c>
      <c r="AC73" s="1" t="s">
        <v>4774</v>
      </c>
      <c r="AD73" s="1" t="s">
        <v>4775</v>
      </c>
      <c r="AE73" s="1" t="s">
        <v>1376</v>
      </c>
      <c r="AF73" s="1" t="s">
        <v>1377</v>
      </c>
      <c r="AG73" s="1" t="s">
        <v>1378</v>
      </c>
      <c r="AH73" s="1" t="s">
        <v>1379</v>
      </c>
      <c r="AI73" s="1" t="s">
        <v>1380</v>
      </c>
      <c r="AJ73" s="1" t="s">
        <v>1381</v>
      </c>
      <c r="AK73" s="1" t="s">
        <v>1382</v>
      </c>
      <c r="AL73" s="1" t="s">
        <v>1383</v>
      </c>
      <c r="AM73" s="1" t="s">
        <v>1384</v>
      </c>
      <c r="AN73" s="1" t="s">
        <v>692</v>
      </c>
      <c r="AO73" s="1" t="s">
        <v>1385</v>
      </c>
      <c r="AP73" s="1" t="s">
        <v>1386</v>
      </c>
      <c r="AQ73" s="1" t="s">
        <v>6000</v>
      </c>
      <c r="AR73" s="1" t="s">
        <v>6284</v>
      </c>
      <c r="AS73" s="1" t="s">
        <v>6568</v>
      </c>
      <c r="AT73" s="1" t="s">
        <v>350</v>
      </c>
      <c r="AU73" s="66" t="s">
        <v>4511</v>
      </c>
      <c r="AV73" s="66" t="s">
        <v>1387</v>
      </c>
      <c r="AW73" s="66" t="s">
        <v>119</v>
      </c>
      <c r="AX73" s="66" t="s">
        <v>120</v>
      </c>
      <c r="AZ73" s="96" t="s">
        <v>179</v>
      </c>
      <c r="BA73" s="96" t="s">
        <v>12</v>
      </c>
      <c r="BB73" s="96">
        <v>1</v>
      </c>
      <c r="BC73" t="s">
        <v>4560</v>
      </c>
      <c r="BD73" t="s">
        <v>4742</v>
      </c>
      <c r="BE73" t="s">
        <v>6831</v>
      </c>
      <c r="BH73"/>
      <c r="BI73"/>
      <c r="BJ73" s="96">
        <v>4</v>
      </c>
      <c r="BK73" s="96" t="s">
        <v>4302</v>
      </c>
      <c r="BL73" s="68" t="s">
        <v>6786</v>
      </c>
      <c r="CQ73" s="205">
        <v>1</v>
      </c>
    </row>
    <row r="74" spans="13:95" x14ac:dyDescent="0.25">
      <c r="M74" s="66" t="s">
        <v>1388</v>
      </c>
      <c r="N74" s="66">
        <v>72</v>
      </c>
      <c r="O74" s="66" t="s">
        <v>92</v>
      </c>
      <c r="P74" s="1" t="s">
        <v>93</v>
      </c>
      <c r="Q74" s="1" t="s">
        <v>1189</v>
      </c>
      <c r="R74" s="1" t="s">
        <v>1190</v>
      </c>
      <c r="S74" s="66" t="s">
        <v>1389</v>
      </c>
      <c r="T74" s="1" t="s">
        <v>1390</v>
      </c>
      <c r="U74" s="66" t="s">
        <v>276</v>
      </c>
      <c r="V74" s="1" t="s">
        <v>1391</v>
      </c>
      <c r="W74" s="1" t="s">
        <v>1392</v>
      </c>
      <c r="X74" s="1" t="s">
        <v>1393</v>
      </c>
      <c r="Y74" s="1" t="s">
        <v>102</v>
      </c>
      <c r="Z74" s="1" t="s">
        <v>103</v>
      </c>
      <c r="AA74" s="1" t="s">
        <v>104</v>
      </c>
      <c r="AB74" s="1" t="s">
        <v>4776</v>
      </c>
      <c r="AC74" s="1" t="s">
        <v>4777</v>
      </c>
      <c r="AD74" s="1" t="s">
        <v>4778</v>
      </c>
      <c r="AE74" s="1" t="s">
        <v>1394</v>
      </c>
      <c r="AF74" s="1" t="s">
        <v>1395</v>
      </c>
      <c r="AG74" s="1" t="s">
        <v>1396</v>
      </c>
      <c r="AH74" s="1" t="s">
        <v>1397</v>
      </c>
      <c r="AI74" s="1" t="s">
        <v>1398</v>
      </c>
      <c r="AJ74" s="1" t="s">
        <v>1399</v>
      </c>
      <c r="AK74" s="1" t="s">
        <v>1400</v>
      </c>
      <c r="AL74" s="1" t="s">
        <v>1401</v>
      </c>
      <c r="AM74" s="1" t="s">
        <v>1402</v>
      </c>
      <c r="AN74" s="1" t="s">
        <v>692</v>
      </c>
      <c r="AO74" s="1" t="s">
        <v>1403</v>
      </c>
      <c r="AP74" s="1" t="s">
        <v>1404</v>
      </c>
      <c r="AQ74" s="1" t="s">
        <v>6001</v>
      </c>
      <c r="AR74" s="1" t="s">
        <v>6285</v>
      </c>
      <c r="AS74" s="1" t="s">
        <v>6569</v>
      </c>
      <c r="AT74" s="1" t="s">
        <v>350</v>
      </c>
      <c r="AU74" s="66" t="s">
        <v>4511</v>
      </c>
      <c r="AV74" s="66" t="s">
        <v>1405</v>
      </c>
      <c r="AW74" s="66" t="s">
        <v>119</v>
      </c>
      <c r="AX74" s="66" t="s">
        <v>120</v>
      </c>
      <c r="AZ74" s="96" t="s">
        <v>179</v>
      </c>
      <c r="BA74" s="96" t="s">
        <v>12</v>
      </c>
      <c r="BB74" s="96">
        <v>2</v>
      </c>
      <c r="BC74" t="s">
        <v>4564</v>
      </c>
      <c r="BD74" t="s">
        <v>4565</v>
      </c>
      <c r="BE74" t="s">
        <v>6808</v>
      </c>
      <c r="BF74" t="s">
        <v>6809</v>
      </c>
      <c r="BG74" t="s">
        <v>6810</v>
      </c>
      <c r="BH74" t="s">
        <v>6811</v>
      </c>
      <c r="BI74"/>
      <c r="BJ74" s="96">
        <v>4</v>
      </c>
      <c r="BK74" s="96" t="s">
        <v>4303</v>
      </c>
      <c r="BL74" s="68" t="s">
        <v>6786</v>
      </c>
      <c r="CQ74" s="205">
        <v>1</v>
      </c>
    </row>
    <row r="75" spans="13:95" x14ac:dyDescent="0.25">
      <c r="M75" s="66" t="s">
        <v>1406</v>
      </c>
      <c r="N75" s="66">
        <v>73</v>
      </c>
      <c r="O75" s="66" t="s">
        <v>92</v>
      </c>
      <c r="P75" s="1" t="s">
        <v>93</v>
      </c>
      <c r="Q75" s="1" t="s">
        <v>1407</v>
      </c>
      <c r="R75" s="1" t="s">
        <v>1408</v>
      </c>
      <c r="S75" s="66" t="s">
        <v>1409</v>
      </c>
      <c r="T75" s="1" t="s">
        <v>1410</v>
      </c>
      <c r="U75" s="66" t="s">
        <v>276</v>
      </c>
      <c r="V75" s="1" t="s">
        <v>1411</v>
      </c>
      <c r="W75" s="1" t="s">
        <v>1412</v>
      </c>
      <c r="X75" s="1" t="s">
        <v>1413</v>
      </c>
      <c r="Y75" s="1" t="s">
        <v>102</v>
      </c>
      <c r="Z75" s="1" t="s">
        <v>103</v>
      </c>
      <c r="AA75" s="1" t="s">
        <v>104</v>
      </c>
      <c r="AB75" s="1" t="s">
        <v>4779</v>
      </c>
      <c r="AC75" s="1" t="s">
        <v>4780</v>
      </c>
      <c r="AD75" s="1" t="s">
        <v>4781</v>
      </c>
      <c r="AE75" s="1" t="s">
        <v>1414</v>
      </c>
      <c r="AF75" s="1" t="s">
        <v>1415</v>
      </c>
      <c r="AG75" s="1" t="s">
        <v>1416</v>
      </c>
      <c r="AH75" s="1" t="s">
        <v>1417</v>
      </c>
      <c r="AI75" s="1" t="s">
        <v>1418</v>
      </c>
      <c r="AJ75" s="1" t="s">
        <v>1419</v>
      </c>
      <c r="AK75" s="1" t="s">
        <v>1420</v>
      </c>
      <c r="AL75" s="1" t="s">
        <v>1421</v>
      </c>
      <c r="AM75" s="1" t="s">
        <v>1422</v>
      </c>
      <c r="AN75" s="1" t="s">
        <v>114</v>
      </c>
      <c r="AO75" s="1" t="s">
        <v>1423</v>
      </c>
      <c r="AP75" s="1" t="s">
        <v>1424</v>
      </c>
      <c r="AQ75" s="1" t="s">
        <v>6002</v>
      </c>
      <c r="AR75" s="1" t="s">
        <v>6286</v>
      </c>
      <c r="AS75" s="1" t="s">
        <v>6570</v>
      </c>
      <c r="AT75" s="1" t="s">
        <v>350</v>
      </c>
      <c r="AU75" s="66" t="s">
        <v>4511</v>
      </c>
      <c r="AV75" s="66" t="s">
        <v>1425</v>
      </c>
      <c r="AW75" s="66" t="s">
        <v>119</v>
      </c>
      <c r="AX75" s="66" t="s">
        <v>120</v>
      </c>
      <c r="AZ75" s="96" t="s">
        <v>179</v>
      </c>
      <c r="BA75" s="96" t="s">
        <v>12</v>
      </c>
      <c r="BB75" s="96">
        <v>3</v>
      </c>
      <c r="BC75" t="s">
        <v>4569</v>
      </c>
      <c r="BD75" t="s">
        <v>4750</v>
      </c>
      <c r="BH75"/>
      <c r="BI75"/>
      <c r="BJ75" s="96">
        <v>4</v>
      </c>
      <c r="BK75" s="96" t="s">
        <v>4304</v>
      </c>
      <c r="BL75" s="68" t="s">
        <v>6786</v>
      </c>
      <c r="CQ75" s="205">
        <v>1</v>
      </c>
    </row>
    <row r="76" spans="13:95" x14ac:dyDescent="0.25">
      <c r="M76" s="66" t="s">
        <v>1426</v>
      </c>
      <c r="N76" s="66">
        <v>74</v>
      </c>
      <c r="O76" s="66" t="s">
        <v>92</v>
      </c>
      <c r="P76" s="1" t="s">
        <v>93</v>
      </c>
      <c r="Q76" s="1" t="s">
        <v>1407</v>
      </c>
      <c r="R76" s="1" t="s">
        <v>1408</v>
      </c>
      <c r="S76" s="66" t="s">
        <v>1427</v>
      </c>
      <c r="T76" s="1" t="s">
        <v>1428</v>
      </c>
      <c r="U76" s="66" t="s">
        <v>276</v>
      </c>
      <c r="V76" s="1" t="s">
        <v>1429</v>
      </c>
      <c r="W76" s="1" t="s">
        <v>1430</v>
      </c>
      <c r="X76" s="1" t="s">
        <v>1431</v>
      </c>
      <c r="Y76" s="1" t="s">
        <v>102</v>
      </c>
      <c r="Z76" s="1" t="s">
        <v>103</v>
      </c>
      <c r="AA76" s="1" t="s">
        <v>104</v>
      </c>
      <c r="AB76" s="1" t="s">
        <v>4782</v>
      </c>
      <c r="AC76" s="1" t="s">
        <v>4783</v>
      </c>
      <c r="AD76" s="1" t="s">
        <v>4784</v>
      </c>
      <c r="AE76" s="1" t="s">
        <v>1432</v>
      </c>
      <c r="AF76" s="1" t="s">
        <v>1433</v>
      </c>
      <c r="AG76" s="1" t="s">
        <v>1434</v>
      </c>
      <c r="AH76" s="1" t="s">
        <v>1435</v>
      </c>
      <c r="AI76" s="1" t="s">
        <v>1436</v>
      </c>
      <c r="AJ76" s="1" t="s">
        <v>1437</v>
      </c>
      <c r="AK76" s="1" t="s">
        <v>1438</v>
      </c>
      <c r="AL76" s="1" t="s">
        <v>1439</v>
      </c>
      <c r="AM76" s="1" t="s">
        <v>1440</v>
      </c>
      <c r="AN76" s="1" t="s">
        <v>114</v>
      </c>
      <c r="AO76" s="1" t="s">
        <v>1441</v>
      </c>
      <c r="AP76" s="1" t="s">
        <v>1424</v>
      </c>
      <c r="AQ76" s="1" t="s">
        <v>6003</v>
      </c>
      <c r="AR76" s="1" t="s">
        <v>6287</v>
      </c>
      <c r="AS76" s="1" t="s">
        <v>6571</v>
      </c>
      <c r="AT76" s="1" t="s">
        <v>350</v>
      </c>
      <c r="AU76" s="66" t="s">
        <v>4511</v>
      </c>
      <c r="AV76" s="66" t="s">
        <v>1442</v>
      </c>
      <c r="AW76" s="66" t="s">
        <v>119</v>
      </c>
      <c r="AX76" s="66" t="s">
        <v>120</v>
      </c>
      <c r="AZ76" s="96" t="s">
        <v>179</v>
      </c>
      <c r="BA76" s="96" t="s">
        <v>12</v>
      </c>
      <c r="BB76" s="96">
        <v>4</v>
      </c>
      <c r="BC76" t="s">
        <v>4573</v>
      </c>
      <c r="BD76" t="s">
        <v>6812</v>
      </c>
      <c r="BE76" t="s">
        <v>6813</v>
      </c>
      <c r="BF76" t="s">
        <v>6802</v>
      </c>
      <c r="BG76" t="s">
        <v>6814</v>
      </c>
      <c r="BH76" t="s">
        <v>6815</v>
      </c>
      <c r="BI76" t="s">
        <v>6816</v>
      </c>
      <c r="BJ76" s="96">
        <v>4</v>
      </c>
      <c r="BK76" s="96" t="s">
        <v>4305</v>
      </c>
      <c r="BL76" s="68" t="s">
        <v>6786</v>
      </c>
      <c r="CQ76" s="205">
        <v>1</v>
      </c>
    </row>
    <row r="77" spans="13:95" x14ac:dyDescent="0.25">
      <c r="M77" s="66" t="s">
        <v>1443</v>
      </c>
      <c r="N77" s="66">
        <v>75</v>
      </c>
      <c r="O77" s="66" t="s">
        <v>92</v>
      </c>
      <c r="P77" s="1" t="s">
        <v>93</v>
      </c>
      <c r="Q77" s="1" t="s">
        <v>1407</v>
      </c>
      <c r="R77" s="1" t="s">
        <v>1408</v>
      </c>
      <c r="S77" s="66" t="s">
        <v>1444</v>
      </c>
      <c r="T77" s="1" t="s">
        <v>1445</v>
      </c>
      <c r="U77" s="66" t="s">
        <v>276</v>
      </c>
      <c r="V77" s="1" t="s">
        <v>1446</v>
      </c>
      <c r="W77" s="1" t="s">
        <v>1447</v>
      </c>
      <c r="X77" s="1" t="s">
        <v>1448</v>
      </c>
      <c r="Y77" s="1" t="s">
        <v>102</v>
      </c>
      <c r="Z77" s="1" t="s">
        <v>103</v>
      </c>
      <c r="AA77" s="1" t="s">
        <v>104</v>
      </c>
      <c r="AB77" s="1" t="s">
        <v>4785</v>
      </c>
      <c r="AC77" s="1" t="s">
        <v>4786</v>
      </c>
      <c r="AD77" s="1" t="s">
        <v>4787</v>
      </c>
      <c r="AE77" s="1" t="s">
        <v>1449</v>
      </c>
      <c r="AF77" s="1" t="s">
        <v>1450</v>
      </c>
      <c r="AG77" s="1" t="s">
        <v>1451</v>
      </c>
      <c r="AH77" s="1" t="s">
        <v>1452</v>
      </c>
      <c r="AI77" s="1" t="s">
        <v>1453</v>
      </c>
      <c r="AJ77" s="1" t="s">
        <v>1454</v>
      </c>
      <c r="AK77" s="1" t="s">
        <v>1455</v>
      </c>
      <c r="AL77" s="1" t="s">
        <v>1456</v>
      </c>
      <c r="AM77" s="1" t="s">
        <v>1457</v>
      </c>
      <c r="AN77" s="1" t="s">
        <v>114</v>
      </c>
      <c r="AO77" s="1" t="s">
        <v>1458</v>
      </c>
      <c r="AP77" s="1" t="s">
        <v>1424</v>
      </c>
      <c r="AQ77" s="1" t="s">
        <v>6004</v>
      </c>
      <c r="AR77" s="1" t="s">
        <v>6288</v>
      </c>
      <c r="AS77" s="1" t="s">
        <v>6572</v>
      </c>
      <c r="AT77" s="1" t="s">
        <v>350</v>
      </c>
      <c r="AU77" s="66" t="s">
        <v>4511</v>
      </c>
      <c r="AV77" s="66" t="s">
        <v>1459</v>
      </c>
      <c r="AW77" s="66" t="s">
        <v>119</v>
      </c>
      <c r="AX77" s="66" t="s">
        <v>120</v>
      </c>
      <c r="AZ77" s="96" t="s">
        <v>179</v>
      </c>
      <c r="BA77" s="96" t="s">
        <v>12</v>
      </c>
      <c r="BB77" s="96">
        <v>5</v>
      </c>
      <c r="BC77" t="s">
        <v>4577</v>
      </c>
      <c r="BD77" t="s">
        <v>6817</v>
      </c>
      <c r="BE77" t="s">
        <v>4578</v>
      </c>
      <c r="BF77" t="s">
        <v>6818</v>
      </c>
      <c r="BG77" t="s">
        <v>6819</v>
      </c>
      <c r="BH77" t="s">
        <v>6793</v>
      </c>
      <c r="BI77"/>
      <c r="BJ77" s="96">
        <v>4</v>
      </c>
      <c r="BK77" s="96" t="s">
        <v>4306</v>
      </c>
      <c r="BL77" s="68" t="s">
        <v>6786</v>
      </c>
      <c r="CQ77" s="205">
        <v>1</v>
      </c>
    </row>
    <row r="78" spans="13:95" x14ac:dyDescent="0.25">
      <c r="M78" s="66" t="s">
        <v>1460</v>
      </c>
      <c r="N78" s="66">
        <v>76</v>
      </c>
      <c r="O78" s="66" t="s">
        <v>92</v>
      </c>
      <c r="P78" s="1" t="s">
        <v>93</v>
      </c>
      <c r="Q78" s="1" t="s">
        <v>1407</v>
      </c>
      <c r="R78" s="1" t="s">
        <v>1408</v>
      </c>
      <c r="S78" s="66" t="s">
        <v>1461</v>
      </c>
      <c r="T78" s="1" t="s">
        <v>1462</v>
      </c>
      <c r="U78" s="66" t="s">
        <v>276</v>
      </c>
      <c r="V78" s="1" t="s">
        <v>1463</v>
      </c>
      <c r="W78" s="1" t="s">
        <v>1464</v>
      </c>
      <c r="X78" s="1" t="s">
        <v>1465</v>
      </c>
      <c r="Y78" s="1" t="s">
        <v>102</v>
      </c>
      <c r="Z78" s="1" t="s">
        <v>103</v>
      </c>
      <c r="AA78" s="1" t="s">
        <v>104</v>
      </c>
      <c r="AB78" s="1" t="s">
        <v>4788</v>
      </c>
      <c r="AC78" s="1" t="s">
        <v>4789</v>
      </c>
      <c r="AD78" s="1" t="s">
        <v>4790</v>
      </c>
      <c r="AE78" s="1" t="s">
        <v>1466</v>
      </c>
      <c r="AF78" s="1" t="s">
        <v>1467</v>
      </c>
      <c r="AG78" s="1" t="s">
        <v>1468</v>
      </c>
      <c r="AH78" s="1" t="s">
        <v>1469</v>
      </c>
      <c r="AI78" s="1" t="s">
        <v>1470</v>
      </c>
      <c r="AJ78" s="1" t="s">
        <v>1471</v>
      </c>
      <c r="AK78" s="1" t="s">
        <v>1472</v>
      </c>
      <c r="AL78" s="1" t="s">
        <v>1473</v>
      </c>
      <c r="AM78" s="1" t="s">
        <v>1474</v>
      </c>
      <c r="AN78" s="1" t="s">
        <v>114</v>
      </c>
      <c r="AO78" s="1" t="s">
        <v>1475</v>
      </c>
      <c r="AP78" s="1" t="s">
        <v>1424</v>
      </c>
      <c r="AQ78" s="1" t="s">
        <v>6005</v>
      </c>
      <c r="AR78" s="1" t="s">
        <v>6289</v>
      </c>
      <c r="AS78" s="1" t="s">
        <v>6573</v>
      </c>
      <c r="AT78" s="1" t="s">
        <v>350</v>
      </c>
      <c r="AU78" s="66" t="s">
        <v>4511</v>
      </c>
      <c r="AV78" s="66" t="s">
        <v>1476</v>
      </c>
      <c r="AW78" s="66" t="s">
        <v>119</v>
      </c>
      <c r="AX78" s="66" t="s">
        <v>120</v>
      </c>
      <c r="AZ78" s="96" t="s">
        <v>198</v>
      </c>
      <c r="BA78" s="96" t="s">
        <v>10</v>
      </c>
      <c r="BB78" s="96">
        <v>1</v>
      </c>
      <c r="BC78" t="s">
        <v>4512</v>
      </c>
      <c r="BD78" t="s">
        <v>4791</v>
      </c>
      <c r="BE78" t="s">
        <v>6835</v>
      </c>
      <c r="BJ78" s="96">
        <v>4</v>
      </c>
      <c r="BK78" s="96" t="s">
        <v>4292</v>
      </c>
      <c r="BL78" s="68" t="s">
        <v>6786</v>
      </c>
      <c r="CQ78" s="205">
        <v>1</v>
      </c>
    </row>
    <row r="79" spans="13:95" x14ac:dyDescent="0.25">
      <c r="M79" s="66" t="s">
        <v>1477</v>
      </c>
      <c r="N79" s="66">
        <v>77</v>
      </c>
      <c r="O79" s="66" t="s">
        <v>92</v>
      </c>
      <c r="P79" s="1" t="s">
        <v>93</v>
      </c>
      <c r="Q79" s="1" t="s">
        <v>1407</v>
      </c>
      <c r="R79" s="1" t="s">
        <v>1408</v>
      </c>
      <c r="S79" s="66" t="s">
        <v>1478</v>
      </c>
      <c r="T79" s="1" t="s">
        <v>1479</v>
      </c>
      <c r="U79" s="66" t="s">
        <v>276</v>
      </c>
      <c r="V79" s="1" t="s">
        <v>1480</v>
      </c>
      <c r="W79" s="1" t="s">
        <v>1481</v>
      </c>
      <c r="X79" s="1" t="s">
        <v>1482</v>
      </c>
      <c r="Y79" s="1" t="s">
        <v>102</v>
      </c>
      <c r="Z79" s="1" t="s">
        <v>103</v>
      </c>
      <c r="AA79" s="1" t="s">
        <v>104</v>
      </c>
      <c r="AB79" s="1" t="s">
        <v>4793</v>
      </c>
      <c r="AC79" s="1" t="s">
        <v>4794</v>
      </c>
      <c r="AD79" s="1" t="s">
        <v>4795</v>
      </c>
      <c r="AE79" s="1" t="s">
        <v>1483</v>
      </c>
      <c r="AF79" s="1" t="s">
        <v>1484</v>
      </c>
      <c r="AG79" s="1" t="s">
        <v>1485</v>
      </c>
      <c r="AH79" s="1" t="s">
        <v>1486</v>
      </c>
      <c r="AI79" s="1" t="s">
        <v>1487</v>
      </c>
      <c r="AJ79" s="1" t="s">
        <v>1488</v>
      </c>
      <c r="AK79" s="1" t="s">
        <v>1489</v>
      </c>
      <c r="AL79" s="1" t="s">
        <v>1490</v>
      </c>
      <c r="AM79" s="1" t="s">
        <v>1491</v>
      </c>
      <c r="AN79" s="1" t="s">
        <v>114</v>
      </c>
      <c r="AO79" s="1" t="s">
        <v>1492</v>
      </c>
      <c r="AP79" s="1" t="s">
        <v>1424</v>
      </c>
      <c r="AQ79" s="1" t="s">
        <v>6006</v>
      </c>
      <c r="AR79" s="1" t="s">
        <v>6290</v>
      </c>
      <c r="AS79" s="1" t="s">
        <v>6574</v>
      </c>
      <c r="AT79" s="1" t="s">
        <v>350</v>
      </c>
      <c r="AU79" s="66" t="s">
        <v>4511</v>
      </c>
      <c r="AV79" s="66" t="s">
        <v>1493</v>
      </c>
      <c r="AW79" s="66" t="s">
        <v>119</v>
      </c>
      <c r="AX79" s="66" t="s">
        <v>120</v>
      </c>
      <c r="AZ79" s="96" t="s">
        <v>198</v>
      </c>
      <c r="BA79" s="96" t="s">
        <v>10</v>
      </c>
      <c r="BB79" s="96">
        <v>2</v>
      </c>
      <c r="BC79" t="s">
        <v>4518</v>
      </c>
      <c r="BD79" t="s">
        <v>4796</v>
      </c>
      <c r="BE79" t="s">
        <v>6787</v>
      </c>
      <c r="BF79" t="s">
        <v>6788</v>
      </c>
      <c r="BG79" t="s">
        <v>6789</v>
      </c>
      <c r="BJ79" s="96">
        <v>4</v>
      </c>
      <c r="BK79" s="96" t="s">
        <v>4293</v>
      </c>
      <c r="BL79" s="68" t="s">
        <v>6786</v>
      </c>
      <c r="CQ79" s="205">
        <v>1</v>
      </c>
    </row>
    <row r="80" spans="13:95" x14ac:dyDescent="0.25">
      <c r="M80" s="66" t="s">
        <v>1494</v>
      </c>
      <c r="N80" s="66">
        <v>78</v>
      </c>
      <c r="O80" s="66" t="s">
        <v>92</v>
      </c>
      <c r="P80" s="1" t="s">
        <v>93</v>
      </c>
      <c r="Q80" s="1" t="s">
        <v>1407</v>
      </c>
      <c r="R80" s="1" t="s">
        <v>1408</v>
      </c>
      <c r="S80" s="66" t="s">
        <v>1495</v>
      </c>
      <c r="T80" s="1" t="s">
        <v>1496</v>
      </c>
      <c r="U80" s="66" t="s">
        <v>276</v>
      </c>
      <c r="V80" s="1" t="s">
        <v>1497</v>
      </c>
      <c r="W80" s="1" t="s">
        <v>1498</v>
      </c>
      <c r="X80" s="1" t="s">
        <v>1499</v>
      </c>
      <c r="Y80" s="1" t="s">
        <v>102</v>
      </c>
      <c r="Z80" s="1" t="s">
        <v>103</v>
      </c>
      <c r="AA80" s="1" t="s">
        <v>104</v>
      </c>
      <c r="AB80" s="1" t="s">
        <v>4797</v>
      </c>
      <c r="AC80" s="1" t="s">
        <v>4798</v>
      </c>
      <c r="AD80" s="1" t="s">
        <v>4799</v>
      </c>
      <c r="AE80" s="1" t="s">
        <v>1500</v>
      </c>
      <c r="AF80" s="1" t="s">
        <v>1501</v>
      </c>
      <c r="AG80" s="1" t="s">
        <v>1502</v>
      </c>
      <c r="AH80" s="1" t="s">
        <v>1503</v>
      </c>
      <c r="AI80" s="1" t="s">
        <v>1504</v>
      </c>
      <c r="AJ80" s="1" t="s">
        <v>1505</v>
      </c>
      <c r="AK80" s="1" t="s">
        <v>1506</v>
      </c>
      <c r="AL80" s="1" t="s">
        <v>1507</v>
      </c>
      <c r="AM80" s="1" t="s">
        <v>1508</v>
      </c>
      <c r="AN80" s="1" t="s">
        <v>114</v>
      </c>
      <c r="AO80" s="1" t="s">
        <v>1509</v>
      </c>
      <c r="AP80" s="1" t="s">
        <v>1424</v>
      </c>
      <c r="AQ80" s="1" t="s">
        <v>6007</v>
      </c>
      <c r="AR80" s="1" t="s">
        <v>6291</v>
      </c>
      <c r="AS80" s="1" t="s">
        <v>6575</v>
      </c>
      <c r="AT80" s="1" t="s">
        <v>350</v>
      </c>
      <c r="AU80" s="66" t="s">
        <v>4511</v>
      </c>
      <c r="AV80" s="66" t="s">
        <v>1510</v>
      </c>
      <c r="AW80" s="66" t="s">
        <v>119</v>
      </c>
      <c r="AX80" s="66" t="s">
        <v>120</v>
      </c>
      <c r="AZ80" s="96" t="s">
        <v>198</v>
      </c>
      <c r="BA80" s="96" t="s">
        <v>10</v>
      </c>
      <c r="BB80" s="96">
        <v>3</v>
      </c>
      <c r="BC80" t="s">
        <v>4523</v>
      </c>
      <c r="BD80" t="s">
        <v>4792</v>
      </c>
      <c r="BI80"/>
      <c r="BJ80" s="96">
        <v>4</v>
      </c>
      <c r="BK80" s="96" t="s">
        <v>4294</v>
      </c>
      <c r="BL80" s="68" t="s">
        <v>6786</v>
      </c>
      <c r="CQ80" s="205">
        <v>1</v>
      </c>
    </row>
    <row r="81" spans="13:95" x14ac:dyDescent="0.25">
      <c r="M81" s="66" t="s">
        <v>1511</v>
      </c>
      <c r="N81" s="66">
        <v>79</v>
      </c>
      <c r="O81" s="66" t="s">
        <v>92</v>
      </c>
      <c r="P81" s="1" t="s">
        <v>93</v>
      </c>
      <c r="Q81" s="1" t="s">
        <v>1407</v>
      </c>
      <c r="R81" s="1" t="s">
        <v>1408</v>
      </c>
      <c r="S81" s="66" t="s">
        <v>1512</v>
      </c>
      <c r="T81" s="1" t="s">
        <v>1513</v>
      </c>
      <c r="U81" s="66" t="s">
        <v>276</v>
      </c>
      <c r="V81" s="1" t="s">
        <v>1514</v>
      </c>
      <c r="W81" s="1" t="s">
        <v>1515</v>
      </c>
      <c r="X81" s="1" t="s">
        <v>1516</v>
      </c>
      <c r="Y81" s="1" t="s">
        <v>102</v>
      </c>
      <c r="Z81" s="1" t="s">
        <v>103</v>
      </c>
      <c r="AA81" s="1" t="s">
        <v>104</v>
      </c>
      <c r="AB81" s="1" t="s">
        <v>4800</v>
      </c>
      <c r="AC81" s="1" t="s">
        <v>4801</v>
      </c>
      <c r="AD81" s="1" t="s">
        <v>4802</v>
      </c>
      <c r="AE81" s="1" t="s">
        <v>1517</v>
      </c>
      <c r="AF81" s="1" t="s">
        <v>1518</v>
      </c>
      <c r="AG81" s="1" t="s">
        <v>1519</v>
      </c>
      <c r="AH81" s="1" t="s">
        <v>1520</v>
      </c>
      <c r="AI81" s="1" t="s">
        <v>1521</v>
      </c>
      <c r="AJ81" s="1" t="s">
        <v>1522</v>
      </c>
      <c r="AK81" s="1" t="s">
        <v>1523</v>
      </c>
      <c r="AL81" s="1" t="s">
        <v>1524</v>
      </c>
      <c r="AM81" s="1" t="s">
        <v>1525</v>
      </c>
      <c r="AN81" s="1" t="s">
        <v>114</v>
      </c>
      <c r="AO81" s="1" t="s">
        <v>1526</v>
      </c>
      <c r="AP81" s="1" t="s">
        <v>1424</v>
      </c>
      <c r="AQ81" s="1" t="s">
        <v>6008</v>
      </c>
      <c r="AR81" s="1" t="s">
        <v>6292</v>
      </c>
      <c r="AS81" s="1" t="s">
        <v>6576</v>
      </c>
      <c r="AT81" s="1" t="s">
        <v>350</v>
      </c>
      <c r="AU81" s="66" t="s">
        <v>4511</v>
      </c>
      <c r="AV81" s="66" t="s">
        <v>1527</v>
      </c>
      <c r="AW81" s="66" t="s">
        <v>119</v>
      </c>
      <c r="AX81" s="66" t="s">
        <v>120</v>
      </c>
      <c r="AZ81" s="96" t="s">
        <v>198</v>
      </c>
      <c r="BA81" s="96" t="s">
        <v>10</v>
      </c>
      <c r="BB81" s="96">
        <v>4</v>
      </c>
      <c r="BC81" t="s">
        <v>4527</v>
      </c>
      <c r="BD81" t="s">
        <v>4803</v>
      </c>
      <c r="BJ81" s="96">
        <v>4</v>
      </c>
      <c r="BK81" s="96" t="s">
        <v>4295</v>
      </c>
      <c r="BL81" s="68" t="s">
        <v>6786</v>
      </c>
      <c r="CQ81" s="205">
        <v>1</v>
      </c>
    </row>
    <row r="82" spans="13:95" x14ac:dyDescent="0.25">
      <c r="M82" s="66" t="s">
        <v>1528</v>
      </c>
      <c r="N82" s="66">
        <v>80</v>
      </c>
      <c r="O82" s="66" t="s">
        <v>92</v>
      </c>
      <c r="P82" s="1" t="s">
        <v>93</v>
      </c>
      <c r="Q82" s="1" t="s">
        <v>1407</v>
      </c>
      <c r="R82" s="1" t="s">
        <v>1408</v>
      </c>
      <c r="S82" s="66" t="s">
        <v>1529</v>
      </c>
      <c r="T82" s="1" t="s">
        <v>1530</v>
      </c>
      <c r="U82" s="66" t="s">
        <v>276</v>
      </c>
      <c r="V82" s="1" t="s">
        <v>1531</v>
      </c>
      <c r="W82" s="1" t="s">
        <v>1532</v>
      </c>
      <c r="X82" s="1" t="s">
        <v>1533</v>
      </c>
      <c r="Y82" s="1" t="s">
        <v>102</v>
      </c>
      <c r="Z82" s="1" t="s">
        <v>103</v>
      </c>
      <c r="AA82" s="1" t="s">
        <v>104</v>
      </c>
      <c r="AB82" s="1" t="s">
        <v>4804</v>
      </c>
      <c r="AC82" s="1" t="s">
        <v>4805</v>
      </c>
      <c r="AD82" s="1" t="s">
        <v>4806</v>
      </c>
      <c r="AE82" s="1" t="s">
        <v>1534</v>
      </c>
      <c r="AF82" s="1" t="s">
        <v>1535</v>
      </c>
      <c r="AG82" s="1" t="s">
        <v>1536</v>
      </c>
      <c r="AH82" s="1" t="s">
        <v>1537</v>
      </c>
      <c r="AI82" s="1" t="s">
        <v>1538</v>
      </c>
      <c r="AJ82" s="1" t="s">
        <v>1539</v>
      </c>
      <c r="AK82" s="1" t="s">
        <v>1540</v>
      </c>
      <c r="AL82" s="1" t="s">
        <v>1541</v>
      </c>
      <c r="AM82" s="1" t="s">
        <v>1542</v>
      </c>
      <c r="AN82" s="1" t="s">
        <v>114</v>
      </c>
      <c r="AO82" s="1" t="s">
        <v>1543</v>
      </c>
      <c r="AP82" s="1" t="s">
        <v>1424</v>
      </c>
      <c r="AQ82" s="1" t="s">
        <v>6009</v>
      </c>
      <c r="AR82" s="1" t="s">
        <v>6293</v>
      </c>
      <c r="AS82" s="1" t="s">
        <v>6577</v>
      </c>
      <c r="AT82" s="1" t="s">
        <v>350</v>
      </c>
      <c r="AU82" s="66" t="s">
        <v>4511</v>
      </c>
      <c r="AV82" s="66" t="s">
        <v>1544</v>
      </c>
      <c r="AW82" s="66" t="s">
        <v>119</v>
      </c>
      <c r="AX82" s="66" t="s">
        <v>120</v>
      </c>
      <c r="AZ82" s="96" t="s">
        <v>198</v>
      </c>
      <c r="BA82" s="96" t="s">
        <v>10</v>
      </c>
      <c r="BB82" s="96">
        <v>5</v>
      </c>
      <c r="BC82" t="s">
        <v>4531</v>
      </c>
      <c r="BD82" t="s">
        <v>4807</v>
      </c>
      <c r="BE82" t="s">
        <v>6836</v>
      </c>
      <c r="BF82" t="s">
        <v>6792</v>
      </c>
      <c r="BG82" t="s">
        <v>6793</v>
      </c>
      <c r="BJ82" s="96">
        <v>4</v>
      </c>
      <c r="BK82" s="96" t="s">
        <v>4296</v>
      </c>
      <c r="BL82" s="68" t="s">
        <v>6786</v>
      </c>
      <c r="CQ82" s="205">
        <v>1</v>
      </c>
    </row>
    <row r="83" spans="13:95" x14ac:dyDescent="0.25">
      <c r="M83" s="66" t="s">
        <v>1545</v>
      </c>
      <c r="N83" s="66">
        <v>81</v>
      </c>
      <c r="O83" s="66" t="s">
        <v>92</v>
      </c>
      <c r="P83" s="1" t="s">
        <v>93</v>
      </c>
      <c r="Q83" s="1" t="s">
        <v>1407</v>
      </c>
      <c r="R83" s="1" t="s">
        <v>1408</v>
      </c>
      <c r="S83" s="66" t="s">
        <v>1546</v>
      </c>
      <c r="T83" s="1" t="s">
        <v>1547</v>
      </c>
      <c r="U83" s="66" t="s">
        <v>276</v>
      </c>
      <c r="V83" s="1" t="s">
        <v>1548</v>
      </c>
      <c r="W83" s="1" t="s">
        <v>1549</v>
      </c>
      <c r="X83" s="1" t="s">
        <v>1550</v>
      </c>
      <c r="Y83" s="1" t="s">
        <v>102</v>
      </c>
      <c r="Z83" s="1" t="s">
        <v>103</v>
      </c>
      <c r="AA83" s="1" t="s">
        <v>104</v>
      </c>
      <c r="AB83" s="1" t="s">
        <v>4808</v>
      </c>
      <c r="AC83" s="1" t="s">
        <v>4809</v>
      </c>
      <c r="AD83" s="1" t="s">
        <v>4810</v>
      </c>
      <c r="AE83" s="1" t="s">
        <v>1551</v>
      </c>
      <c r="AF83" s="1" t="s">
        <v>1552</v>
      </c>
      <c r="AG83" s="1" t="s">
        <v>1553</v>
      </c>
      <c r="AH83" s="1" t="s">
        <v>1554</v>
      </c>
      <c r="AI83" s="1" t="s">
        <v>1555</v>
      </c>
      <c r="AJ83" s="1" t="s">
        <v>1556</v>
      </c>
      <c r="AK83" s="1" t="s">
        <v>1557</v>
      </c>
      <c r="AL83" s="1" t="s">
        <v>1558</v>
      </c>
      <c r="AM83" s="1" t="s">
        <v>1559</v>
      </c>
      <c r="AN83" s="1" t="s">
        <v>114</v>
      </c>
      <c r="AO83" s="1" t="s">
        <v>1560</v>
      </c>
      <c r="AP83" s="1" t="s">
        <v>1424</v>
      </c>
      <c r="AQ83" s="1" t="s">
        <v>6010</v>
      </c>
      <c r="AR83" s="1" t="s">
        <v>6294</v>
      </c>
      <c r="AS83" s="1" t="s">
        <v>6578</v>
      </c>
      <c r="AT83" s="1" t="s">
        <v>350</v>
      </c>
      <c r="AU83" s="66" t="s">
        <v>4511</v>
      </c>
      <c r="AV83" s="66" t="s">
        <v>1561</v>
      </c>
      <c r="AW83" s="66" t="s">
        <v>119</v>
      </c>
      <c r="AX83" s="66" t="s">
        <v>120</v>
      </c>
      <c r="AZ83" s="96" t="s">
        <v>198</v>
      </c>
      <c r="BA83" s="96" t="s">
        <v>54</v>
      </c>
      <c r="BB83" s="96">
        <v>1</v>
      </c>
      <c r="BC83" t="s">
        <v>4536</v>
      </c>
      <c r="BD83" t="s">
        <v>4796</v>
      </c>
      <c r="BJ83" s="96">
        <v>4</v>
      </c>
      <c r="BK83" s="96" t="s">
        <v>4297</v>
      </c>
      <c r="BL83" s="68" t="s">
        <v>6786</v>
      </c>
      <c r="CQ83" s="205">
        <v>1</v>
      </c>
    </row>
    <row r="84" spans="13:95" x14ac:dyDescent="0.25">
      <c r="M84" s="66" t="s">
        <v>1562</v>
      </c>
      <c r="N84" s="66">
        <v>82</v>
      </c>
      <c r="O84" s="66" t="s">
        <v>92</v>
      </c>
      <c r="P84" s="1" t="s">
        <v>93</v>
      </c>
      <c r="Q84" s="1" t="s">
        <v>1407</v>
      </c>
      <c r="R84" s="1" t="s">
        <v>1408</v>
      </c>
      <c r="S84" s="66" t="s">
        <v>1563</v>
      </c>
      <c r="T84" s="1" t="s">
        <v>1564</v>
      </c>
      <c r="U84" s="66" t="s">
        <v>276</v>
      </c>
      <c r="V84" s="1" t="s">
        <v>1565</v>
      </c>
      <c r="W84" s="1" t="s">
        <v>1566</v>
      </c>
      <c r="X84" s="1" t="s">
        <v>1567</v>
      </c>
      <c r="Y84" s="1" t="s">
        <v>102</v>
      </c>
      <c r="Z84" s="1" t="s">
        <v>103</v>
      </c>
      <c r="AA84" s="1" t="s">
        <v>104</v>
      </c>
      <c r="AB84" s="1" t="s">
        <v>4811</v>
      </c>
      <c r="AC84" s="1" t="s">
        <v>4812</v>
      </c>
      <c r="AD84" s="1" t="s">
        <v>4813</v>
      </c>
      <c r="AE84" s="1" t="s">
        <v>1568</v>
      </c>
      <c r="AF84" s="1" t="s">
        <v>1569</v>
      </c>
      <c r="AG84" s="1" t="s">
        <v>1570</v>
      </c>
      <c r="AH84" s="1" t="s">
        <v>1571</v>
      </c>
      <c r="AI84" s="1" t="s">
        <v>1572</v>
      </c>
      <c r="AJ84" s="1" t="s">
        <v>1573</v>
      </c>
      <c r="AK84" s="1" t="s">
        <v>1574</v>
      </c>
      <c r="AL84" s="1" t="s">
        <v>1575</v>
      </c>
      <c r="AM84" s="1" t="s">
        <v>1576</v>
      </c>
      <c r="AN84" s="1" t="s">
        <v>114</v>
      </c>
      <c r="AO84" s="1" t="s">
        <v>1577</v>
      </c>
      <c r="AP84" s="1" t="s">
        <v>1424</v>
      </c>
      <c r="AQ84" s="1" t="s">
        <v>6011</v>
      </c>
      <c r="AR84" s="1" t="s">
        <v>6295</v>
      </c>
      <c r="AS84" s="1" t="s">
        <v>6579</v>
      </c>
      <c r="AT84" s="1" t="s">
        <v>350</v>
      </c>
      <c r="AU84" s="66" t="s">
        <v>4511</v>
      </c>
      <c r="AV84" s="66" t="s">
        <v>1578</v>
      </c>
      <c r="AW84" s="66" t="s">
        <v>119</v>
      </c>
      <c r="AX84" s="66" t="s">
        <v>120</v>
      </c>
      <c r="AZ84" s="96" t="s">
        <v>198</v>
      </c>
      <c r="BA84" s="96" t="s">
        <v>54</v>
      </c>
      <c r="BB84" s="96">
        <v>2</v>
      </c>
      <c r="BC84" t="s">
        <v>4540</v>
      </c>
      <c r="BD84" t="s">
        <v>4541</v>
      </c>
      <c r="BE84" t="s">
        <v>6794</v>
      </c>
      <c r="BF84" t="s">
        <v>6789</v>
      </c>
      <c r="BG84" t="s">
        <v>6788</v>
      </c>
      <c r="BH84" s="96" t="s">
        <v>6795</v>
      </c>
      <c r="BJ84" s="96">
        <v>4</v>
      </c>
      <c r="BK84" s="96" t="s">
        <v>4298</v>
      </c>
      <c r="BL84" s="68" t="s">
        <v>6786</v>
      </c>
      <c r="CQ84" s="205">
        <v>1</v>
      </c>
    </row>
    <row r="85" spans="13:95" x14ac:dyDescent="0.25">
      <c r="M85" s="66" t="s">
        <v>1579</v>
      </c>
      <c r="N85" s="66">
        <v>83</v>
      </c>
      <c r="O85" s="66" t="s">
        <v>92</v>
      </c>
      <c r="P85" s="1" t="s">
        <v>93</v>
      </c>
      <c r="Q85" s="1" t="s">
        <v>1407</v>
      </c>
      <c r="R85" s="1" t="s">
        <v>1408</v>
      </c>
      <c r="S85" s="66" t="s">
        <v>1580</v>
      </c>
      <c r="T85" s="1" t="s">
        <v>1581</v>
      </c>
      <c r="U85" s="66" t="s">
        <v>276</v>
      </c>
      <c r="V85" s="1" t="s">
        <v>1582</v>
      </c>
      <c r="W85" s="1" t="s">
        <v>1583</v>
      </c>
      <c r="X85" s="1" t="s">
        <v>1584</v>
      </c>
      <c r="Y85" s="1" t="s">
        <v>102</v>
      </c>
      <c r="Z85" s="1" t="s">
        <v>103</v>
      </c>
      <c r="AA85" s="1" t="s">
        <v>104</v>
      </c>
      <c r="AB85" s="1" t="s">
        <v>4814</v>
      </c>
      <c r="AC85" s="1" t="s">
        <v>4815</v>
      </c>
      <c r="AD85" s="1" t="s">
        <v>4816</v>
      </c>
      <c r="AE85" s="1" t="s">
        <v>1585</v>
      </c>
      <c r="AF85" s="1" t="s">
        <v>1586</v>
      </c>
      <c r="AG85" s="1" t="s">
        <v>1587</v>
      </c>
      <c r="AH85" s="1" t="s">
        <v>1588</v>
      </c>
      <c r="AI85" s="1" t="s">
        <v>1589</v>
      </c>
      <c r="AJ85" s="1" t="s">
        <v>1590</v>
      </c>
      <c r="AK85" s="1" t="s">
        <v>1591</v>
      </c>
      <c r="AL85" s="1" t="s">
        <v>1592</v>
      </c>
      <c r="AM85" s="1" t="s">
        <v>1593</v>
      </c>
      <c r="AN85" s="1" t="s">
        <v>114</v>
      </c>
      <c r="AO85" s="1" t="s">
        <v>1594</v>
      </c>
      <c r="AP85" s="1" t="s">
        <v>1424</v>
      </c>
      <c r="AQ85" s="1" t="s">
        <v>6012</v>
      </c>
      <c r="AR85" s="1" t="s">
        <v>6296</v>
      </c>
      <c r="AS85" s="1" t="s">
        <v>6580</v>
      </c>
      <c r="AT85" s="1" t="s">
        <v>350</v>
      </c>
      <c r="AU85" s="66" t="s">
        <v>4511</v>
      </c>
      <c r="AV85" s="66" t="s">
        <v>1595</v>
      </c>
      <c r="AW85" s="66" t="s">
        <v>119</v>
      </c>
      <c r="AX85" s="66" t="s">
        <v>120</v>
      </c>
      <c r="AZ85" s="96" t="s">
        <v>198</v>
      </c>
      <c r="BA85" s="96" t="s">
        <v>54</v>
      </c>
      <c r="BB85" s="96">
        <v>3</v>
      </c>
      <c r="BC85" t="s">
        <v>4545</v>
      </c>
      <c r="BD85" t="s">
        <v>6837</v>
      </c>
      <c r="BE85" t="s">
        <v>4792</v>
      </c>
      <c r="BJ85" s="96">
        <v>4</v>
      </c>
      <c r="BK85" s="96" t="s">
        <v>4299</v>
      </c>
      <c r="BL85" s="68" t="s">
        <v>6786</v>
      </c>
      <c r="CQ85" s="205">
        <v>1</v>
      </c>
    </row>
    <row r="86" spans="13:95" x14ac:dyDescent="0.25">
      <c r="M86" s="66" t="s">
        <v>1596</v>
      </c>
      <c r="N86" s="66">
        <v>84</v>
      </c>
      <c r="O86" s="66" t="s">
        <v>92</v>
      </c>
      <c r="P86" s="1" t="s">
        <v>93</v>
      </c>
      <c r="Q86" s="1" t="s">
        <v>1407</v>
      </c>
      <c r="R86" s="1" t="s">
        <v>1408</v>
      </c>
      <c r="S86" s="66" t="s">
        <v>1597</v>
      </c>
      <c r="T86" s="1" t="s">
        <v>1598</v>
      </c>
      <c r="U86" s="66" t="s">
        <v>276</v>
      </c>
      <c r="V86" s="1" t="s">
        <v>1599</v>
      </c>
      <c r="W86" s="1" t="s">
        <v>1600</v>
      </c>
      <c r="X86" s="1" t="s">
        <v>1601</v>
      </c>
      <c r="Y86" s="1" t="s">
        <v>102</v>
      </c>
      <c r="Z86" s="1" t="s">
        <v>103</v>
      </c>
      <c r="AA86" s="1" t="s">
        <v>104</v>
      </c>
      <c r="AB86" s="1" t="s">
        <v>4817</v>
      </c>
      <c r="AC86" s="1" t="s">
        <v>4818</v>
      </c>
      <c r="AD86" s="1" t="s">
        <v>4819</v>
      </c>
      <c r="AE86" s="1" t="s">
        <v>1602</v>
      </c>
      <c r="AF86" s="1" t="s">
        <v>1603</v>
      </c>
      <c r="AG86" s="1" t="s">
        <v>1604</v>
      </c>
      <c r="AH86" s="1" t="s">
        <v>1605</v>
      </c>
      <c r="AI86" s="1" t="s">
        <v>1606</v>
      </c>
      <c r="AJ86" s="1" t="s">
        <v>1607</v>
      </c>
      <c r="AK86" s="1" t="s">
        <v>1608</v>
      </c>
      <c r="AL86" s="1" t="s">
        <v>1609</v>
      </c>
      <c r="AM86" s="1" t="s">
        <v>1610</v>
      </c>
      <c r="AN86" s="1" t="s">
        <v>114</v>
      </c>
      <c r="AO86" s="1" t="s">
        <v>1611</v>
      </c>
      <c r="AP86" s="1" t="s">
        <v>1424</v>
      </c>
      <c r="AQ86" s="1" t="s">
        <v>6013</v>
      </c>
      <c r="AR86" s="1" t="s">
        <v>6297</v>
      </c>
      <c r="AS86" s="1" t="s">
        <v>6581</v>
      </c>
      <c r="AT86" s="1" t="s">
        <v>350</v>
      </c>
      <c r="AU86" s="66" t="s">
        <v>4511</v>
      </c>
      <c r="AV86" s="66" t="s">
        <v>1612</v>
      </c>
      <c r="AW86" s="66" t="s">
        <v>119</v>
      </c>
      <c r="AX86" s="66" t="s">
        <v>120</v>
      </c>
      <c r="AZ86" s="96" t="s">
        <v>198</v>
      </c>
      <c r="BA86" s="96" t="s">
        <v>54</v>
      </c>
      <c r="BB86" s="96">
        <v>4</v>
      </c>
      <c r="BC86" t="s">
        <v>4550</v>
      </c>
      <c r="BD86" t="s">
        <v>4551</v>
      </c>
      <c r="BE86" t="s">
        <v>6799</v>
      </c>
      <c r="BF86" t="s">
        <v>6800</v>
      </c>
      <c r="BG86" t="s">
        <v>6801</v>
      </c>
      <c r="BH86" s="96" t="s">
        <v>6802</v>
      </c>
      <c r="BI86" s="96" t="s">
        <v>6803</v>
      </c>
      <c r="BJ86" s="96">
        <v>4</v>
      </c>
      <c r="BK86" s="96" t="s">
        <v>4300</v>
      </c>
      <c r="BL86" s="68" t="s">
        <v>6786</v>
      </c>
      <c r="CQ86" s="205">
        <v>1</v>
      </c>
    </row>
    <row r="87" spans="13:95" x14ac:dyDescent="0.25">
      <c r="M87" s="66" t="s">
        <v>1613</v>
      </c>
      <c r="N87" s="66">
        <v>85</v>
      </c>
      <c r="O87" s="66" t="s">
        <v>92</v>
      </c>
      <c r="P87" s="1" t="s">
        <v>93</v>
      </c>
      <c r="Q87" s="1" t="s">
        <v>1614</v>
      </c>
      <c r="R87" s="1" t="s">
        <v>1615</v>
      </c>
      <c r="S87" s="66" t="s">
        <v>1616</v>
      </c>
      <c r="T87" s="1" t="s">
        <v>1617</v>
      </c>
      <c r="U87" s="66" t="s">
        <v>276</v>
      </c>
      <c r="V87" s="1" t="s">
        <v>1618</v>
      </c>
      <c r="W87" s="1" t="s">
        <v>1619</v>
      </c>
      <c r="X87" s="1" t="s">
        <v>1620</v>
      </c>
      <c r="Y87" s="1" t="s">
        <v>102</v>
      </c>
      <c r="Z87" s="1" t="s">
        <v>103</v>
      </c>
      <c r="AA87" s="1" t="s">
        <v>104</v>
      </c>
      <c r="AB87" s="1" t="s">
        <v>4820</v>
      </c>
      <c r="AC87" s="1" t="s">
        <v>4821</v>
      </c>
      <c r="AD87" s="1" t="s">
        <v>4822</v>
      </c>
      <c r="AE87" s="1" t="s">
        <v>1621</v>
      </c>
      <c r="AF87" s="1" t="s">
        <v>1622</v>
      </c>
      <c r="AG87" s="1" t="s">
        <v>1623</v>
      </c>
      <c r="AH87" s="1" t="s">
        <v>1624</v>
      </c>
      <c r="AI87" s="1" t="s">
        <v>1625</v>
      </c>
      <c r="AJ87" s="1" t="s">
        <v>1626</v>
      </c>
      <c r="AK87" s="1" t="s">
        <v>1627</v>
      </c>
      <c r="AL87" s="1" t="s">
        <v>1628</v>
      </c>
      <c r="AM87" s="1" t="s">
        <v>1629</v>
      </c>
      <c r="AN87" s="1" t="s">
        <v>1630</v>
      </c>
      <c r="AO87" s="1" t="s">
        <v>1631</v>
      </c>
      <c r="AP87" s="1" t="s">
        <v>1632</v>
      </c>
      <c r="AQ87" s="1" t="s">
        <v>6014</v>
      </c>
      <c r="AR87" s="1" t="s">
        <v>6298</v>
      </c>
      <c r="AS87" s="1" t="s">
        <v>6582</v>
      </c>
      <c r="AT87" s="1" t="s">
        <v>350</v>
      </c>
      <c r="AU87" s="66" t="s">
        <v>4511</v>
      </c>
      <c r="AV87" s="66" t="s">
        <v>1633</v>
      </c>
      <c r="AW87" s="66" t="s">
        <v>119</v>
      </c>
      <c r="AX87" s="66" t="s">
        <v>120</v>
      </c>
      <c r="AZ87" s="96" t="s">
        <v>198</v>
      </c>
      <c r="BA87" s="96" t="s">
        <v>54</v>
      </c>
      <c r="BB87" s="96">
        <v>5</v>
      </c>
      <c r="BC87" t="s">
        <v>4555</v>
      </c>
      <c r="BD87" t="s">
        <v>4556</v>
      </c>
      <c r="BE87" t="s">
        <v>6804</v>
      </c>
      <c r="BF87" t="s">
        <v>6805</v>
      </c>
      <c r="BG87" t="s">
        <v>6806</v>
      </c>
      <c r="BH87" s="96" t="s">
        <v>6807</v>
      </c>
      <c r="BJ87" s="96">
        <v>4</v>
      </c>
      <c r="BK87" s="96" t="s">
        <v>4301</v>
      </c>
      <c r="BL87" s="68" t="s">
        <v>6786</v>
      </c>
      <c r="CQ87" s="205">
        <v>1</v>
      </c>
    </row>
    <row r="88" spans="13:95" x14ac:dyDescent="0.25">
      <c r="M88" s="66" t="s">
        <v>1634</v>
      </c>
      <c r="N88" s="66">
        <v>86</v>
      </c>
      <c r="O88" s="66" t="s">
        <v>92</v>
      </c>
      <c r="P88" s="1" t="s">
        <v>93</v>
      </c>
      <c r="Q88" s="1" t="s">
        <v>1614</v>
      </c>
      <c r="R88" s="1" t="s">
        <v>1615</v>
      </c>
      <c r="S88" s="66" t="s">
        <v>1635</v>
      </c>
      <c r="T88" s="1" t="s">
        <v>1636</v>
      </c>
      <c r="U88" s="66" t="s">
        <v>276</v>
      </c>
      <c r="V88" s="1" t="s">
        <v>1637</v>
      </c>
      <c r="W88" s="1" t="s">
        <v>1638</v>
      </c>
      <c r="X88" s="1" t="s">
        <v>1639</v>
      </c>
      <c r="Y88" s="1" t="s">
        <v>102</v>
      </c>
      <c r="Z88" s="1" t="s">
        <v>103</v>
      </c>
      <c r="AA88" s="1" t="s">
        <v>104</v>
      </c>
      <c r="AB88" s="1" t="s">
        <v>4823</v>
      </c>
      <c r="AC88" s="1" t="s">
        <v>4824</v>
      </c>
      <c r="AD88" s="1" t="s">
        <v>4825</v>
      </c>
      <c r="AE88" s="1" t="s">
        <v>1640</v>
      </c>
      <c r="AF88" s="1" t="s">
        <v>1641</v>
      </c>
      <c r="AG88" s="1" t="s">
        <v>1642</v>
      </c>
      <c r="AH88" s="1" t="s">
        <v>1643</v>
      </c>
      <c r="AI88" s="1" t="s">
        <v>1644</v>
      </c>
      <c r="AJ88" s="1" t="s">
        <v>1645</v>
      </c>
      <c r="AK88" s="1" t="s">
        <v>1646</v>
      </c>
      <c r="AL88" s="1" t="s">
        <v>1647</v>
      </c>
      <c r="AM88" s="1" t="s">
        <v>1648</v>
      </c>
      <c r="AN88" s="1" t="s">
        <v>1630</v>
      </c>
      <c r="AO88" s="1" t="s">
        <v>1649</v>
      </c>
      <c r="AP88" s="1" t="s">
        <v>1650</v>
      </c>
      <c r="AQ88" s="1" t="s">
        <v>6015</v>
      </c>
      <c r="AR88" s="1" t="s">
        <v>6299</v>
      </c>
      <c r="AS88" s="1" t="s">
        <v>6583</v>
      </c>
      <c r="AT88" s="1" t="s">
        <v>350</v>
      </c>
      <c r="AU88" s="66" t="s">
        <v>4511</v>
      </c>
      <c r="AV88" s="66" t="s">
        <v>1651</v>
      </c>
      <c r="AW88" s="66" t="s">
        <v>119</v>
      </c>
      <c r="AX88" s="66" t="s">
        <v>498</v>
      </c>
      <c r="AZ88" s="96" t="s">
        <v>198</v>
      </c>
      <c r="BA88" s="96" t="s">
        <v>12</v>
      </c>
      <c r="BB88" s="96">
        <v>1</v>
      </c>
      <c r="BC88" t="s">
        <v>4560</v>
      </c>
      <c r="BD88" t="s">
        <v>4791</v>
      </c>
      <c r="BE88" t="s">
        <v>6835</v>
      </c>
      <c r="BH88"/>
      <c r="BI88"/>
      <c r="BJ88" s="96">
        <v>4</v>
      </c>
      <c r="BK88" s="96" t="s">
        <v>4302</v>
      </c>
      <c r="BL88" s="68" t="s">
        <v>6786</v>
      </c>
      <c r="CQ88" s="205">
        <v>1</v>
      </c>
    </row>
    <row r="89" spans="13:95" x14ac:dyDescent="0.25">
      <c r="M89" s="66" t="s">
        <v>1652</v>
      </c>
      <c r="N89" s="66">
        <v>87</v>
      </c>
      <c r="O89" s="66" t="s">
        <v>92</v>
      </c>
      <c r="P89" s="1" t="s">
        <v>93</v>
      </c>
      <c r="Q89" s="1" t="s">
        <v>1614</v>
      </c>
      <c r="R89" s="1" t="s">
        <v>1615</v>
      </c>
      <c r="S89" s="66" t="s">
        <v>1653</v>
      </c>
      <c r="T89" s="1" t="s">
        <v>1654</v>
      </c>
      <c r="U89" s="66" t="s">
        <v>276</v>
      </c>
      <c r="V89" s="1" t="s">
        <v>1655</v>
      </c>
      <c r="W89" s="1" t="s">
        <v>1656</v>
      </c>
      <c r="X89" s="1" t="s">
        <v>1657</v>
      </c>
      <c r="Y89" s="1" t="s">
        <v>102</v>
      </c>
      <c r="Z89" s="1" t="s">
        <v>103</v>
      </c>
      <c r="AA89" s="1" t="s">
        <v>104</v>
      </c>
      <c r="AB89" s="1" t="s">
        <v>4826</v>
      </c>
      <c r="AC89" s="1" t="s">
        <v>4827</v>
      </c>
      <c r="AD89" s="1" t="s">
        <v>4828</v>
      </c>
      <c r="AE89" s="1" t="s">
        <v>1658</v>
      </c>
      <c r="AF89" s="1" t="s">
        <v>1659</v>
      </c>
      <c r="AG89" s="1" t="s">
        <v>1660</v>
      </c>
      <c r="AH89" s="1" t="s">
        <v>1661</v>
      </c>
      <c r="AI89" s="1" t="s">
        <v>1662</v>
      </c>
      <c r="AJ89" s="1" t="s">
        <v>1663</v>
      </c>
      <c r="AK89" s="1" t="s">
        <v>1664</v>
      </c>
      <c r="AL89" s="1" t="s">
        <v>1665</v>
      </c>
      <c r="AM89" s="1" t="s">
        <v>1666</v>
      </c>
      <c r="AN89" s="1" t="s">
        <v>1630</v>
      </c>
      <c r="AO89" s="1" t="s">
        <v>1667</v>
      </c>
      <c r="AP89" s="1" t="s">
        <v>1668</v>
      </c>
      <c r="AQ89" s="1" t="s">
        <v>6016</v>
      </c>
      <c r="AR89" s="1" t="s">
        <v>6300</v>
      </c>
      <c r="AS89" s="1" t="s">
        <v>6584</v>
      </c>
      <c r="AT89" s="1" t="s">
        <v>350</v>
      </c>
      <c r="AU89" s="66" t="s">
        <v>4511</v>
      </c>
      <c r="AV89" s="66" t="s">
        <v>1669</v>
      </c>
      <c r="AW89" s="66" t="s">
        <v>119</v>
      </c>
      <c r="AX89" s="66" t="s">
        <v>498</v>
      </c>
      <c r="AZ89" s="96" t="s">
        <v>198</v>
      </c>
      <c r="BA89" s="96" t="s">
        <v>12</v>
      </c>
      <c r="BB89" s="96">
        <v>2</v>
      </c>
      <c r="BC89" t="s">
        <v>4564</v>
      </c>
      <c r="BD89" t="s">
        <v>4565</v>
      </c>
      <c r="BE89" t="s">
        <v>6808</v>
      </c>
      <c r="BF89" t="s">
        <v>6809</v>
      </c>
      <c r="BG89" t="s">
        <v>6810</v>
      </c>
      <c r="BH89" t="s">
        <v>6811</v>
      </c>
      <c r="BI89"/>
      <c r="BJ89" s="96">
        <v>4</v>
      </c>
      <c r="BK89" s="96" t="s">
        <v>4303</v>
      </c>
      <c r="BL89" s="68" t="s">
        <v>6786</v>
      </c>
      <c r="CQ89" s="205">
        <v>1</v>
      </c>
    </row>
    <row r="90" spans="13:95" x14ac:dyDescent="0.25">
      <c r="M90" s="66" t="s">
        <v>1670</v>
      </c>
      <c r="N90" s="66">
        <v>88</v>
      </c>
      <c r="O90" s="66" t="s">
        <v>92</v>
      </c>
      <c r="P90" s="1" t="s">
        <v>93</v>
      </c>
      <c r="Q90" s="1" t="s">
        <v>1614</v>
      </c>
      <c r="R90" s="1" t="s">
        <v>1615</v>
      </c>
      <c r="S90" s="66" t="s">
        <v>1671</v>
      </c>
      <c r="T90" s="1" t="s">
        <v>1672</v>
      </c>
      <c r="U90" s="66" t="s">
        <v>276</v>
      </c>
      <c r="V90" s="1" t="s">
        <v>1673</v>
      </c>
      <c r="W90" s="1" t="s">
        <v>1674</v>
      </c>
      <c r="X90" s="1" t="s">
        <v>1675</v>
      </c>
      <c r="Y90" s="1" t="s">
        <v>102</v>
      </c>
      <c r="Z90" s="1" t="s">
        <v>103</v>
      </c>
      <c r="AA90" s="1" t="s">
        <v>104</v>
      </c>
      <c r="AB90" s="1" t="s">
        <v>4829</v>
      </c>
      <c r="AC90" s="1" t="s">
        <v>4830</v>
      </c>
      <c r="AD90" s="1" t="s">
        <v>4831</v>
      </c>
      <c r="AE90" s="1" t="s">
        <v>1676</v>
      </c>
      <c r="AF90" s="1" t="s">
        <v>1677</v>
      </c>
      <c r="AG90" s="1" t="s">
        <v>1678</v>
      </c>
      <c r="AH90" s="1" t="s">
        <v>1679</v>
      </c>
      <c r="AI90" s="1" t="s">
        <v>1680</v>
      </c>
      <c r="AJ90" s="1" t="s">
        <v>1681</v>
      </c>
      <c r="AK90" s="1" t="s">
        <v>1682</v>
      </c>
      <c r="AL90" s="1" t="s">
        <v>1683</v>
      </c>
      <c r="AM90" s="1" t="s">
        <v>1684</v>
      </c>
      <c r="AN90" s="1" t="s">
        <v>1630</v>
      </c>
      <c r="AO90" s="1" t="s">
        <v>1685</v>
      </c>
      <c r="AP90" s="1" t="s">
        <v>1686</v>
      </c>
      <c r="AQ90" s="1" t="s">
        <v>6017</v>
      </c>
      <c r="AR90" s="1" t="s">
        <v>6301</v>
      </c>
      <c r="AS90" s="1" t="s">
        <v>6585</v>
      </c>
      <c r="AT90" s="1" t="s">
        <v>350</v>
      </c>
      <c r="AU90" s="66" t="s">
        <v>4511</v>
      </c>
      <c r="AV90" s="66" t="s">
        <v>1687</v>
      </c>
      <c r="AW90" s="66" t="s">
        <v>119</v>
      </c>
      <c r="AX90" s="66" t="s">
        <v>120</v>
      </c>
      <c r="AZ90" s="96" t="s">
        <v>198</v>
      </c>
      <c r="BA90" s="96" t="s">
        <v>12</v>
      </c>
      <c r="BB90" s="96">
        <v>3</v>
      </c>
      <c r="BC90" t="s">
        <v>4569</v>
      </c>
      <c r="BD90" t="s">
        <v>4792</v>
      </c>
      <c r="BH90"/>
      <c r="BI90"/>
      <c r="BJ90" s="96">
        <v>4</v>
      </c>
      <c r="BK90" s="96" t="s">
        <v>4304</v>
      </c>
      <c r="BL90" s="68" t="s">
        <v>6786</v>
      </c>
      <c r="CQ90" s="205">
        <v>1</v>
      </c>
    </row>
    <row r="91" spans="13:95" x14ac:dyDescent="0.25">
      <c r="M91" s="66" t="s">
        <v>1688</v>
      </c>
      <c r="N91" s="66">
        <v>89</v>
      </c>
      <c r="O91" s="66" t="s">
        <v>92</v>
      </c>
      <c r="P91" s="1" t="s">
        <v>93</v>
      </c>
      <c r="Q91" s="1" t="s">
        <v>1614</v>
      </c>
      <c r="R91" s="1" t="s">
        <v>1615</v>
      </c>
      <c r="S91" s="66" t="s">
        <v>1689</v>
      </c>
      <c r="T91" s="1" t="s">
        <v>1690</v>
      </c>
      <c r="U91" s="66" t="s">
        <v>276</v>
      </c>
      <c r="V91" s="1" t="s">
        <v>1691</v>
      </c>
      <c r="W91" s="1" t="s">
        <v>1692</v>
      </c>
      <c r="X91" s="1" t="s">
        <v>1693</v>
      </c>
      <c r="Y91" s="1" t="s">
        <v>102</v>
      </c>
      <c r="Z91" s="1" t="s">
        <v>103</v>
      </c>
      <c r="AA91" s="1" t="s">
        <v>104</v>
      </c>
      <c r="AB91" s="1" t="s">
        <v>4832</v>
      </c>
      <c r="AC91" s="1" t="s">
        <v>4833</v>
      </c>
      <c r="AD91" s="1" t="s">
        <v>4834</v>
      </c>
      <c r="AE91" s="1" t="s">
        <v>1694</v>
      </c>
      <c r="AF91" s="1" t="s">
        <v>1695</v>
      </c>
      <c r="AG91" s="1" t="s">
        <v>1696</v>
      </c>
      <c r="AH91" s="1" t="s">
        <v>1697</v>
      </c>
      <c r="AI91" s="1" t="s">
        <v>1698</v>
      </c>
      <c r="AJ91" s="1" t="s">
        <v>1699</v>
      </c>
      <c r="AK91" s="1" t="s">
        <v>1700</v>
      </c>
      <c r="AL91" s="1" t="s">
        <v>1701</v>
      </c>
      <c r="AM91" s="1" t="s">
        <v>1702</v>
      </c>
      <c r="AN91" s="1" t="s">
        <v>1630</v>
      </c>
      <c r="AO91" s="1" t="s">
        <v>1703</v>
      </c>
      <c r="AP91" s="1" t="s">
        <v>1704</v>
      </c>
      <c r="AQ91" s="1" t="s">
        <v>6018</v>
      </c>
      <c r="AR91" s="1" t="s">
        <v>6302</v>
      </c>
      <c r="AS91" s="1" t="s">
        <v>6586</v>
      </c>
      <c r="AT91" s="1" t="s">
        <v>350</v>
      </c>
      <c r="AU91" s="66" t="s">
        <v>4511</v>
      </c>
      <c r="AV91" s="66" t="s">
        <v>1705</v>
      </c>
      <c r="AW91" s="66" t="s">
        <v>119</v>
      </c>
      <c r="AX91" s="66" t="s">
        <v>120</v>
      </c>
      <c r="AZ91" s="96" t="s">
        <v>198</v>
      </c>
      <c r="BA91" s="96" t="s">
        <v>12</v>
      </c>
      <c r="BB91" s="96">
        <v>4</v>
      </c>
      <c r="BC91" t="s">
        <v>4573</v>
      </c>
      <c r="BD91" t="s">
        <v>6812</v>
      </c>
      <c r="BE91" t="s">
        <v>6813</v>
      </c>
      <c r="BF91" t="s">
        <v>6802</v>
      </c>
      <c r="BG91" t="s">
        <v>6814</v>
      </c>
      <c r="BH91" t="s">
        <v>6815</v>
      </c>
      <c r="BI91" t="s">
        <v>6816</v>
      </c>
      <c r="BJ91" s="96">
        <v>4</v>
      </c>
      <c r="BK91" s="96" t="s">
        <v>4305</v>
      </c>
      <c r="BL91" s="68" t="s">
        <v>6786</v>
      </c>
      <c r="CQ91" s="205">
        <v>1</v>
      </c>
    </row>
    <row r="92" spans="13:95" x14ac:dyDescent="0.25">
      <c r="M92" s="66" t="s">
        <v>1706</v>
      </c>
      <c r="N92" s="66">
        <v>90</v>
      </c>
      <c r="O92" s="66" t="s">
        <v>92</v>
      </c>
      <c r="P92" s="1" t="s">
        <v>93</v>
      </c>
      <c r="Q92" s="1" t="s">
        <v>1614</v>
      </c>
      <c r="R92" s="1" t="s">
        <v>1615</v>
      </c>
      <c r="S92" s="66" t="s">
        <v>1707</v>
      </c>
      <c r="T92" s="1" t="s">
        <v>1708</v>
      </c>
      <c r="U92" s="66" t="s">
        <v>276</v>
      </c>
      <c r="V92" s="1" t="s">
        <v>1709</v>
      </c>
      <c r="W92" s="1" t="s">
        <v>1710</v>
      </c>
      <c r="X92" s="1" t="s">
        <v>1711</v>
      </c>
      <c r="Y92" s="1" t="s">
        <v>102</v>
      </c>
      <c r="Z92" s="1" t="s">
        <v>103</v>
      </c>
      <c r="AA92" s="1" t="s">
        <v>104</v>
      </c>
      <c r="AB92" s="1" t="s">
        <v>4835</v>
      </c>
      <c r="AC92" s="1" t="s">
        <v>4836</v>
      </c>
      <c r="AD92" s="1" t="s">
        <v>4837</v>
      </c>
      <c r="AE92" s="1" t="s">
        <v>1712</v>
      </c>
      <c r="AF92" s="1" t="s">
        <v>1713</v>
      </c>
      <c r="AG92" s="1" t="s">
        <v>1714</v>
      </c>
      <c r="AH92" s="1" t="s">
        <v>1715</v>
      </c>
      <c r="AI92" s="1" t="s">
        <v>1716</v>
      </c>
      <c r="AJ92" s="1" t="s">
        <v>1717</v>
      </c>
      <c r="AK92" s="1" t="s">
        <v>1718</v>
      </c>
      <c r="AL92" s="1" t="s">
        <v>1719</v>
      </c>
      <c r="AM92" s="1" t="s">
        <v>1720</v>
      </c>
      <c r="AN92" s="1" t="s">
        <v>1630</v>
      </c>
      <c r="AO92" s="1" t="s">
        <v>1721</v>
      </c>
      <c r="AP92" s="1" t="s">
        <v>1722</v>
      </c>
      <c r="AQ92" s="1" t="s">
        <v>6019</v>
      </c>
      <c r="AR92" s="1" t="s">
        <v>6303</v>
      </c>
      <c r="AS92" s="1" t="s">
        <v>6587</v>
      </c>
      <c r="AT92" s="1" t="s">
        <v>350</v>
      </c>
      <c r="AU92" s="66" t="s">
        <v>4511</v>
      </c>
      <c r="AV92" s="66" t="s">
        <v>1723</v>
      </c>
      <c r="AW92" s="66" t="s">
        <v>119</v>
      </c>
      <c r="AX92" s="66" t="s">
        <v>120</v>
      </c>
      <c r="AZ92" s="96" t="s">
        <v>198</v>
      </c>
      <c r="BA92" s="96" t="s">
        <v>12</v>
      </c>
      <c r="BB92" s="96">
        <v>5</v>
      </c>
      <c r="BC92" t="s">
        <v>4577</v>
      </c>
      <c r="BD92" t="s">
        <v>6817</v>
      </c>
      <c r="BE92" t="s">
        <v>4578</v>
      </c>
      <c r="BF92" t="s">
        <v>6818</v>
      </c>
      <c r="BG92" t="s">
        <v>6819</v>
      </c>
      <c r="BH92" t="s">
        <v>6793</v>
      </c>
      <c r="BI92"/>
      <c r="BJ92" s="96">
        <v>4</v>
      </c>
      <c r="BK92" s="96" t="s">
        <v>4306</v>
      </c>
      <c r="BL92" s="68" t="s">
        <v>6786</v>
      </c>
      <c r="CQ92" s="205">
        <v>1</v>
      </c>
    </row>
    <row r="93" spans="13:95" x14ac:dyDescent="0.25">
      <c r="M93" s="66" t="s">
        <v>1724</v>
      </c>
      <c r="N93" s="66">
        <v>91</v>
      </c>
      <c r="O93" s="66" t="s">
        <v>92</v>
      </c>
      <c r="P93" s="1" t="s">
        <v>93</v>
      </c>
      <c r="Q93" s="1" t="s">
        <v>1614</v>
      </c>
      <c r="R93" s="1" t="s">
        <v>1615</v>
      </c>
      <c r="S93" s="66" t="s">
        <v>1725</v>
      </c>
      <c r="T93" s="1" t="s">
        <v>1726</v>
      </c>
      <c r="U93" s="66" t="s">
        <v>276</v>
      </c>
      <c r="V93" s="1" t="s">
        <v>1727</v>
      </c>
      <c r="W93" s="1" t="s">
        <v>1728</v>
      </c>
      <c r="X93" s="1" t="s">
        <v>1729</v>
      </c>
      <c r="Y93" s="1" t="s">
        <v>102</v>
      </c>
      <c r="Z93" s="1" t="s">
        <v>103</v>
      </c>
      <c r="AA93" s="1" t="s">
        <v>104</v>
      </c>
      <c r="AB93" s="1" t="s">
        <v>4838</v>
      </c>
      <c r="AC93" s="1" t="s">
        <v>4839</v>
      </c>
      <c r="AD93" s="1" t="s">
        <v>4840</v>
      </c>
      <c r="AE93" s="1" t="s">
        <v>1730</v>
      </c>
      <c r="AF93" s="1" t="s">
        <v>1731</v>
      </c>
      <c r="AG93" s="1" t="s">
        <v>1732</v>
      </c>
      <c r="AH93" s="1" t="s">
        <v>1733</v>
      </c>
      <c r="AI93" s="1" t="s">
        <v>1734</v>
      </c>
      <c r="AJ93" s="1" t="s">
        <v>1735</v>
      </c>
      <c r="AK93" s="1" t="s">
        <v>1736</v>
      </c>
      <c r="AL93" s="1" t="s">
        <v>1737</v>
      </c>
      <c r="AM93" s="1" t="s">
        <v>1738</v>
      </c>
      <c r="AN93" s="1" t="s">
        <v>1630</v>
      </c>
      <c r="AO93" s="1" t="s">
        <v>1739</v>
      </c>
      <c r="AP93" s="1" t="s">
        <v>1740</v>
      </c>
      <c r="AQ93" s="1" t="s">
        <v>6020</v>
      </c>
      <c r="AR93" s="1" t="s">
        <v>6304</v>
      </c>
      <c r="AS93" s="1" t="s">
        <v>6588</v>
      </c>
      <c r="AT93" s="1" t="s">
        <v>350</v>
      </c>
      <c r="AU93" s="66" t="s">
        <v>4511</v>
      </c>
      <c r="AV93" s="66" t="s">
        <v>1741</v>
      </c>
      <c r="AW93" s="66" t="s">
        <v>119</v>
      </c>
      <c r="AX93" s="66" t="s">
        <v>120</v>
      </c>
      <c r="AZ93" s="96" t="s">
        <v>217</v>
      </c>
      <c r="BA93" s="96" t="s">
        <v>10</v>
      </c>
      <c r="BB93" s="96">
        <v>1</v>
      </c>
      <c r="BC93" t="s">
        <v>4512</v>
      </c>
      <c r="BD93" t="s">
        <v>4841</v>
      </c>
      <c r="BE93" t="s">
        <v>6838</v>
      </c>
      <c r="BI93"/>
      <c r="BJ93" s="96">
        <v>4</v>
      </c>
      <c r="BK93" s="96" t="s">
        <v>4292</v>
      </c>
      <c r="BL93" s="68" t="s">
        <v>6786</v>
      </c>
      <c r="CQ93" s="205">
        <v>1</v>
      </c>
    </row>
    <row r="94" spans="13:95" x14ac:dyDescent="0.25">
      <c r="M94" s="66" t="s">
        <v>1742</v>
      </c>
      <c r="N94" s="66">
        <v>92</v>
      </c>
      <c r="O94" s="66" t="s">
        <v>92</v>
      </c>
      <c r="P94" s="1" t="s">
        <v>93</v>
      </c>
      <c r="Q94" s="1" t="s">
        <v>1614</v>
      </c>
      <c r="R94" s="1" t="s">
        <v>1615</v>
      </c>
      <c r="S94" s="66" t="s">
        <v>1743</v>
      </c>
      <c r="T94" s="1" t="s">
        <v>1744</v>
      </c>
      <c r="U94" s="66" t="s">
        <v>276</v>
      </c>
      <c r="V94" s="1" t="s">
        <v>1745</v>
      </c>
      <c r="W94" s="1" t="s">
        <v>1746</v>
      </c>
      <c r="X94" s="1" t="s">
        <v>1747</v>
      </c>
      <c r="Y94" s="1" t="s">
        <v>102</v>
      </c>
      <c r="Z94" s="1" t="s">
        <v>103</v>
      </c>
      <c r="AA94" s="1" t="s">
        <v>104</v>
      </c>
      <c r="AB94" s="1" t="s">
        <v>4842</v>
      </c>
      <c r="AC94" s="1" t="s">
        <v>4843</v>
      </c>
      <c r="AD94" s="1" t="s">
        <v>4844</v>
      </c>
      <c r="AE94" s="1" t="s">
        <v>1748</v>
      </c>
      <c r="AF94" s="1" t="s">
        <v>1749</v>
      </c>
      <c r="AG94" s="1" t="s">
        <v>1750</v>
      </c>
      <c r="AH94" s="1" t="s">
        <v>1751</v>
      </c>
      <c r="AI94" s="1" t="s">
        <v>1752</v>
      </c>
      <c r="AJ94" s="1" t="s">
        <v>1753</v>
      </c>
      <c r="AK94" s="1" t="s">
        <v>1754</v>
      </c>
      <c r="AL94" s="1" t="s">
        <v>1755</v>
      </c>
      <c r="AM94" s="1" t="s">
        <v>1756</v>
      </c>
      <c r="AN94" s="1" t="s">
        <v>1630</v>
      </c>
      <c r="AO94" s="1" t="s">
        <v>1757</v>
      </c>
      <c r="AP94" s="1" t="s">
        <v>1758</v>
      </c>
      <c r="AQ94" s="1" t="s">
        <v>6021</v>
      </c>
      <c r="AR94" s="1" t="s">
        <v>6305</v>
      </c>
      <c r="AS94" s="1" t="s">
        <v>6589</v>
      </c>
      <c r="AT94" s="1" t="s">
        <v>350</v>
      </c>
      <c r="AU94" s="66" t="s">
        <v>4511</v>
      </c>
      <c r="AV94" s="66" t="s">
        <v>1759</v>
      </c>
      <c r="AW94" s="66" t="s">
        <v>119</v>
      </c>
      <c r="AX94" s="66" t="s">
        <v>120</v>
      </c>
      <c r="AZ94" s="96" t="s">
        <v>217</v>
      </c>
      <c r="BA94" s="96" t="s">
        <v>10</v>
      </c>
      <c r="BB94" s="96">
        <v>2</v>
      </c>
      <c r="BC94" t="s">
        <v>4518</v>
      </c>
      <c r="BD94" t="s">
        <v>4845</v>
      </c>
      <c r="BE94" t="s">
        <v>6787</v>
      </c>
      <c r="BF94" t="s">
        <v>6788</v>
      </c>
      <c r="BG94" t="s">
        <v>6789</v>
      </c>
      <c r="BJ94" s="96">
        <v>4</v>
      </c>
      <c r="BK94" s="96" t="s">
        <v>4293</v>
      </c>
      <c r="BL94" s="68" t="s">
        <v>6786</v>
      </c>
      <c r="CQ94" s="205">
        <v>1</v>
      </c>
    </row>
    <row r="95" spans="13:95" x14ac:dyDescent="0.25">
      <c r="M95" s="66" t="s">
        <v>1760</v>
      </c>
      <c r="N95" s="66">
        <v>93</v>
      </c>
      <c r="O95" s="66" t="s">
        <v>92</v>
      </c>
      <c r="P95" s="1" t="s">
        <v>93</v>
      </c>
      <c r="Q95" s="1" t="s">
        <v>1614</v>
      </c>
      <c r="R95" s="1" t="s">
        <v>1615</v>
      </c>
      <c r="S95" s="66" t="s">
        <v>1761</v>
      </c>
      <c r="T95" s="1" t="s">
        <v>1762</v>
      </c>
      <c r="U95" s="66" t="s">
        <v>276</v>
      </c>
      <c r="V95" s="1" t="s">
        <v>1763</v>
      </c>
      <c r="W95" s="1" t="s">
        <v>1764</v>
      </c>
      <c r="X95" s="1" t="s">
        <v>1765</v>
      </c>
      <c r="Y95" s="1" t="s">
        <v>102</v>
      </c>
      <c r="Z95" s="1" t="s">
        <v>103</v>
      </c>
      <c r="AA95" s="1" t="s">
        <v>104</v>
      </c>
      <c r="AB95" s="1" t="s">
        <v>4846</v>
      </c>
      <c r="AC95" s="1" t="s">
        <v>4847</v>
      </c>
      <c r="AD95" s="1" t="s">
        <v>4848</v>
      </c>
      <c r="AE95" s="1" t="s">
        <v>1766</v>
      </c>
      <c r="AF95" s="1" t="s">
        <v>1767</v>
      </c>
      <c r="AG95" s="1" t="s">
        <v>1768</v>
      </c>
      <c r="AH95" s="1" t="s">
        <v>1769</v>
      </c>
      <c r="AI95" s="1" t="s">
        <v>1770</v>
      </c>
      <c r="AJ95" s="1" t="s">
        <v>1771</v>
      </c>
      <c r="AK95" s="1" t="s">
        <v>1772</v>
      </c>
      <c r="AL95" s="1" t="s">
        <v>1773</v>
      </c>
      <c r="AM95" s="1" t="s">
        <v>1774</v>
      </c>
      <c r="AN95" s="1" t="s">
        <v>1630</v>
      </c>
      <c r="AO95" s="1" t="s">
        <v>1775</v>
      </c>
      <c r="AP95" s="1" t="s">
        <v>1776</v>
      </c>
      <c r="AQ95" s="1" t="s">
        <v>6022</v>
      </c>
      <c r="AR95" s="1" t="s">
        <v>6306</v>
      </c>
      <c r="AS95" s="1" t="s">
        <v>6590</v>
      </c>
      <c r="AT95" s="1" t="s">
        <v>350</v>
      </c>
      <c r="AU95" s="66" t="s">
        <v>4511</v>
      </c>
      <c r="AV95" s="66" t="s">
        <v>1777</v>
      </c>
      <c r="AW95" s="66" t="s">
        <v>119</v>
      </c>
      <c r="AX95" s="66" t="s">
        <v>120</v>
      </c>
      <c r="AZ95" s="96" t="s">
        <v>217</v>
      </c>
      <c r="BA95" s="96" t="s">
        <v>10</v>
      </c>
      <c r="BB95" s="96">
        <v>3</v>
      </c>
      <c r="BC95" t="s">
        <v>4523</v>
      </c>
      <c r="BD95" t="s">
        <v>4849</v>
      </c>
      <c r="BJ95" s="96">
        <v>4</v>
      </c>
      <c r="BK95" s="96" t="s">
        <v>4294</v>
      </c>
      <c r="BL95" s="68" t="s">
        <v>6786</v>
      </c>
      <c r="CQ95" s="205">
        <v>1</v>
      </c>
    </row>
    <row r="96" spans="13:95" x14ac:dyDescent="0.25">
      <c r="M96" s="66" t="s">
        <v>1778</v>
      </c>
      <c r="N96" s="66">
        <v>94</v>
      </c>
      <c r="O96" s="66" t="s">
        <v>92</v>
      </c>
      <c r="P96" s="1" t="s">
        <v>93</v>
      </c>
      <c r="Q96" s="1" t="s">
        <v>1614</v>
      </c>
      <c r="R96" s="1" t="s">
        <v>1615</v>
      </c>
      <c r="S96" s="66" t="s">
        <v>1779</v>
      </c>
      <c r="T96" s="1" t="s">
        <v>1780</v>
      </c>
      <c r="U96" s="66" t="s">
        <v>276</v>
      </c>
      <c r="V96" s="1" t="s">
        <v>1781</v>
      </c>
      <c r="W96" s="1" t="s">
        <v>1782</v>
      </c>
      <c r="X96" s="1" t="s">
        <v>1783</v>
      </c>
      <c r="Y96" s="1" t="s">
        <v>102</v>
      </c>
      <c r="Z96" s="1" t="s">
        <v>103</v>
      </c>
      <c r="AA96" s="1" t="s">
        <v>104</v>
      </c>
      <c r="AB96" s="1" t="s">
        <v>4850</v>
      </c>
      <c r="AC96" s="1" t="s">
        <v>4851</v>
      </c>
      <c r="AD96" s="1" t="s">
        <v>4852</v>
      </c>
      <c r="AE96" s="1" t="s">
        <v>1784</v>
      </c>
      <c r="AF96" s="1" t="s">
        <v>1785</v>
      </c>
      <c r="AG96" s="1" t="s">
        <v>1786</v>
      </c>
      <c r="AH96" s="1" t="s">
        <v>1787</v>
      </c>
      <c r="AI96" s="1" t="s">
        <v>1788</v>
      </c>
      <c r="AJ96" s="1" t="s">
        <v>1789</v>
      </c>
      <c r="AK96" s="1" t="s">
        <v>1790</v>
      </c>
      <c r="AL96" s="1" t="s">
        <v>1791</v>
      </c>
      <c r="AM96" s="1" t="s">
        <v>1792</v>
      </c>
      <c r="AN96" s="1" t="s">
        <v>1630</v>
      </c>
      <c r="AO96" s="1" t="s">
        <v>1793</v>
      </c>
      <c r="AP96" s="1" t="s">
        <v>1386</v>
      </c>
      <c r="AQ96" s="1" t="s">
        <v>6023</v>
      </c>
      <c r="AR96" s="1" t="s">
        <v>6307</v>
      </c>
      <c r="AS96" s="1" t="s">
        <v>6591</v>
      </c>
      <c r="AT96" s="1" t="s">
        <v>350</v>
      </c>
      <c r="AU96" s="66" t="s">
        <v>4511</v>
      </c>
      <c r="AV96" s="66" t="s">
        <v>1794</v>
      </c>
      <c r="AW96" s="66" t="s">
        <v>119</v>
      </c>
      <c r="AX96" s="66" t="s">
        <v>120</v>
      </c>
      <c r="AZ96" s="96" t="s">
        <v>217</v>
      </c>
      <c r="BA96" s="96" t="s">
        <v>10</v>
      </c>
      <c r="BB96" s="96">
        <v>4</v>
      </c>
      <c r="BC96" t="s">
        <v>4527</v>
      </c>
      <c r="BD96" t="s">
        <v>4853</v>
      </c>
      <c r="BE96" t="s">
        <v>6839</v>
      </c>
      <c r="BJ96" s="96">
        <v>4</v>
      </c>
      <c r="BK96" s="96" t="s">
        <v>4295</v>
      </c>
      <c r="BL96" s="68" t="s">
        <v>6786</v>
      </c>
      <c r="CQ96" s="205">
        <v>1</v>
      </c>
    </row>
    <row r="97" spans="13:95" x14ac:dyDescent="0.25">
      <c r="M97" s="66" t="s">
        <v>1795</v>
      </c>
      <c r="N97" s="66">
        <v>95</v>
      </c>
      <c r="O97" s="66" t="s">
        <v>92</v>
      </c>
      <c r="P97" s="1" t="s">
        <v>93</v>
      </c>
      <c r="Q97" s="1" t="s">
        <v>1614</v>
      </c>
      <c r="R97" s="1" t="s">
        <v>1615</v>
      </c>
      <c r="S97" s="66" t="s">
        <v>1796</v>
      </c>
      <c r="T97" s="1" t="s">
        <v>1797</v>
      </c>
      <c r="U97" s="66" t="s">
        <v>276</v>
      </c>
      <c r="V97" s="1" t="s">
        <v>1798</v>
      </c>
      <c r="W97" s="1" t="s">
        <v>1799</v>
      </c>
      <c r="X97" s="1" t="s">
        <v>1800</v>
      </c>
      <c r="Y97" s="1" t="s">
        <v>102</v>
      </c>
      <c r="Z97" s="1" t="s">
        <v>103</v>
      </c>
      <c r="AA97" s="1" t="s">
        <v>104</v>
      </c>
      <c r="AB97" s="1" t="s">
        <v>4854</v>
      </c>
      <c r="AC97" s="1" t="s">
        <v>4855</v>
      </c>
      <c r="AD97" s="1" t="s">
        <v>4856</v>
      </c>
      <c r="AE97" s="1" t="s">
        <v>1801</v>
      </c>
      <c r="AF97" s="1" t="s">
        <v>1802</v>
      </c>
      <c r="AG97" s="1" t="s">
        <v>1803</v>
      </c>
      <c r="AH97" s="1" t="s">
        <v>1804</v>
      </c>
      <c r="AI97" s="1" t="s">
        <v>1805</v>
      </c>
      <c r="AJ97" s="1" t="s">
        <v>1806</v>
      </c>
      <c r="AK97" s="1" t="s">
        <v>1807</v>
      </c>
      <c r="AL97" s="1" t="s">
        <v>1808</v>
      </c>
      <c r="AM97" s="1" t="s">
        <v>1809</v>
      </c>
      <c r="AN97" s="1" t="s">
        <v>1630</v>
      </c>
      <c r="AO97" s="1" t="s">
        <v>1810</v>
      </c>
      <c r="AP97" s="1" t="s">
        <v>1811</v>
      </c>
      <c r="AQ97" s="1" t="s">
        <v>6024</v>
      </c>
      <c r="AR97" s="1" t="s">
        <v>6308</v>
      </c>
      <c r="AS97" s="1" t="s">
        <v>6592</v>
      </c>
      <c r="AT97" s="1" t="s">
        <v>350</v>
      </c>
      <c r="AU97" s="66" t="s">
        <v>4511</v>
      </c>
      <c r="AV97" s="66" t="s">
        <v>1812</v>
      </c>
      <c r="AW97" s="66" t="s">
        <v>119</v>
      </c>
      <c r="AX97" s="66" t="s">
        <v>120</v>
      </c>
      <c r="AZ97" s="96" t="s">
        <v>217</v>
      </c>
      <c r="BA97" s="96" t="s">
        <v>10</v>
      </c>
      <c r="BB97" s="96">
        <v>5</v>
      </c>
      <c r="BC97" t="s">
        <v>4531</v>
      </c>
      <c r="BD97" t="s">
        <v>4857</v>
      </c>
      <c r="BE97" t="s">
        <v>6840</v>
      </c>
      <c r="BF97" t="s">
        <v>6792</v>
      </c>
      <c r="BG97" t="s">
        <v>6793</v>
      </c>
      <c r="BJ97" s="96">
        <v>4</v>
      </c>
      <c r="BK97" s="96" t="s">
        <v>4296</v>
      </c>
      <c r="BL97" s="68" t="s">
        <v>6786</v>
      </c>
      <c r="CQ97" s="205">
        <v>1</v>
      </c>
    </row>
    <row r="98" spans="13:95" x14ac:dyDescent="0.25">
      <c r="M98" s="66" t="s">
        <v>1813</v>
      </c>
      <c r="N98" s="66">
        <v>96</v>
      </c>
      <c r="O98" s="66" t="s">
        <v>92</v>
      </c>
      <c r="P98" s="1" t="s">
        <v>93</v>
      </c>
      <c r="Q98" s="1" t="s">
        <v>1614</v>
      </c>
      <c r="R98" s="1" t="s">
        <v>1615</v>
      </c>
      <c r="S98" s="66" t="s">
        <v>1814</v>
      </c>
      <c r="T98" s="1" t="s">
        <v>1815</v>
      </c>
      <c r="U98" s="66" t="s">
        <v>276</v>
      </c>
      <c r="V98" s="1" t="s">
        <v>1816</v>
      </c>
      <c r="W98" s="1" t="s">
        <v>1817</v>
      </c>
      <c r="X98" s="1" t="s">
        <v>1818</v>
      </c>
      <c r="Y98" s="1" t="s">
        <v>102</v>
      </c>
      <c r="Z98" s="1" t="s">
        <v>103</v>
      </c>
      <c r="AA98" s="1" t="s">
        <v>104</v>
      </c>
      <c r="AB98" s="1" t="s">
        <v>4858</v>
      </c>
      <c r="AC98" s="1" t="s">
        <v>4859</v>
      </c>
      <c r="AD98" s="1" t="s">
        <v>4860</v>
      </c>
      <c r="AE98" s="1" t="s">
        <v>1819</v>
      </c>
      <c r="AF98" s="1" t="s">
        <v>1820</v>
      </c>
      <c r="AG98" s="1" t="s">
        <v>1821</v>
      </c>
      <c r="AH98" s="1" t="s">
        <v>1822</v>
      </c>
      <c r="AI98" s="1" t="s">
        <v>1823</v>
      </c>
      <c r="AJ98" s="1" t="s">
        <v>1824</v>
      </c>
      <c r="AK98" s="1" t="s">
        <v>1825</v>
      </c>
      <c r="AL98" s="1" t="s">
        <v>1826</v>
      </c>
      <c r="AM98" s="1" t="s">
        <v>1827</v>
      </c>
      <c r="AN98" s="1" t="s">
        <v>1630</v>
      </c>
      <c r="AO98" s="1" t="s">
        <v>1828</v>
      </c>
      <c r="AP98" s="1" t="s">
        <v>1829</v>
      </c>
      <c r="AQ98" s="1" t="s">
        <v>6025</v>
      </c>
      <c r="AR98" s="1" t="s">
        <v>6309</v>
      </c>
      <c r="AS98" s="1" t="s">
        <v>6593</v>
      </c>
      <c r="AT98" s="1" t="s">
        <v>350</v>
      </c>
      <c r="AU98" s="66" t="s">
        <v>4511</v>
      </c>
      <c r="AV98" s="66" t="s">
        <v>1830</v>
      </c>
      <c r="AW98" s="66" t="s">
        <v>119</v>
      </c>
      <c r="AX98" s="66" t="s">
        <v>120</v>
      </c>
      <c r="AZ98" s="96" t="s">
        <v>217</v>
      </c>
      <c r="BA98" s="96" t="s">
        <v>54</v>
      </c>
      <c r="BB98" s="96">
        <v>1</v>
      </c>
      <c r="BC98" t="s">
        <v>4536</v>
      </c>
      <c r="BD98" t="s">
        <v>4845</v>
      </c>
      <c r="BJ98" s="96">
        <v>4</v>
      </c>
      <c r="BK98" s="96" t="s">
        <v>4297</v>
      </c>
      <c r="BL98" s="68" t="s">
        <v>6786</v>
      </c>
      <c r="CQ98" s="205">
        <v>1</v>
      </c>
    </row>
    <row r="99" spans="13:95" x14ac:dyDescent="0.25">
      <c r="M99" s="66" t="s">
        <v>1831</v>
      </c>
      <c r="N99" s="66">
        <v>97</v>
      </c>
      <c r="O99" s="66" t="s">
        <v>92</v>
      </c>
      <c r="P99" s="1" t="s">
        <v>93</v>
      </c>
      <c r="Q99" s="1" t="s">
        <v>1832</v>
      </c>
      <c r="R99" s="1" t="s">
        <v>1833</v>
      </c>
      <c r="S99" s="66" t="s">
        <v>1834</v>
      </c>
      <c r="T99" s="1" t="s">
        <v>1835</v>
      </c>
      <c r="U99" s="66" t="s">
        <v>276</v>
      </c>
      <c r="V99" s="1" t="s">
        <v>1836</v>
      </c>
      <c r="W99" s="1" t="s">
        <v>1837</v>
      </c>
      <c r="X99" s="1" t="s">
        <v>1838</v>
      </c>
      <c r="Y99" s="1" t="s">
        <v>102</v>
      </c>
      <c r="Z99" s="1" t="s">
        <v>103</v>
      </c>
      <c r="AA99" s="1" t="s">
        <v>104</v>
      </c>
      <c r="AB99" s="1" t="s">
        <v>4861</v>
      </c>
      <c r="AC99" s="1" t="s">
        <v>4862</v>
      </c>
      <c r="AD99" s="1" t="s">
        <v>4863</v>
      </c>
      <c r="AE99" s="1" t="s">
        <v>1839</v>
      </c>
      <c r="AF99" s="1" t="s">
        <v>1840</v>
      </c>
      <c r="AG99" s="1" t="s">
        <v>1841</v>
      </c>
      <c r="AH99" s="1" t="s">
        <v>1842</v>
      </c>
      <c r="AI99" s="1" t="s">
        <v>1843</v>
      </c>
      <c r="AJ99" s="1" t="s">
        <v>1844</v>
      </c>
      <c r="AK99" s="1" t="s">
        <v>1845</v>
      </c>
      <c r="AL99" s="1" t="s">
        <v>1846</v>
      </c>
      <c r="AM99" s="1" t="s">
        <v>1847</v>
      </c>
      <c r="AN99" s="1" t="s">
        <v>692</v>
      </c>
      <c r="AO99" s="1" t="s">
        <v>1848</v>
      </c>
      <c r="AP99" s="1" t="s">
        <v>1424</v>
      </c>
      <c r="AQ99" s="1" t="s">
        <v>6026</v>
      </c>
      <c r="AR99" s="1" t="s">
        <v>6310</v>
      </c>
      <c r="AS99" s="1" t="s">
        <v>6594</v>
      </c>
      <c r="AT99" s="1" t="s">
        <v>350</v>
      </c>
      <c r="AU99" s="66" t="s">
        <v>4511</v>
      </c>
      <c r="AV99" s="66" t="s">
        <v>1849</v>
      </c>
      <c r="AW99" s="66" t="s">
        <v>119</v>
      </c>
      <c r="AX99" s="66" t="s">
        <v>120</v>
      </c>
      <c r="AZ99" s="96" t="s">
        <v>217</v>
      </c>
      <c r="BA99" s="96" t="s">
        <v>54</v>
      </c>
      <c r="BB99" s="96">
        <v>2</v>
      </c>
      <c r="BC99" t="s">
        <v>4540</v>
      </c>
      <c r="BD99" t="s">
        <v>4541</v>
      </c>
      <c r="BE99" t="s">
        <v>6794</v>
      </c>
      <c r="BF99" t="s">
        <v>6789</v>
      </c>
      <c r="BG99" t="s">
        <v>6788</v>
      </c>
      <c r="BH99" s="96" t="s">
        <v>6795</v>
      </c>
      <c r="BJ99" s="96">
        <v>4</v>
      </c>
      <c r="BK99" s="96" t="s">
        <v>4298</v>
      </c>
      <c r="BL99" s="68" t="s">
        <v>6786</v>
      </c>
      <c r="CQ99" s="205">
        <v>1</v>
      </c>
    </row>
    <row r="100" spans="13:95" x14ac:dyDescent="0.25">
      <c r="M100" s="66" t="s">
        <v>1850</v>
      </c>
      <c r="N100" s="66">
        <v>98</v>
      </c>
      <c r="O100" s="66" t="s">
        <v>92</v>
      </c>
      <c r="P100" s="1" t="s">
        <v>93</v>
      </c>
      <c r="Q100" s="1" t="s">
        <v>1832</v>
      </c>
      <c r="R100" s="1" t="s">
        <v>1833</v>
      </c>
      <c r="S100" s="66" t="s">
        <v>1851</v>
      </c>
      <c r="T100" s="1" t="s">
        <v>1852</v>
      </c>
      <c r="U100" s="66" t="s">
        <v>276</v>
      </c>
      <c r="V100" s="1" t="s">
        <v>1853</v>
      </c>
      <c r="W100" s="1" t="s">
        <v>1854</v>
      </c>
      <c r="X100" s="1" t="s">
        <v>1855</v>
      </c>
      <c r="Y100" s="1" t="s">
        <v>102</v>
      </c>
      <c r="Z100" s="1" t="s">
        <v>103</v>
      </c>
      <c r="AA100" s="1" t="s">
        <v>104</v>
      </c>
      <c r="AB100" s="1" t="s">
        <v>4864</v>
      </c>
      <c r="AC100" s="1" t="s">
        <v>4865</v>
      </c>
      <c r="AD100" s="1" t="s">
        <v>4866</v>
      </c>
      <c r="AE100" s="1" t="s">
        <v>1856</v>
      </c>
      <c r="AF100" s="1" t="s">
        <v>1857</v>
      </c>
      <c r="AG100" s="1" t="s">
        <v>1858</v>
      </c>
      <c r="AH100" s="1" t="s">
        <v>1859</v>
      </c>
      <c r="AI100" s="1" t="s">
        <v>1860</v>
      </c>
      <c r="AJ100" s="1" t="s">
        <v>1861</v>
      </c>
      <c r="AK100" s="1" t="s">
        <v>1862</v>
      </c>
      <c r="AL100" s="1" t="s">
        <v>1863</v>
      </c>
      <c r="AM100" s="1" t="s">
        <v>1864</v>
      </c>
      <c r="AN100" s="1" t="s">
        <v>692</v>
      </c>
      <c r="AO100" s="1" t="s">
        <v>1865</v>
      </c>
      <c r="AP100" s="1" t="s">
        <v>1424</v>
      </c>
      <c r="AQ100" s="1" t="s">
        <v>6027</v>
      </c>
      <c r="AR100" s="1" t="s">
        <v>6311</v>
      </c>
      <c r="AS100" s="1" t="s">
        <v>6595</v>
      </c>
      <c r="AT100" s="1" t="s">
        <v>350</v>
      </c>
      <c r="AU100" s="66" t="s">
        <v>4511</v>
      </c>
      <c r="AV100" s="66" t="s">
        <v>1866</v>
      </c>
      <c r="AW100" s="66" t="s">
        <v>119</v>
      </c>
      <c r="AX100" s="66" t="s">
        <v>120</v>
      </c>
      <c r="AZ100" s="96" t="s">
        <v>217</v>
      </c>
      <c r="BA100" s="96" t="s">
        <v>54</v>
      </c>
      <c r="BB100" s="96">
        <v>3</v>
      </c>
      <c r="BC100" t="s">
        <v>4545</v>
      </c>
      <c r="BD100" t="s">
        <v>6841</v>
      </c>
      <c r="BE100" t="s">
        <v>4849</v>
      </c>
      <c r="BJ100" s="96">
        <v>4</v>
      </c>
      <c r="BK100" s="96" t="s">
        <v>4299</v>
      </c>
      <c r="BL100" s="68" t="s">
        <v>6786</v>
      </c>
      <c r="CQ100" s="205">
        <v>1</v>
      </c>
    </row>
    <row r="101" spans="13:95" x14ac:dyDescent="0.25">
      <c r="M101" s="66" t="s">
        <v>1867</v>
      </c>
      <c r="N101" s="66">
        <v>99</v>
      </c>
      <c r="O101" s="66" t="s">
        <v>92</v>
      </c>
      <c r="P101" s="1" t="s">
        <v>93</v>
      </c>
      <c r="Q101" s="1" t="s">
        <v>1832</v>
      </c>
      <c r="R101" s="1" t="s">
        <v>1833</v>
      </c>
      <c r="S101" s="66" t="s">
        <v>1868</v>
      </c>
      <c r="T101" s="1" t="s">
        <v>1869</v>
      </c>
      <c r="U101" s="66" t="s">
        <v>276</v>
      </c>
      <c r="V101" s="1" t="s">
        <v>1870</v>
      </c>
      <c r="W101" s="1" t="s">
        <v>1871</v>
      </c>
      <c r="X101" s="1" t="s">
        <v>1872</v>
      </c>
      <c r="Y101" s="1" t="s">
        <v>102</v>
      </c>
      <c r="Z101" s="1" t="s">
        <v>103</v>
      </c>
      <c r="AA101" s="1" t="s">
        <v>104</v>
      </c>
      <c r="AB101" s="1" t="s">
        <v>4867</v>
      </c>
      <c r="AC101" s="1" t="s">
        <v>4868</v>
      </c>
      <c r="AD101" s="1" t="s">
        <v>4869</v>
      </c>
      <c r="AE101" s="1" t="s">
        <v>1873</v>
      </c>
      <c r="AF101" s="1" t="s">
        <v>1874</v>
      </c>
      <c r="AG101" s="1" t="s">
        <v>1875</v>
      </c>
      <c r="AH101" s="1" t="s">
        <v>1876</v>
      </c>
      <c r="AI101" s="1" t="s">
        <v>1877</v>
      </c>
      <c r="AJ101" s="1" t="s">
        <v>1878</v>
      </c>
      <c r="AK101" s="1" t="s">
        <v>1879</v>
      </c>
      <c r="AL101" s="1" t="s">
        <v>1880</v>
      </c>
      <c r="AM101" s="1" t="s">
        <v>1881</v>
      </c>
      <c r="AN101" s="1" t="s">
        <v>692</v>
      </c>
      <c r="AO101" s="1" t="s">
        <v>1882</v>
      </c>
      <c r="AP101" s="1" t="s">
        <v>1424</v>
      </c>
      <c r="AQ101" s="1" t="s">
        <v>6028</v>
      </c>
      <c r="AR101" s="1" t="s">
        <v>6312</v>
      </c>
      <c r="AS101" s="1" t="s">
        <v>6596</v>
      </c>
      <c r="AT101" s="1" t="s">
        <v>350</v>
      </c>
      <c r="AU101" s="66" t="s">
        <v>4511</v>
      </c>
      <c r="AV101" s="66" t="s">
        <v>1883</v>
      </c>
      <c r="AW101" s="66" t="s">
        <v>119</v>
      </c>
      <c r="AX101" s="66" t="s">
        <v>120</v>
      </c>
      <c r="AZ101" s="96" t="s">
        <v>217</v>
      </c>
      <c r="BA101" s="96" t="s">
        <v>54</v>
      </c>
      <c r="BB101" s="96">
        <v>4</v>
      </c>
      <c r="BC101" t="s">
        <v>4550</v>
      </c>
      <c r="BD101" t="s">
        <v>4551</v>
      </c>
      <c r="BE101" t="s">
        <v>6799</v>
      </c>
      <c r="BF101" t="s">
        <v>6800</v>
      </c>
      <c r="BG101" t="s">
        <v>6801</v>
      </c>
      <c r="BH101" s="96" t="s">
        <v>6802</v>
      </c>
      <c r="BI101" s="96" t="s">
        <v>6803</v>
      </c>
      <c r="BJ101" s="96">
        <v>4</v>
      </c>
      <c r="BK101" s="96" t="s">
        <v>4300</v>
      </c>
      <c r="BL101" s="68" t="s">
        <v>6786</v>
      </c>
      <c r="CQ101" s="205">
        <v>1</v>
      </c>
    </row>
    <row r="102" spans="13:95" x14ac:dyDescent="0.25">
      <c r="M102" s="66" t="s">
        <v>1884</v>
      </c>
      <c r="N102" s="66">
        <v>100</v>
      </c>
      <c r="O102" s="66" t="s">
        <v>92</v>
      </c>
      <c r="P102" s="1" t="s">
        <v>93</v>
      </c>
      <c r="Q102" s="1" t="s">
        <v>1832</v>
      </c>
      <c r="R102" s="1" t="s">
        <v>1833</v>
      </c>
      <c r="S102" s="66" t="s">
        <v>1885</v>
      </c>
      <c r="T102" s="1" t="s">
        <v>1886</v>
      </c>
      <c r="U102" s="66" t="s">
        <v>276</v>
      </c>
      <c r="V102" s="1" t="s">
        <v>1887</v>
      </c>
      <c r="W102" s="1" t="s">
        <v>1888</v>
      </c>
      <c r="X102" s="1" t="s">
        <v>1889</v>
      </c>
      <c r="Y102" s="1" t="s">
        <v>102</v>
      </c>
      <c r="Z102" s="1" t="s">
        <v>103</v>
      </c>
      <c r="AA102" s="1" t="s">
        <v>104</v>
      </c>
      <c r="AB102" s="1" t="s">
        <v>4870</v>
      </c>
      <c r="AC102" s="1" t="s">
        <v>4871</v>
      </c>
      <c r="AD102" s="1" t="s">
        <v>4872</v>
      </c>
      <c r="AE102" s="1" t="s">
        <v>1890</v>
      </c>
      <c r="AF102" s="1" t="s">
        <v>1891</v>
      </c>
      <c r="AG102" s="1" t="s">
        <v>1892</v>
      </c>
      <c r="AH102" s="1" t="s">
        <v>1893</v>
      </c>
      <c r="AI102" s="1" t="s">
        <v>1894</v>
      </c>
      <c r="AJ102" s="1" t="s">
        <v>1895</v>
      </c>
      <c r="AK102" s="1" t="s">
        <v>1896</v>
      </c>
      <c r="AL102" s="1" t="s">
        <v>1897</v>
      </c>
      <c r="AM102" s="1" t="s">
        <v>1898</v>
      </c>
      <c r="AN102" s="1" t="s">
        <v>692</v>
      </c>
      <c r="AO102" s="1" t="s">
        <v>1899</v>
      </c>
      <c r="AP102" s="1" t="s">
        <v>1424</v>
      </c>
      <c r="AQ102" s="1" t="s">
        <v>6029</v>
      </c>
      <c r="AR102" s="1" t="s">
        <v>6313</v>
      </c>
      <c r="AS102" s="1" t="s">
        <v>6597</v>
      </c>
      <c r="AT102" s="1" t="s">
        <v>350</v>
      </c>
      <c r="AU102" s="66" t="s">
        <v>4511</v>
      </c>
      <c r="AV102" s="66" t="s">
        <v>1900</v>
      </c>
      <c r="AW102" s="66" t="s">
        <v>119</v>
      </c>
      <c r="AX102" s="66" t="s">
        <v>120</v>
      </c>
      <c r="AZ102" s="96" t="s">
        <v>217</v>
      </c>
      <c r="BA102" s="96" t="s">
        <v>54</v>
      </c>
      <c r="BB102" s="96">
        <v>5</v>
      </c>
      <c r="BC102" t="s">
        <v>4555</v>
      </c>
      <c r="BD102" t="s">
        <v>4556</v>
      </c>
      <c r="BE102" t="s">
        <v>6804</v>
      </c>
      <c r="BF102" t="s">
        <v>6805</v>
      </c>
      <c r="BG102" t="s">
        <v>6806</v>
      </c>
      <c r="BH102" s="96" t="s">
        <v>6807</v>
      </c>
      <c r="BJ102" s="96">
        <v>4</v>
      </c>
      <c r="BK102" s="96" t="s">
        <v>4301</v>
      </c>
      <c r="BL102" s="68" t="s">
        <v>6786</v>
      </c>
      <c r="CQ102" s="205">
        <v>1</v>
      </c>
    </row>
    <row r="103" spans="13:95" x14ac:dyDescent="0.25">
      <c r="M103" s="66" t="s">
        <v>1901</v>
      </c>
      <c r="N103" s="66">
        <v>101</v>
      </c>
      <c r="O103" s="66" t="s">
        <v>92</v>
      </c>
      <c r="P103" s="1" t="s">
        <v>93</v>
      </c>
      <c r="Q103" s="1" t="s">
        <v>1832</v>
      </c>
      <c r="R103" s="1" t="s">
        <v>1833</v>
      </c>
      <c r="S103" s="66" t="s">
        <v>1902</v>
      </c>
      <c r="T103" s="1" t="s">
        <v>1903</v>
      </c>
      <c r="U103" s="66" t="s">
        <v>276</v>
      </c>
      <c r="V103" s="1" t="s">
        <v>1904</v>
      </c>
      <c r="W103" s="1" t="s">
        <v>1905</v>
      </c>
      <c r="X103" s="1" t="s">
        <v>1906</v>
      </c>
      <c r="Y103" s="1" t="s">
        <v>102</v>
      </c>
      <c r="Z103" s="1" t="s">
        <v>103</v>
      </c>
      <c r="AA103" s="1" t="s">
        <v>104</v>
      </c>
      <c r="AB103" s="1" t="s">
        <v>4873</v>
      </c>
      <c r="AC103" s="1" t="s">
        <v>4874</v>
      </c>
      <c r="AD103" s="1" t="s">
        <v>4875</v>
      </c>
      <c r="AE103" s="1" t="s">
        <v>1907</v>
      </c>
      <c r="AF103" s="1" t="s">
        <v>1908</v>
      </c>
      <c r="AG103" s="1" t="s">
        <v>1909</v>
      </c>
      <c r="AH103" s="1" t="s">
        <v>1910</v>
      </c>
      <c r="AI103" s="1" t="s">
        <v>1911</v>
      </c>
      <c r="AJ103" s="1" t="s">
        <v>1912</v>
      </c>
      <c r="AK103" s="1" t="s">
        <v>1913</v>
      </c>
      <c r="AL103" s="1" t="s">
        <v>1914</v>
      </c>
      <c r="AM103" s="1" t="s">
        <v>1915</v>
      </c>
      <c r="AN103" s="1" t="s">
        <v>692</v>
      </c>
      <c r="AO103" s="1" t="s">
        <v>1916</v>
      </c>
      <c r="AP103" s="1" t="s">
        <v>1424</v>
      </c>
      <c r="AQ103" s="1" t="s">
        <v>6030</v>
      </c>
      <c r="AR103" s="1" t="s">
        <v>6314</v>
      </c>
      <c r="AS103" s="1" t="s">
        <v>6598</v>
      </c>
      <c r="AT103" s="1" t="s">
        <v>350</v>
      </c>
      <c r="AU103" s="66" t="s">
        <v>4511</v>
      </c>
      <c r="AV103" s="66" t="s">
        <v>1917</v>
      </c>
      <c r="AW103" s="66" t="s">
        <v>119</v>
      </c>
      <c r="AX103" s="66" t="s">
        <v>120</v>
      </c>
      <c r="AZ103" s="96" t="s">
        <v>217</v>
      </c>
      <c r="BA103" s="96" t="s">
        <v>12</v>
      </c>
      <c r="BB103" s="96">
        <v>1</v>
      </c>
      <c r="BC103" t="s">
        <v>4560</v>
      </c>
      <c r="BD103" t="s">
        <v>4841</v>
      </c>
      <c r="BE103" t="s">
        <v>6838</v>
      </c>
      <c r="BH103"/>
      <c r="BI103"/>
      <c r="BJ103" s="96">
        <v>4</v>
      </c>
      <c r="BK103" s="96" t="s">
        <v>4302</v>
      </c>
      <c r="BL103" s="68" t="s">
        <v>6786</v>
      </c>
      <c r="CQ103" s="205">
        <v>1</v>
      </c>
    </row>
    <row r="104" spans="13:95" x14ac:dyDescent="0.25">
      <c r="M104" s="66" t="s">
        <v>1918</v>
      </c>
      <c r="N104" s="66">
        <v>102</v>
      </c>
      <c r="O104" s="66" t="s">
        <v>92</v>
      </c>
      <c r="P104" s="1" t="s">
        <v>93</v>
      </c>
      <c r="Q104" s="1" t="s">
        <v>1832</v>
      </c>
      <c r="R104" s="1" t="s">
        <v>1833</v>
      </c>
      <c r="S104" s="66" t="s">
        <v>1919</v>
      </c>
      <c r="T104" s="1" t="s">
        <v>1920</v>
      </c>
      <c r="U104" s="66" t="s">
        <v>276</v>
      </c>
      <c r="V104" s="1" t="s">
        <v>1921</v>
      </c>
      <c r="W104" s="1" t="s">
        <v>1922</v>
      </c>
      <c r="X104" s="1" t="s">
        <v>1923</v>
      </c>
      <c r="Y104" s="1" t="s">
        <v>102</v>
      </c>
      <c r="Z104" s="1" t="s">
        <v>103</v>
      </c>
      <c r="AA104" s="1" t="s">
        <v>104</v>
      </c>
      <c r="AB104" s="1" t="s">
        <v>4876</v>
      </c>
      <c r="AC104" s="1" t="s">
        <v>4877</v>
      </c>
      <c r="AD104" s="1" t="s">
        <v>4878</v>
      </c>
      <c r="AE104" s="1" t="s">
        <v>1924</v>
      </c>
      <c r="AF104" s="1" t="s">
        <v>1925</v>
      </c>
      <c r="AG104" s="1" t="s">
        <v>1926</v>
      </c>
      <c r="AH104" s="1" t="s">
        <v>1927</v>
      </c>
      <c r="AI104" s="1" t="s">
        <v>1928</v>
      </c>
      <c r="AJ104" s="1" t="s">
        <v>1929</v>
      </c>
      <c r="AK104" s="1" t="s">
        <v>1930</v>
      </c>
      <c r="AL104" s="1" t="s">
        <v>1931</v>
      </c>
      <c r="AM104" s="1" t="s">
        <v>1932</v>
      </c>
      <c r="AN104" s="1" t="s">
        <v>692</v>
      </c>
      <c r="AO104" s="1" t="s">
        <v>1933</v>
      </c>
      <c r="AP104" s="1" t="s">
        <v>1424</v>
      </c>
      <c r="AQ104" s="1" t="s">
        <v>6031</v>
      </c>
      <c r="AR104" s="1" t="s">
        <v>6315</v>
      </c>
      <c r="AS104" s="1" t="s">
        <v>6599</v>
      </c>
      <c r="AT104" s="1" t="s">
        <v>350</v>
      </c>
      <c r="AU104" s="66" t="s">
        <v>4511</v>
      </c>
      <c r="AV104" s="66" t="s">
        <v>1934</v>
      </c>
      <c r="AW104" s="66" t="s">
        <v>119</v>
      </c>
      <c r="AX104" s="66" t="s">
        <v>120</v>
      </c>
      <c r="AZ104" s="96" t="s">
        <v>217</v>
      </c>
      <c r="BA104" s="96" t="s">
        <v>12</v>
      </c>
      <c r="BB104" s="96">
        <v>2</v>
      </c>
      <c r="BC104" t="s">
        <v>4564</v>
      </c>
      <c r="BD104" t="s">
        <v>4565</v>
      </c>
      <c r="BE104" t="s">
        <v>6808</v>
      </c>
      <c r="BF104" t="s">
        <v>6809</v>
      </c>
      <c r="BG104" t="s">
        <v>6810</v>
      </c>
      <c r="BH104" t="s">
        <v>6811</v>
      </c>
      <c r="BI104"/>
      <c r="BJ104" s="96">
        <v>4</v>
      </c>
      <c r="BK104" s="96" t="s">
        <v>4303</v>
      </c>
      <c r="BL104" s="68" t="s">
        <v>6786</v>
      </c>
      <c r="CQ104" s="205">
        <v>1</v>
      </c>
    </row>
    <row r="105" spans="13:95" x14ac:dyDescent="0.25">
      <c r="M105" s="66" t="s">
        <v>1935</v>
      </c>
      <c r="N105" s="66">
        <v>103</v>
      </c>
      <c r="O105" s="66" t="s">
        <v>92</v>
      </c>
      <c r="P105" s="1" t="s">
        <v>93</v>
      </c>
      <c r="Q105" s="1" t="s">
        <v>1832</v>
      </c>
      <c r="R105" s="1" t="s">
        <v>1833</v>
      </c>
      <c r="S105" s="66" t="s">
        <v>1936</v>
      </c>
      <c r="T105" s="1" t="s">
        <v>1937</v>
      </c>
      <c r="U105" s="66" t="s">
        <v>276</v>
      </c>
      <c r="V105" s="1" t="s">
        <v>1938</v>
      </c>
      <c r="W105" s="1" t="s">
        <v>1939</v>
      </c>
      <c r="X105" s="1" t="s">
        <v>1940</v>
      </c>
      <c r="Y105" s="1" t="s">
        <v>102</v>
      </c>
      <c r="Z105" s="1" t="s">
        <v>103</v>
      </c>
      <c r="AA105" s="1" t="s">
        <v>104</v>
      </c>
      <c r="AB105" s="1" t="s">
        <v>4879</v>
      </c>
      <c r="AC105" s="1" t="s">
        <v>4880</v>
      </c>
      <c r="AD105" s="1" t="s">
        <v>4881</v>
      </c>
      <c r="AE105" s="1" t="s">
        <v>1941</v>
      </c>
      <c r="AF105" s="1" t="s">
        <v>1942</v>
      </c>
      <c r="AG105" s="1" t="s">
        <v>1943</v>
      </c>
      <c r="AH105" s="1" t="s">
        <v>1944</v>
      </c>
      <c r="AI105" s="1" t="s">
        <v>1945</v>
      </c>
      <c r="AJ105" s="1" t="s">
        <v>1946</v>
      </c>
      <c r="AK105" s="1" t="s">
        <v>1947</v>
      </c>
      <c r="AL105" s="1" t="s">
        <v>1948</v>
      </c>
      <c r="AM105" s="1" t="s">
        <v>1949</v>
      </c>
      <c r="AN105" s="1" t="s">
        <v>692</v>
      </c>
      <c r="AO105" s="1" t="s">
        <v>1950</v>
      </c>
      <c r="AP105" s="1" t="s">
        <v>1424</v>
      </c>
      <c r="AQ105" s="1" t="s">
        <v>6032</v>
      </c>
      <c r="AR105" s="1" t="s">
        <v>6316</v>
      </c>
      <c r="AS105" s="1" t="s">
        <v>6600</v>
      </c>
      <c r="AT105" s="1" t="s">
        <v>350</v>
      </c>
      <c r="AU105" s="66" t="s">
        <v>4511</v>
      </c>
      <c r="AV105" s="66" t="s">
        <v>1951</v>
      </c>
      <c r="AW105" s="66" t="s">
        <v>119</v>
      </c>
      <c r="AX105" s="66" t="s">
        <v>120</v>
      </c>
      <c r="AZ105" s="96" t="s">
        <v>217</v>
      </c>
      <c r="BA105" s="96" t="s">
        <v>12</v>
      </c>
      <c r="BB105" s="96">
        <v>3</v>
      </c>
      <c r="BC105" t="s">
        <v>4569</v>
      </c>
      <c r="BD105" t="s">
        <v>4849</v>
      </c>
      <c r="BH105"/>
      <c r="BI105"/>
      <c r="BJ105" s="96">
        <v>4</v>
      </c>
      <c r="BK105" s="96" t="s">
        <v>4304</v>
      </c>
      <c r="BL105" s="68" t="s">
        <v>6786</v>
      </c>
      <c r="CQ105" s="205">
        <v>1</v>
      </c>
    </row>
    <row r="106" spans="13:95" x14ac:dyDescent="0.25">
      <c r="M106" s="66" t="s">
        <v>1952</v>
      </c>
      <c r="N106" s="66">
        <v>104</v>
      </c>
      <c r="O106" s="66" t="s">
        <v>92</v>
      </c>
      <c r="P106" s="1" t="s">
        <v>93</v>
      </c>
      <c r="Q106" s="1" t="s">
        <v>1832</v>
      </c>
      <c r="R106" s="1" t="s">
        <v>1833</v>
      </c>
      <c r="S106" s="66" t="s">
        <v>1953</v>
      </c>
      <c r="T106" s="1" t="s">
        <v>1954</v>
      </c>
      <c r="U106" s="66" t="s">
        <v>276</v>
      </c>
      <c r="V106" s="1" t="s">
        <v>1955</v>
      </c>
      <c r="W106" s="1" t="s">
        <v>1956</v>
      </c>
      <c r="X106" s="1" t="s">
        <v>1957</v>
      </c>
      <c r="Y106" s="1" t="s">
        <v>102</v>
      </c>
      <c r="Z106" s="1" t="s">
        <v>103</v>
      </c>
      <c r="AA106" s="1" t="s">
        <v>104</v>
      </c>
      <c r="AB106" s="1" t="s">
        <v>4882</v>
      </c>
      <c r="AC106" s="1" t="s">
        <v>4883</v>
      </c>
      <c r="AD106" s="1" t="s">
        <v>4884</v>
      </c>
      <c r="AE106" s="1" t="s">
        <v>1958</v>
      </c>
      <c r="AF106" s="1" t="s">
        <v>1959</v>
      </c>
      <c r="AG106" s="1" t="s">
        <v>1960</v>
      </c>
      <c r="AH106" s="1" t="s">
        <v>1961</v>
      </c>
      <c r="AI106" s="1" t="s">
        <v>1962</v>
      </c>
      <c r="AJ106" s="1" t="s">
        <v>1963</v>
      </c>
      <c r="AK106" s="1" t="s">
        <v>1964</v>
      </c>
      <c r="AL106" s="1" t="s">
        <v>1965</v>
      </c>
      <c r="AM106" s="1" t="s">
        <v>1966</v>
      </c>
      <c r="AN106" s="1" t="s">
        <v>692</v>
      </c>
      <c r="AO106" s="1" t="s">
        <v>1967</v>
      </c>
      <c r="AP106" s="1" t="s">
        <v>1424</v>
      </c>
      <c r="AQ106" s="1" t="s">
        <v>6033</v>
      </c>
      <c r="AR106" s="1" t="s">
        <v>6317</v>
      </c>
      <c r="AS106" s="1" t="s">
        <v>6601</v>
      </c>
      <c r="AT106" s="1" t="s">
        <v>350</v>
      </c>
      <c r="AU106" s="66" t="s">
        <v>4511</v>
      </c>
      <c r="AV106" s="66" t="s">
        <v>1968</v>
      </c>
      <c r="AW106" s="66" t="s">
        <v>119</v>
      </c>
      <c r="AX106" s="66" t="s">
        <v>120</v>
      </c>
      <c r="AZ106" s="96" t="s">
        <v>217</v>
      </c>
      <c r="BA106" s="96" t="s">
        <v>12</v>
      </c>
      <c r="BB106" s="96">
        <v>4</v>
      </c>
      <c r="BC106" t="s">
        <v>4573</v>
      </c>
      <c r="BD106" t="s">
        <v>6812</v>
      </c>
      <c r="BE106" t="s">
        <v>6813</v>
      </c>
      <c r="BF106" t="s">
        <v>6802</v>
      </c>
      <c r="BG106" t="s">
        <v>6814</v>
      </c>
      <c r="BH106" t="s">
        <v>6815</v>
      </c>
      <c r="BI106" t="s">
        <v>6816</v>
      </c>
      <c r="BJ106" s="96">
        <v>4</v>
      </c>
      <c r="BK106" s="96" t="s">
        <v>4305</v>
      </c>
      <c r="BL106" s="68" t="s">
        <v>6786</v>
      </c>
      <c r="CQ106" s="205">
        <v>1</v>
      </c>
    </row>
    <row r="107" spans="13:95" x14ac:dyDescent="0.25">
      <c r="M107" s="66" t="s">
        <v>1969</v>
      </c>
      <c r="N107" s="66">
        <v>105</v>
      </c>
      <c r="O107" s="66" t="s">
        <v>92</v>
      </c>
      <c r="P107" s="1" t="s">
        <v>93</v>
      </c>
      <c r="Q107" s="1" t="s">
        <v>1832</v>
      </c>
      <c r="R107" s="1" t="s">
        <v>1833</v>
      </c>
      <c r="S107" s="66" t="s">
        <v>1970</v>
      </c>
      <c r="T107" s="1" t="s">
        <v>1971</v>
      </c>
      <c r="U107" s="66" t="s">
        <v>276</v>
      </c>
      <c r="V107" s="1" t="s">
        <v>1972</v>
      </c>
      <c r="W107" s="1" t="s">
        <v>1973</v>
      </c>
      <c r="X107" s="1" t="s">
        <v>1974</v>
      </c>
      <c r="Y107" s="1" t="s">
        <v>102</v>
      </c>
      <c r="Z107" s="1" t="s">
        <v>103</v>
      </c>
      <c r="AA107" s="1" t="s">
        <v>104</v>
      </c>
      <c r="AB107" s="1" t="s">
        <v>4885</v>
      </c>
      <c r="AC107" s="1" t="s">
        <v>4886</v>
      </c>
      <c r="AD107" s="1" t="s">
        <v>4887</v>
      </c>
      <c r="AE107" s="1" t="s">
        <v>1975</v>
      </c>
      <c r="AF107" s="1" t="s">
        <v>1976</v>
      </c>
      <c r="AG107" s="1" t="s">
        <v>1977</v>
      </c>
      <c r="AH107" s="1" t="s">
        <v>1978</v>
      </c>
      <c r="AI107" s="1" t="s">
        <v>1979</v>
      </c>
      <c r="AJ107" s="1" t="s">
        <v>1980</v>
      </c>
      <c r="AK107" s="1" t="s">
        <v>1981</v>
      </c>
      <c r="AL107" s="1" t="s">
        <v>1982</v>
      </c>
      <c r="AM107" s="1" t="s">
        <v>1983</v>
      </c>
      <c r="AN107" s="1" t="s">
        <v>692</v>
      </c>
      <c r="AO107" s="1" t="s">
        <v>1984</v>
      </c>
      <c r="AP107" s="1" t="s">
        <v>1424</v>
      </c>
      <c r="AQ107" s="1" t="s">
        <v>6034</v>
      </c>
      <c r="AR107" s="1" t="s">
        <v>6318</v>
      </c>
      <c r="AS107" s="1" t="s">
        <v>6602</v>
      </c>
      <c r="AT107" s="1" t="s">
        <v>350</v>
      </c>
      <c r="AU107" s="66" t="s">
        <v>4511</v>
      </c>
      <c r="AV107" s="66" t="s">
        <v>1985</v>
      </c>
      <c r="AW107" s="66" t="s">
        <v>119</v>
      </c>
      <c r="AX107" s="66" t="s">
        <v>120</v>
      </c>
      <c r="AZ107" s="96" t="s">
        <v>217</v>
      </c>
      <c r="BA107" s="96" t="s">
        <v>12</v>
      </c>
      <c r="BB107" s="96">
        <v>5</v>
      </c>
      <c r="BC107" t="s">
        <v>4577</v>
      </c>
      <c r="BD107" t="s">
        <v>6817</v>
      </c>
      <c r="BE107" t="s">
        <v>4578</v>
      </c>
      <c r="BF107" t="s">
        <v>6818</v>
      </c>
      <c r="BG107" t="s">
        <v>6819</v>
      </c>
      <c r="BH107" t="s">
        <v>6793</v>
      </c>
      <c r="BI107"/>
      <c r="BJ107" s="96">
        <v>4</v>
      </c>
      <c r="BK107" s="96" t="s">
        <v>4306</v>
      </c>
      <c r="BL107" s="68" t="s">
        <v>6786</v>
      </c>
      <c r="CQ107" s="205">
        <v>1</v>
      </c>
    </row>
    <row r="108" spans="13:95" x14ac:dyDescent="0.25">
      <c r="M108" s="66" t="s">
        <v>1986</v>
      </c>
      <c r="N108" s="66">
        <v>106</v>
      </c>
      <c r="O108" s="66" t="s">
        <v>92</v>
      </c>
      <c r="P108" s="1" t="s">
        <v>93</v>
      </c>
      <c r="Q108" s="1" t="s">
        <v>1832</v>
      </c>
      <c r="R108" s="1" t="s">
        <v>1833</v>
      </c>
      <c r="S108" s="66" t="s">
        <v>1987</v>
      </c>
      <c r="T108" s="1" t="s">
        <v>1988</v>
      </c>
      <c r="U108" s="66" t="s">
        <v>276</v>
      </c>
      <c r="V108" s="1" t="s">
        <v>1989</v>
      </c>
      <c r="W108" s="1" t="s">
        <v>1990</v>
      </c>
      <c r="X108" s="1" t="s">
        <v>1991</v>
      </c>
      <c r="Y108" s="1" t="s">
        <v>102</v>
      </c>
      <c r="Z108" s="1" t="s">
        <v>103</v>
      </c>
      <c r="AA108" s="1" t="s">
        <v>104</v>
      </c>
      <c r="AB108" s="1" t="s">
        <v>4888</v>
      </c>
      <c r="AC108" s="1" t="s">
        <v>4889</v>
      </c>
      <c r="AD108" s="1" t="s">
        <v>4890</v>
      </c>
      <c r="AE108" s="1" t="s">
        <v>1992</v>
      </c>
      <c r="AF108" s="1" t="s">
        <v>1993</v>
      </c>
      <c r="AG108" s="1" t="s">
        <v>1994</v>
      </c>
      <c r="AH108" s="1" t="s">
        <v>1995</v>
      </c>
      <c r="AI108" s="1" t="s">
        <v>1996</v>
      </c>
      <c r="AJ108" s="1" t="s">
        <v>1997</v>
      </c>
      <c r="AK108" s="1" t="s">
        <v>1998</v>
      </c>
      <c r="AL108" s="1" t="s">
        <v>1999</v>
      </c>
      <c r="AM108" s="1" t="s">
        <v>2000</v>
      </c>
      <c r="AN108" s="1" t="s">
        <v>692</v>
      </c>
      <c r="AO108" s="1" t="s">
        <v>2001</v>
      </c>
      <c r="AP108" s="1" t="s">
        <v>1424</v>
      </c>
      <c r="AQ108" s="1" t="s">
        <v>6035</v>
      </c>
      <c r="AR108" s="1" t="s">
        <v>6319</v>
      </c>
      <c r="AS108" s="1" t="s">
        <v>6603</v>
      </c>
      <c r="AT108" s="1" t="s">
        <v>350</v>
      </c>
      <c r="AU108" s="66" t="s">
        <v>4511</v>
      </c>
      <c r="AV108" s="66" t="s">
        <v>2002</v>
      </c>
      <c r="AW108" s="66" t="s">
        <v>119</v>
      </c>
      <c r="AX108" s="66" t="s">
        <v>120</v>
      </c>
      <c r="AZ108" s="96" t="s">
        <v>236</v>
      </c>
      <c r="BA108" s="96" t="s">
        <v>10</v>
      </c>
      <c r="BB108" s="96">
        <v>1</v>
      </c>
      <c r="BC108" t="s">
        <v>4512</v>
      </c>
      <c r="BD108" t="s">
        <v>4891</v>
      </c>
      <c r="BE108" t="s">
        <v>6842</v>
      </c>
      <c r="BI108"/>
      <c r="BJ108" s="96">
        <v>4</v>
      </c>
      <c r="BK108" s="96" t="s">
        <v>4292</v>
      </c>
      <c r="BL108" s="68" t="s">
        <v>6786</v>
      </c>
      <c r="CQ108" s="205">
        <v>1</v>
      </c>
    </row>
    <row r="109" spans="13:95" x14ac:dyDescent="0.25">
      <c r="M109" s="66" t="s">
        <v>2003</v>
      </c>
      <c r="N109" s="66">
        <v>107</v>
      </c>
      <c r="O109" s="66" t="s">
        <v>92</v>
      </c>
      <c r="P109" s="1" t="s">
        <v>93</v>
      </c>
      <c r="Q109" s="1" t="s">
        <v>1832</v>
      </c>
      <c r="R109" s="1" t="s">
        <v>1833</v>
      </c>
      <c r="S109" s="66" t="s">
        <v>2004</v>
      </c>
      <c r="T109" s="1" t="s">
        <v>2005</v>
      </c>
      <c r="U109" s="66" t="s">
        <v>276</v>
      </c>
      <c r="V109" s="1" t="s">
        <v>2006</v>
      </c>
      <c r="W109" s="1" t="s">
        <v>2007</v>
      </c>
      <c r="X109" s="1" t="s">
        <v>2008</v>
      </c>
      <c r="Y109" s="1" t="s">
        <v>102</v>
      </c>
      <c r="Z109" s="1" t="s">
        <v>103</v>
      </c>
      <c r="AA109" s="1" t="s">
        <v>104</v>
      </c>
      <c r="AB109" s="1" t="s">
        <v>4893</v>
      </c>
      <c r="AC109" s="1" t="s">
        <v>4894</v>
      </c>
      <c r="AD109" s="1" t="s">
        <v>4895</v>
      </c>
      <c r="AE109" s="1" t="s">
        <v>2009</v>
      </c>
      <c r="AF109" s="1" t="s">
        <v>2010</v>
      </c>
      <c r="AG109" s="1" t="s">
        <v>2011</v>
      </c>
      <c r="AH109" s="1" t="s">
        <v>2012</v>
      </c>
      <c r="AI109" s="1" t="s">
        <v>2013</v>
      </c>
      <c r="AJ109" s="1" t="s">
        <v>2014</v>
      </c>
      <c r="AK109" s="1" t="s">
        <v>2015</v>
      </c>
      <c r="AL109" s="1" t="s">
        <v>2016</v>
      </c>
      <c r="AM109" s="1" t="s">
        <v>2017</v>
      </c>
      <c r="AN109" s="1" t="s">
        <v>692</v>
      </c>
      <c r="AO109" s="1" t="s">
        <v>2018</v>
      </c>
      <c r="AP109" s="1" t="s">
        <v>1424</v>
      </c>
      <c r="AQ109" s="1" t="s">
        <v>6036</v>
      </c>
      <c r="AR109" s="1" t="s">
        <v>6320</v>
      </c>
      <c r="AS109" s="1" t="s">
        <v>6604</v>
      </c>
      <c r="AT109" s="1" t="s">
        <v>350</v>
      </c>
      <c r="AU109" s="66" t="s">
        <v>4511</v>
      </c>
      <c r="AV109" s="66" t="s">
        <v>2019</v>
      </c>
      <c r="AW109" s="66" t="s">
        <v>119</v>
      </c>
      <c r="AX109" s="66" t="s">
        <v>120</v>
      </c>
      <c r="AZ109" s="96" t="s">
        <v>236</v>
      </c>
      <c r="BA109" s="96" t="s">
        <v>10</v>
      </c>
      <c r="BB109" s="96">
        <v>2</v>
      </c>
      <c r="BC109" t="s">
        <v>4518</v>
      </c>
      <c r="BD109" t="s">
        <v>4896</v>
      </c>
      <c r="BE109" t="s">
        <v>6787</v>
      </c>
      <c r="BF109" t="s">
        <v>6788</v>
      </c>
      <c r="BG109" t="s">
        <v>6789</v>
      </c>
      <c r="BJ109" s="96">
        <v>4</v>
      </c>
      <c r="BK109" s="96" t="s">
        <v>4293</v>
      </c>
      <c r="BL109" s="68" t="s">
        <v>6786</v>
      </c>
      <c r="CQ109" s="205">
        <v>1</v>
      </c>
    </row>
    <row r="110" spans="13:95" x14ac:dyDescent="0.25">
      <c r="M110" s="66" t="s">
        <v>2020</v>
      </c>
      <c r="N110" s="66">
        <v>108</v>
      </c>
      <c r="O110" s="66" t="s">
        <v>92</v>
      </c>
      <c r="P110" s="1" t="s">
        <v>93</v>
      </c>
      <c r="Q110" s="1" t="s">
        <v>1832</v>
      </c>
      <c r="R110" s="1" t="s">
        <v>1833</v>
      </c>
      <c r="S110" s="66" t="s">
        <v>2021</v>
      </c>
      <c r="T110" s="1" t="s">
        <v>2022</v>
      </c>
      <c r="U110" s="66" t="s">
        <v>276</v>
      </c>
      <c r="V110" s="1" t="s">
        <v>2023</v>
      </c>
      <c r="W110" s="1" t="s">
        <v>2024</v>
      </c>
      <c r="X110" s="1" t="s">
        <v>2025</v>
      </c>
      <c r="Y110" s="1" t="s">
        <v>102</v>
      </c>
      <c r="Z110" s="1" t="s">
        <v>103</v>
      </c>
      <c r="AA110" s="1" t="s">
        <v>104</v>
      </c>
      <c r="AB110" s="1" t="s">
        <v>4897</v>
      </c>
      <c r="AC110" s="1" t="s">
        <v>4898</v>
      </c>
      <c r="AD110" s="1" t="s">
        <v>4899</v>
      </c>
      <c r="AE110" s="1" t="s">
        <v>2026</v>
      </c>
      <c r="AF110" s="1" t="s">
        <v>2027</v>
      </c>
      <c r="AG110" s="1" t="s">
        <v>2028</v>
      </c>
      <c r="AH110" s="1" t="s">
        <v>2029</v>
      </c>
      <c r="AI110" s="1" t="s">
        <v>2030</v>
      </c>
      <c r="AJ110" s="1" t="s">
        <v>2031</v>
      </c>
      <c r="AK110" s="1" t="s">
        <v>2032</v>
      </c>
      <c r="AL110" s="1" t="s">
        <v>2033</v>
      </c>
      <c r="AM110" s="1" t="s">
        <v>2034</v>
      </c>
      <c r="AN110" s="1" t="s">
        <v>692</v>
      </c>
      <c r="AO110" s="1" t="s">
        <v>2035</v>
      </c>
      <c r="AP110" s="1" t="s">
        <v>1424</v>
      </c>
      <c r="AQ110" s="1" t="s">
        <v>6037</v>
      </c>
      <c r="AR110" s="1" t="s">
        <v>6321</v>
      </c>
      <c r="AS110" s="1" t="s">
        <v>6605</v>
      </c>
      <c r="AT110" s="1" t="s">
        <v>350</v>
      </c>
      <c r="AU110" s="66" t="s">
        <v>4511</v>
      </c>
      <c r="AV110" s="66" t="s">
        <v>2036</v>
      </c>
      <c r="AW110" s="66" t="s">
        <v>119</v>
      </c>
      <c r="AX110" s="66" t="s">
        <v>120</v>
      </c>
      <c r="AZ110" s="96" t="s">
        <v>236</v>
      </c>
      <c r="BA110" s="96" t="s">
        <v>10</v>
      </c>
      <c r="BB110" s="96">
        <v>3</v>
      </c>
      <c r="BC110" t="s">
        <v>4523</v>
      </c>
      <c r="BD110" t="s">
        <v>4892</v>
      </c>
      <c r="BH110"/>
      <c r="BI110"/>
      <c r="BJ110" s="96">
        <v>4</v>
      </c>
      <c r="BK110" s="96" t="s">
        <v>4294</v>
      </c>
      <c r="BL110" s="68" t="s">
        <v>6786</v>
      </c>
      <c r="CQ110" s="205">
        <v>1</v>
      </c>
    </row>
    <row r="111" spans="13:95" x14ac:dyDescent="0.25">
      <c r="M111" s="66" t="s">
        <v>2037</v>
      </c>
      <c r="N111" s="66">
        <v>109</v>
      </c>
      <c r="O111" s="66" t="s">
        <v>92</v>
      </c>
      <c r="P111" s="1" t="s">
        <v>2038</v>
      </c>
      <c r="Q111" s="1" t="s">
        <v>2039</v>
      </c>
      <c r="R111" s="1" t="s">
        <v>2040</v>
      </c>
      <c r="S111" s="66" t="s">
        <v>2041</v>
      </c>
      <c r="T111" s="1" t="s">
        <v>2042</v>
      </c>
      <c r="U111" s="66" t="s">
        <v>276</v>
      </c>
      <c r="V111" s="1" t="s">
        <v>2043</v>
      </c>
      <c r="W111" s="1" t="s">
        <v>2044</v>
      </c>
      <c r="X111" s="1" t="s">
        <v>2045</v>
      </c>
      <c r="Y111" s="1" t="s">
        <v>102</v>
      </c>
      <c r="Z111" s="1" t="s">
        <v>103</v>
      </c>
      <c r="AA111" s="1" t="s">
        <v>104</v>
      </c>
      <c r="AB111" s="1" t="s">
        <v>4900</v>
      </c>
      <c r="AC111" s="1" t="s">
        <v>4901</v>
      </c>
      <c r="AD111" s="1" t="s">
        <v>4902</v>
      </c>
      <c r="AE111" s="1" t="s">
        <v>2046</v>
      </c>
      <c r="AF111" s="1" t="s">
        <v>2047</v>
      </c>
      <c r="AG111" s="1" t="s">
        <v>2048</v>
      </c>
      <c r="AH111" s="1" t="s">
        <v>2049</v>
      </c>
      <c r="AI111" s="1" t="s">
        <v>2050</v>
      </c>
      <c r="AJ111" s="1" t="s">
        <v>2051</v>
      </c>
      <c r="AK111" s="1" t="s">
        <v>2052</v>
      </c>
      <c r="AL111" s="1" t="s">
        <v>2053</v>
      </c>
      <c r="AM111" s="1" t="s">
        <v>2054</v>
      </c>
      <c r="AN111" s="1" t="s">
        <v>692</v>
      </c>
      <c r="AO111" s="1" t="s">
        <v>2055</v>
      </c>
      <c r="AP111" s="1" t="s">
        <v>1424</v>
      </c>
      <c r="AQ111" s="1" t="s">
        <v>6038</v>
      </c>
      <c r="AR111" s="1" t="s">
        <v>6322</v>
      </c>
      <c r="AS111" s="1" t="s">
        <v>6606</v>
      </c>
      <c r="AT111" s="1" t="s">
        <v>350</v>
      </c>
      <c r="AU111" s="66" t="s">
        <v>4511</v>
      </c>
      <c r="AV111" s="66" t="s">
        <v>2056</v>
      </c>
      <c r="AW111" s="66" t="s">
        <v>2057</v>
      </c>
      <c r="AX111" s="66" t="s">
        <v>120</v>
      </c>
      <c r="AZ111" s="96" t="s">
        <v>236</v>
      </c>
      <c r="BA111" s="96" t="s">
        <v>10</v>
      </c>
      <c r="BB111" s="96">
        <v>4</v>
      </c>
      <c r="BC111" t="s">
        <v>4527</v>
      </c>
      <c r="BD111" t="s">
        <v>6843</v>
      </c>
      <c r="BJ111" s="96">
        <v>4</v>
      </c>
      <c r="BK111" s="96" t="s">
        <v>4295</v>
      </c>
      <c r="BL111" s="68" t="s">
        <v>6786</v>
      </c>
      <c r="CQ111" s="205">
        <v>1</v>
      </c>
    </row>
    <row r="112" spans="13:95" x14ac:dyDescent="0.25">
      <c r="M112" s="66" t="s">
        <v>2058</v>
      </c>
      <c r="N112" s="66">
        <v>110</v>
      </c>
      <c r="O112" s="66" t="s">
        <v>92</v>
      </c>
      <c r="P112" s="1" t="s">
        <v>2038</v>
      </c>
      <c r="Q112" s="1" t="s">
        <v>2039</v>
      </c>
      <c r="R112" s="1" t="s">
        <v>2040</v>
      </c>
      <c r="S112" s="66" t="s">
        <v>2059</v>
      </c>
      <c r="T112" s="1" t="s">
        <v>2060</v>
      </c>
      <c r="U112" s="66" t="s">
        <v>276</v>
      </c>
      <c r="V112" s="1" t="s">
        <v>2061</v>
      </c>
      <c r="W112" s="1" t="s">
        <v>2062</v>
      </c>
      <c r="X112" s="1" t="s">
        <v>2063</v>
      </c>
      <c r="Y112" s="1" t="s">
        <v>102</v>
      </c>
      <c r="Z112" s="1" t="s">
        <v>103</v>
      </c>
      <c r="AA112" s="1" t="s">
        <v>104</v>
      </c>
      <c r="AB112" s="1" t="s">
        <v>4903</v>
      </c>
      <c r="AC112" s="1" t="s">
        <v>4904</v>
      </c>
      <c r="AD112" s="1" t="s">
        <v>4905</v>
      </c>
      <c r="AE112" s="1" t="s">
        <v>2064</v>
      </c>
      <c r="AF112" s="1" t="s">
        <v>2065</v>
      </c>
      <c r="AG112" s="1" t="s">
        <v>2066</v>
      </c>
      <c r="AH112" s="1" t="s">
        <v>2067</v>
      </c>
      <c r="AI112" s="1" t="s">
        <v>2068</v>
      </c>
      <c r="AJ112" s="1" t="s">
        <v>2069</v>
      </c>
      <c r="AK112" s="1" t="s">
        <v>2070</v>
      </c>
      <c r="AL112" s="1" t="s">
        <v>2071</v>
      </c>
      <c r="AM112" s="1" t="s">
        <v>2072</v>
      </c>
      <c r="AN112" s="1" t="s">
        <v>692</v>
      </c>
      <c r="AO112" s="1" t="s">
        <v>2073</v>
      </c>
      <c r="AP112" s="1" t="s">
        <v>1424</v>
      </c>
      <c r="AQ112" s="1" t="s">
        <v>6039</v>
      </c>
      <c r="AR112" s="1" t="s">
        <v>6323</v>
      </c>
      <c r="AS112" s="1" t="s">
        <v>6607</v>
      </c>
      <c r="AT112" s="1" t="s">
        <v>350</v>
      </c>
      <c r="AU112" s="66" t="s">
        <v>4511</v>
      </c>
      <c r="AV112" s="66" t="s">
        <v>2074</v>
      </c>
      <c r="AW112" s="66" t="s">
        <v>2057</v>
      </c>
      <c r="AX112" s="66" t="s">
        <v>120</v>
      </c>
      <c r="AZ112" s="96" t="s">
        <v>236</v>
      </c>
      <c r="BA112" s="96" t="s">
        <v>10</v>
      </c>
      <c r="BB112" s="96">
        <v>5</v>
      </c>
      <c r="BC112" t="s">
        <v>4531</v>
      </c>
      <c r="BD112" t="s">
        <v>4906</v>
      </c>
      <c r="BE112" t="s">
        <v>6844</v>
      </c>
      <c r="BF112" t="s">
        <v>6792</v>
      </c>
      <c r="BG112" t="s">
        <v>6793</v>
      </c>
      <c r="BJ112" s="96">
        <v>4</v>
      </c>
      <c r="BK112" s="96" t="s">
        <v>4296</v>
      </c>
      <c r="BL112" s="68" t="s">
        <v>6786</v>
      </c>
      <c r="CQ112" s="205">
        <v>1</v>
      </c>
    </row>
    <row r="113" spans="13:95" x14ac:dyDescent="0.25">
      <c r="M113" s="66" t="s">
        <v>2075</v>
      </c>
      <c r="N113" s="66">
        <v>111</v>
      </c>
      <c r="O113" s="66" t="s">
        <v>92</v>
      </c>
      <c r="P113" s="1" t="s">
        <v>2038</v>
      </c>
      <c r="Q113" s="1" t="s">
        <v>2039</v>
      </c>
      <c r="R113" s="1" t="s">
        <v>2040</v>
      </c>
      <c r="S113" s="66" t="s">
        <v>2076</v>
      </c>
      <c r="T113" s="1" t="s">
        <v>2077</v>
      </c>
      <c r="U113" s="66" t="s">
        <v>276</v>
      </c>
      <c r="V113" s="1" t="s">
        <v>2078</v>
      </c>
      <c r="W113" s="1" t="s">
        <v>2079</v>
      </c>
      <c r="X113" s="1" t="s">
        <v>2080</v>
      </c>
      <c r="Y113" s="1" t="s">
        <v>102</v>
      </c>
      <c r="Z113" s="1" t="s">
        <v>103</v>
      </c>
      <c r="AA113" s="1" t="s">
        <v>104</v>
      </c>
      <c r="AB113" s="1" t="s">
        <v>4907</v>
      </c>
      <c r="AC113" s="1" t="s">
        <v>4908</v>
      </c>
      <c r="AD113" s="1" t="s">
        <v>4909</v>
      </c>
      <c r="AE113" s="1" t="s">
        <v>2081</v>
      </c>
      <c r="AF113" s="1" t="s">
        <v>2082</v>
      </c>
      <c r="AG113" s="1" t="s">
        <v>2083</v>
      </c>
      <c r="AH113" s="1" t="s">
        <v>2084</v>
      </c>
      <c r="AI113" s="1" t="s">
        <v>2085</v>
      </c>
      <c r="AJ113" s="1" t="s">
        <v>2086</v>
      </c>
      <c r="AK113" s="1" t="s">
        <v>2087</v>
      </c>
      <c r="AL113" s="1" t="s">
        <v>2088</v>
      </c>
      <c r="AM113" s="1" t="s">
        <v>2089</v>
      </c>
      <c r="AN113" s="1" t="s">
        <v>692</v>
      </c>
      <c r="AO113" s="1" t="s">
        <v>1757</v>
      </c>
      <c r="AP113" s="1" t="s">
        <v>1424</v>
      </c>
      <c r="AQ113" s="1" t="s">
        <v>6040</v>
      </c>
      <c r="AR113" s="1" t="s">
        <v>6324</v>
      </c>
      <c r="AS113" s="1" t="s">
        <v>6608</v>
      </c>
      <c r="AT113" s="1" t="s">
        <v>350</v>
      </c>
      <c r="AU113" s="66" t="s">
        <v>4511</v>
      </c>
      <c r="AV113" s="66" t="s">
        <v>2090</v>
      </c>
      <c r="AW113" s="66" t="s">
        <v>2057</v>
      </c>
      <c r="AX113" s="66" t="s">
        <v>120</v>
      </c>
      <c r="AZ113" s="96" t="s">
        <v>236</v>
      </c>
      <c r="BA113" s="96" t="s">
        <v>54</v>
      </c>
      <c r="BB113" s="96">
        <v>1</v>
      </c>
      <c r="BC113" t="s">
        <v>4536</v>
      </c>
      <c r="BD113" t="s">
        <v>4896</v>
      </c>
      <c r="BJ113" s="96">
        <v>4</v>
      </c>
      <c r="BK113" s="96" t="s">
        <v>4297</v>
      </c>
      <c r="BL113" s="68" t="s">
        <v>6786</v>
      </c>
      <c r="CQ113" s="205">
        <v>1</v>
      </c>
    </row>
    <row r="114" spans="13:95" x14ac:dyDescent="0.25">
      <c r="M114" s="66" t="s">
        <v>2091</v>
      </c>
      <c r="N114" s="66">
        <v>112</v>
      </c>
      <c r="O114" s="66" t="s">
        <v>92</v>
      </c>
      <c r="P114" s="1" t="s">
        <v>2038</v>
      </c>
      <c r="Q114" s="1" t="s">
        <v>2039</v>
      </c>
      <c r="R114" s="1" t="s">
        <v>2040</v>
      </c>
      <c r="S114" s="66" t="s">
        <v>2092</v>
      </c>
      <c r="T114" s="1" t="s">
        <v>2093</v>
      </c>
      <c r="U114" s="66" t="s">
        <v>276</v>
      </c>
      <c r="V114" s="1" t="s">
        <v>2094</v>
      </c>
      <c r="W114" s="1" t="s">
        <v>2095</v>
      </c>
      <c r="X114" s="1" t="s">
        <v>2096</v>
      </c>
      <c r="Y114" s="1" t="s">
        <v>102</v>
      </c>
      <c r="Z114" s="1" t="s">
        <v>103</v>
      </c>
      <c r="AA114" s="1" t="s">
        <v>104</v>
      </c>
      <c r="AB114" s="1" t="s">
        <v>4910</v>
      </c>
      <c r="AC114" s="1" t="s">
        <v>4911</v>
      </c>
      <c r="AD114" s="1" t="s">
        <v>4912</v>
      </c>
      <c r="AE114" s="1" t="s">
        <v>2097</v>
      </c>
      <c r="AF114" s="1" t="s">
        <v>2098</v>
      </c>
      <c r="AG114" s="1" t="s">
        <v>2099</v>
      </c>
      <c r="AH114" s="1" t="s">
        <v>2100</v>
      </c>
      <c r="AI114" s="1" t="s">
        <v>2101</v>
      </c>
      <c r="AJ114" s="1" t="s">
        <v>2102</v>
      </c>
      <c r="AK114" s="1" t="s">
        <v>2103</v>
      </c>
      <c r="AL114" s="1" t="s">
        <v>2104</v>
      </c>
      <c r="AM114" s="1" t="s">
        <v>2105</v>
      </c>
      <c r="AN114" s="1" t="s">
        <v>692</v>
      </c>
      <c r="AO114" s="1" t="s">
        <v>2106</v>
      </c>
      <c r="AP114" s="1" t="s">
        <v>1424</v>
      </c>
      <c r="AQ114" s="1" t="s">
        <v>6041</v>
      </c>
      <c r="AR114" s="1" t="s">
        <v>6325</v>
      </c>
      <c r="AS114" s="1" t="s">
        <v>6609</v>
      </c>
      <c r="AT114" s="1" t="s">
        <v>350</v>
      </c>
      <c r="AU114" s="66" t="s">
        <v>4511</v>
      </c>
      <c r="AV114" s="66" t="s">
        <v>2107</v>
      </c>
      <c r="AW114" s="66" t="s">
        <v>2057</v>
      </c>
      <c r="AX114" s="66" t="s">
        <v>120</v>
      </c>
      <c r="AZ114" s="96" t="s">
        <v>236</v>
      </c>
      <c r="BA114" s="96" t="s">
        <v>54</v>
      </c>
      <c r="BB114" s="96">
        <v>2</v>
      </c>
      <c r="BC114" t="s">
        <v>4540</v>
      </c>
      <c r="BD114" t="s">
        <v>4541</v>
      </c>
      <c r="BE114" t="s">
        <v>6794</v>
      </c>
      <c r="BF114" t="s">
        <v>6789</v>
      </c>
      <c r="BG114" t="s">
        <v>6788</v>
      </c>
      <c r="BH114" s="96" t="s">
        <v>6795</v>
      </c>
      <c r="BJ114" s="96">
        <v>4</v>
      </c>
      <c r="BK114" s="96" t="s">
        <v>4298</v>
      </c>
      <c r="BL114" s="68" t="s">
        <v>6786</v>
      </c>
      <c r="CQ114" s="205">
        <v>1</v>
      </c>
    </row>
    <row r="115" spans="13:95" x14ac:dyDescent="0.25">
      <c r="M115" s="66" t="s">
        <v>2108</v>
      </c>
      <c r="N115" s="66">
        <v>113</v>
      </c>
      <c r="O115" s="66" t="s">
        <v>92</v>
      </c>
      <c r="P115" s="1" t="s">
        <v>2038</v>
      </c>
      <c r="Q115" s="1" t="s">
        <v>2039</v>
      </c>
      <c r="R115" s="1" t="s">
        <v>2040</v>
      </c>
      <c r="S115" s="66" t="s">
        <v>2109</v>
      </c>
      <c r="T115" s="1" t="s">
        <v>2110</v>
      </c>
      <c r="U115" s="66" t="s">
        <v>276</v>
      </c>
      <c r="V115" s="1" t="s">
        <v>2111</v>
      </c>
      <c r="W115" s="1" t="s">
        <v>2112</v>
      </c>
      <c r="X115" s="1" t="s">
        <v>2113</v>
      </c>
      <c r="Y115" s="1" t="s">
        <v>102</v>
      </c>
      <c r="Z115" s="1" t="s">
        <v>103</v>
      </c>
      <c r="AA115" s="1" t="s">
        <v>104</v>
      </c>
      <c r="AB115" s="1" t="s">
        <v>4913</v>
      </c>
      <c r="AC115" s="1" t="s">
        <v>4914</v>
      </c>
      <c r="AD115" s="1" t="s">
        <v>4915</v>
      </c>
      <c r="AE115" s="1" t="s">
        <v>2114</v>
      </c>
      <c r="AF115" s="1" t="s">
        <v>2115</v>
      </c>
      <c r="AG115" s="1" t="s">
        <v>2116</v>
      </c>
      <c r="AH115" s="1" t="s">
        <v>2117</v>
      </c>
      <c r="AI115" s="1" t="s">
        <v>2118</v>
      </c>
      <c r="AJ115" s="1" t="s">
        <v>2119</v>
      </c>
      <c r="AK115" s="1" t="s">
        <v>2120</v>
      </c>
      <c r="AL115" s="1" t="s">
        <v>2121</v>
      </c>
      <c r="AM115" s="1" t="s">
        <v>2122</v>
      </c>
      <c r="AN115" s="1" t="s">
        <v>692</v>
      </c>
      <c r="AO115" s="1" t="s">
        <v>2123</v>
      </c>
      <c r="AP115" s="1" t="s">
        <v>1424</v>
      </c>
      <c r="AQ115" s="1" t="s">
        <v>6042</v>
      </c>
      <c r="AR115" s="1" t="s">
        <v>6326</v>
      </c>
      <c r="AS115" s="1" t="s">
        <v>6610</v>
      </c>
      <c r="AT115" s="1" t="s">
        <v>350</v>
      </c>
      <c r="AU115" s="66" t="s">
        <v>4511</v>
      </c>
      <c r="AV115" s="66" t="s">
        <v>2124</v>
      </c>
      <c r="AW115" s="66" t="s">
        <v>2057</v>
      </c>
      <c r="AX115" s="66" t="s">
        <v>120</v>
      </c>
      <c r="AZ115" s="96" t="s">
        <v>236</v>
      </c>
      <c r="BA115" s="96" t="s">
        <v>54</v>
      </c>
      <c r="BB115" s="96">
        <v>3</v>
      </c>
      <c r="BC115" t="s">
        <v>4545</v>
      </c>
      <c r="BD115" t="s">
        <v>6845</v>
      </c>
      <c r="BE115" t="s">
        <v>4892</v>
      </c>
      <c r="BJ115" s="96">
        <v>4</v>
      </c>
      <c r="BK115" s="96" t="s">
        <v>4299</v>
      </c>
      <c r="BL115" s="68" t="s">
        <v>6786</v>
      </c>
      <c r="CQ115" s="205">
        <v>1</v>
      </c>
    </row>
    <row r="116" spans="13:95" x14ac:dyDescent="0.25">
      <c r="M116" s="66" t="s">
        <v>2125</v>
      </c>
      <c r="N116" s="66">
        <v>114</v>
      </c>
      <c r="O116" s="66" t="s">
        <v>92</v>
      </c>
      <c r="P116" s="1" t="s">
        <v>2038</v>
      </c>
      <c r="Q116" s="1" t="s">
        <v>2039</v>
      </c>
      <c r="R116" s="1" t="s">
        <v>2040</v>
      </c>
      <c r="S116" s="66" t="s">
        <v>2126</v>
      </c>
      <c r="T116" s="1" t="s">
        <v>2127</v>
      </c>
      <c r="U116" s="66" t="s">
        <v>276</v>
      </c>
      <c r="V116" s="1" t="s">
        <v>2128</v>
      </c>
      <c r="W116" s="1" t="s">
        <v>2129</v>
      </c>
      <c r="X116" s="1" t="s">
        <v>2130</v>
      </c>
      <c r="Y116" s="1" t="s">
        <v>102</v>
      </c>
      <c r="Z116" s="1" t="s">
        <v>103</v>
      </c>
      <c r="AA116" s="1" t="s">
        <v>104</v>
      </c>
      <c r="AB116" s="1" t="s">
        <v>4916</v>
      </c>
      <c r="AC116" s="1" t="s">
        <v>4917</v>
      </c>
      <c r="AD116" s="1" t="s">
        <v>4918</v>
      </c>
      <c r="AE116" s="1" t="s">
        <v>2131</v>
      </c>
      <c r="AF116" s="1" t="s">
        <v>2132</v>
      </c>
      <c r="AG116" s="1" t="s">
        <v>2133</v>
      </c>
      <c r="AH116" s="1" t="s">
        <v>2134</v>
      </c>
      <c r="AI116" s="1" t="s">
        <v>2135</v>
      </c>
      <c r="AJ116" s="1" t="s">
        <v>2136</v>
      </c>
      <c r="AK116" s="1" t="s">
        <v>2137</v>
      </c>
      <c r="AL116" s="1" t="s">
        <v>2138</v>
      </c>
      <c r="AM116" s="1" t="s">
        <v>2139</v>
      </c>
      <c r="AN116" s="1" t="s">
        <v>692</v>
      </c>
      <c r="AO116" s="1" t="s">
        <v>2140</v>
      </c>
      <c r="AP116" s="1" t="s">
        <v>1424</v>
      </c>
      <c r="AQ116" s="1" t="s">
        <v>6043</v>
      </c>
      <c r="AR116" s="1" t="s">
        <v>6327</v>
      </c>
      <c r="AS116" s="1" t="s">
        <v>6611</v>
      </c>
      <c r="AT116" s="1" t="s">
        <v>350</v>
      </c>
      <c r="AU116" s="66" t="s">
        <v>4511</v>
      </c>
      <c r="AV116" s="66" t="s">
        <v>2141</v>
      </c>
      <c r="AW116" s="66" t="s">
        <v>2057</v>
      </c>
      <c r="AX116" s="66" t="s">
        <v>120</v>
      </c>
      <c r="AZ116" s="96" t="s">
        <v>236</v>
      </c>
      <c r="BA116" s="96" t="s">
        <v>54</v>
      </c>
      <c r="BB116" s="96">
        <v>4</v>
      </c>
      <c r="BC116" t="s">
        <v>4550</v>
      </c>
      <c r="BD116" t="s">
        <v>4551</v>
      </c>
      <c r="BE116" t="s">
        <v>6799</v>
      </c>
      <c r="BF116" t="s">
        <v>6800</v>
      </c>
      <c r="BG116" t="s">
        <v>6801</v>
      </c>
      <c r="BH116" s="96" t="s">
        <v>6802</v>
      </c>
      <c r="BI116" s="96" t="s">
        <v>6803</v>
      </c>
      <c r="BJ116" s="96">
        <v>4</v>
      </c>
      <c r="BK116" s="96" t="s">
        <v>4300</v>
      </c>
      <c r="BL116" s="68" t="s">
        <v>6786</v>
      </c>
      <c r="CQ116" s="205">
        <v>1</v>
      </c>
    </row>
    <row r="117" spans="13:95" x14ac:dyDescent="0.25">
      <c r="M117" s="66" t="s">
        <v>2142</v>
      </c>
      <c r="N117" s="66">
        <v>115</v>
      </c>
      <c r="O117" s="66" t="s">
        <v>92</v>
      </c>
      <c r="P117" s="1" t="s">
        <v>2038</v>
      </c>
      <c r="Q117" s="1" t="s">
        <v>2039</v>
      </c>
      <c r="R117" s="1" t="s">
        <v>2040</v>
      </c>
      <c r="S117" s="66" t="s">
        <v>2143</v>
      </c>
      <c r="T117" s="1" t="s">
        <v>2144</v>
      </c>
      <c r="U117" s="66" t="s">
        <v>276</v>
      </c>
      <c r="V117" s="1" t="s">
        <v>2145</v>
      </c>
      <c r="W117" s="1" t="s">
        <v>2146</v>
      </c>
      <c r="X117" s="1" t="s">
        <v>2147</v>
      </c>
      <c r="Y117" s="1" t="s">
        <v>102</v>
      </c>
      <c r="Z117" s="1" t="s">
        <v>103</v>
      </c>
      <c r="AA117" s="1" t="s">
        <v>104</v>
      </c>
      <c r="AB117" s="1" t="s">
        <v>4919</v>
      </c>
      <c r="AC117" s="1" t="s">
        <v>4920</v>
      </c>
      <c r="AD117" s="1" t="s">
        <v>4921</v>
      </c>
      <c r="AE117" s="1" t="s">
        <v>2148</v>
      </c>
      <c r="AF117" s="1" t="s">
        <v>2149</v>
      </c>
      <c r="AG117" s="1" t="s">
        <v>2150</v>
      </c>
      <c r="AH117" s="1" t="s">
        <v>2151</v>
      </c>
      <c r="AI117" s="1" t="s">
        <v>2152</v>
      </c>
      <c r="AJ117" s="1" t="s">
        <v>2153</v>
      </c>
      <c r="AK117" s="1" t="s">
        <v>2154</v>
      </c>
      <c r="AL117" s="1" t="s">
        <v>2155</v>
      </c>
      <c r="AM117" s="1" t="s">
        <v>2156</v>
      </c>
      <c r="AN117" s="1" t="s">
        <v>692</v>
      </c>
      <c r="AO117" s="1" t="s">
        <v>2157</v>
      </c>
      <c r="AP117" s="1" t="s">
        <v>1424</v>
      </c>
      <c r="AQ117" s="1" t="s">
        <v>6044</v>
      </c>
      <c r="AR117" s="1" t="s">
        <v>6328</v>
      </c>
      <c r="AS117" s="1" t="s">
        <v>6612</v>
      </c>
      <c r="AT117" s="1" t="s">
        <v>350</v>
      </c>
      <c r="AU117" s="66" t="s">
        <v>4511</v>
      </c>
      <c r="AV117" s="66" t="s">
        <v>2158</v>
      </c>
      <c r="AW117" s="66" t="s">
        <v>2057</v>
      </c>
      <c r="AX117" s="66" t="s">
        <v>120</v>
      </c>
      <c r="AZ117" s="96" t="s">
        <v>236</v>
      </c>
      <c r="BA117" s="96" t="s">
        <v>54</v>
      </c>
      <c r="BB117" s="96">
        <v>5</v>
      </c>
      <c r="BC117" t="s">
        <v>4555</v>
      </c>
      <c r="BD117" t="s">
        <v>4556</v>
      </c>
      <c r="BE117" t="s">
        <v>6804</v>
      </c>
      <c r="BF117" t="s">
        <v>6805</v>
      </c>
      <c r="BG117" t="s">
        <v>6806</v>
      </c>
      <c r="BH117" s="96" t="s">
        <v>6807</v>
      </c>
      <c r="BJ117" s="96">
        <v>4</v>
      </c>
      <c r="BK117" s="96" t="s">
        <v>4301</v>
      </c>
      <c r="BL117" s="68" t="s">
        <v>6786</v>
      </c>
      <c r="CQ117" s="205">
        <v>1</v>
      </c>
    </row>
    <row r="118" spans="13:95" x14ac:dyDescent="0.25">
      <c r="M118" s="66" t="s">
        <v>2159</v>
      </c>
      <c r="N118" s="66">
        <v>116</v>
      </c>
      <c r="O118" s="66" t="s">
        <v>92</v>
      </c>
      <c r="P118" s="1" t="s">
        <v>2038</v>
      </c>
      <c r="Q118" s="1" t="s">
        <v>2039</v>
      </c>
      <c r="R118" s="1" t="s">
        <v>2040</v>
      </c>
      <c r="S118" s="66" t="s">
        <v>2160</v>
      </c>
      <c r="T118" s="1" t="s">
        <v>2161</v>
      </c>
      <c r="U118" s="66" t="s">
        <v>276</v>
      </c>
      <c r="V118" s="1" t="s">
        <v>2162</v>
      </c>
      <c r="W118" s="1" t="s">
        <v>2163</v>
      </c>
      <c r="X118" s="1" t="s">
        <v>2164</v>
      </c>
      <c r="Y118" s="1" t="s">
        <v>102</v>
      </c>
      <c r="Z118" s="1" t="s">
        <v>103</v>
      </c>
      <c r="AA118" s="1" t="s">
        <v>104</v>
      </c>
      <c r="AB118" s="1" t="s">
        <v>4922</v>
      </c>
      <c r="AC118" s="1" t="s">
        <v>4923</v>
      </c>
      <c r="AD118" s="1" t="s">
        <v>4924</v>
      </c>
      <c r="AE118" s="1" t="s">
        <v>2165</v>
      </c>
      <c r="AF118" s="1" t="s">
        <v>2166</v>
      </c>
      <c r="AG118" s="1" t="s">
        <v>2167</v>
      </c>
      <c r="AH118" s="1" t="s">
        <v>2168</v>
      </c>
      <c r="AI118" s="1" t="s">
        <v>2169</v>
      </c>
      <c r="AJ118" s="1" t="s">
        <v>2170</v>
      </c>
      <c r="AK118" s="1" t="s">
        <v>2171</v>
      </c>
      <c r="AL118" s="1" t="s">
        <v>2172</v>
      </c>
      <c r="AM118" s="1" t="s">
        <v>2173</v>
      </c>
      <c r="AN118" s="1" t="s">
        <v>692</v>
      </c>
      <c r="AO118" s="1" t="s">
        <v>2174</v>
      </c>
      <c r="AP118" s="1" t="s">
        <v>1424</v>
      </c>
      <c r="AQ118" s="1" t="s">
        <v>6045</v>
      </c>
      <c r="AR118" s="1" t="s">
        <v>6329</v>
      </c>
      <c r="AS118" s="1" t="s">
        <v>6613</v>
      </c>
      <c r="AT118" s="1" t="s">
        <v>350</v>
      </c>
      <c r="AU118" s="66" t="s">
        <v>4511</v>
      </c>
      <c r="AV118" s="66" t="s">
        <v>2175</v>
      </c>
      <c r="AW118" s="66" t="s">
        <v>2057</v>
      </c>
      <c r="AX118" s="66" t="s">
        <v>120</v>
      </c>
      <c r="AZ118" s="96" t="s">
        <v>236</v>
      </c>
      <c r="BA118" s="96" t="s">
        <v>12</v>
      </c>
      <c r="BB118" s="96">
        <v>1</v>
      </c>
      <c r="BC118" t="s">
        <v>4560</v>
      </c>
      <c r="BD118" t="s">
        <v>4891</v>
      </c>
      <c r="BE118" t="s">
        <v>6842</v>
      </c>
      <c r="BH118"/>
      <c r="BI118"/>
      <c r="BJ118" s="96">
        <v>4</v>
      </c>
      <c r="BK118" s="96" t="s">
        <v>4302</v>
      </c>
      <c r="BL118" s="68" t="s">
        <v>6786</v>
      </c>
      <c r="CQ118" s="205">
        <v>1</v>
      </c>
    </row>
    <row r="119" spans="13:95" x14ac:dyDescent="0.25">
      <c r="M119" s="66" t="s">
        <v>2176</v>
      </c>
      <c r="N119" s="66">
        <v>117</v>
      </c>
      <c r="O119" s="66" t="s">
        <v>92</v>
      </c>
      <c r="P119" s="1" t="s">
        <v>2038</v>
      </c>
      <c r="Q119" s="1" t="s">
        <v>2039</v>
      </c>
      <c r="R119" s="1" t="s">
        <v>2040</v>
      </c>
      <c r="S119" s="66" t="s">
        <v>2177</v>
      </c>
      <c r="T119" s="1" t="s">
        <v>2178</v>
      </c>
      <c r="U119" s="66" t="s">
        <v>276</v>
      </c>
      <c r="V119" s="1" t="s">
        <v>2179</v>
      </c>
      <c r="W119" s="1" t="s">
        <v>2180</v>
      </c>
      <c r="X119" s="1" t="s">
        <v>2181</v>
      </c>
      <c r="Y119" s="1" t="s">
        <v>102</v>
      </c>
      <c r="Z119" s="1" t="s">
        <v>103</v>
      </c>
      <c r="AA119" s="1" t="s">
        <v>104</v>
      </c>
      <c r="AB119" s="1" t="s">
        <v>4925</v>
      </c>
      <c r="AC119" s="1" t="s">
        <v>4926</v>
      </c>
      <c r="AD119" s="1" t="s">
        <v>4927</v>
      </c>
      <c r="AE119" s="1" t="s">
        <v>2182</v>
      </c>
      <c r="AF119" s="1" t="s">
        <v>2183</v>
      </c>
      <c r="AG119" s="1" t="s">
        <v>2184</v>
      </c>
      <c r="AH119" s="1" t="s">
        <v>2185</v>
      </c>
      <c r="AI119" s="1" t="s">
        <v>2186</v>
      </c>
      <c r="AJ119" s="1" t="s">
        <v>2187</v>
      </c>
      <c r="AK119" s="1" t="s">
        <v>2188</v>
      </c>
      <c r="AL119" s="1" t="s">
        <v>2189</v>
      </c>
      <c r="AM119" s="1" t="s">
        <v>2190</v>
      </c>
      <c r="AN119" s="1" t="s">
        <v>692</v>
      </c>
      <c r="AO119" s="1" t="s">
        <v>2191</v>
      </c>
      <c r="AP119" s="1" t="s">
        <v>1424</v>
      </c>
      <c r="AQ119" s="1" t="s">
        <v>6046</v>
      </c>
      <c r="AR119" s="1" t="s">
        <v>6330</v>
      </c>
      <c r="AS119" s="1" t="s">
        <v>6614</v>
      </c>
      <c r="AT119" s="1" t="s">
        <v>350</v>
      </c>
      <c r="AU119" s="66" t="s">
        <v>4511</v>
      </c>
      <c r="AV119" s="66" t="s">
        <v>2192</v>
      </c>
      <c r="AW119" s="66" t="s">
        <v>2057</v>
      </c>
      <c r="AX119" s="66" t="s">
        <v>120</v>
      </c>
      <c r="AZ119" s="96" t="s">
        <v>236</v>
      </c>
      <c r="BA119" s="96" t="s">
        <v>12</v>
      </c>
      <c r="BB119" s="96">
        <v>2</v>
      </c>
      <c r="BC119" t="s">
        <v>4564</v>
      </c>
      <c r="BD119" t="s">
        <v>4565</v>
      </c>
      <c r="BE119" t="s">
        <v>6808</v>
      </c>
      <c r="BF119" t="s">
        <v>6809</v>
      </c>
      <c r="BG119" t="s">
        <v>6810</v>
      </c>
      <c r="BH119" t="s">
        <v>6811</v>
      </c>
      <c r="BI119"/>
      <c r="BJ119" s="96">
        <v>4</v>
      </c>
      <c r="BK119" s="96" t="s">
        <v>4303</v>
      </c>
      <c r="BL119" s="68" t="s">
        <v>6786</v>
      </c>
      <c r="CQ119" s="205">
        <v>1</v>
      </c>
    </row>
    <row r="120" spans="13:95" x14ac:dyDescent="0.25">
      <c r="M120" s="66" t="s">
        <v>2193</v>
      </c>
      <c r="N120" s="66">
        <v>118</v>
      </c>
      <c r="O120" s="66" t="s">
        <v>92</v>
      </c>
      <c r="P120" s="1" t="s">
        <v>2038</v>
      </c>
      <c r="Q120" s="1" t="s">
        <v>2039</v>
      </c>
      <c r="R120" s="1" t="s">
        <v>2040</v>
      </c>
      <c r="S120" s="66" t="s">
        <v>2194</v>
      </c>
      <c r="T120" s="1" t="s">
        <v>2195</v>
      </c>
      <c r="U120" s="66" t="s">
        <v>276</v>
      </c>
      <c r="V120" s="1" t="s">
        <v>2196</v>
      </c>
      <c r="W120" s="1" t="s">
        <v>2197</v>
      </c>
      <c r="X120" s="1" t="s">
        <v>2198</v>
      </c>
      <c r="Y120" s="1" t="s">
        <v>102</v>
      </c>
      <c r="Z120" s="1" t="s">
        <v>103</v>
      </c>
      <c r="AA120" s="1" t="s">
        <v>104</v>
      </c>
      <c r="AB120" s="1" t="s">
        <v>4928</v>
      </c>
      <c r="AC120" s="1" t="s">
        <v>4929</v>
      </c>
      <c r="AD120" s="1" t="s">
        <v>4930</v>
      </c>
      <c r="AE120" s="1" t="s">
        <v>2199</v>
      </c>
      <c r="AF120" s="1" t="s">
        <v>2200</v>
      </c>
      <c r="AG120" s="1" t="s">
        <v>2201</v>
      </c>
      <c r="AH120" s="1" t="s">
        <v>2202</v>
      </c>
      <c r="AI120" s="1" t="s">
        <v>2203</v>
      </c>
      <c r="AJ120" s="1" t="s">
        <v>2204</v>
      </c>
      <c r="AK120" s="1" t="s">
        <v>2205</v>
      </c>
      <c r="AL120" s="1" t="s">
        <v>2206</v>
      </c>
      <c r="AM120" s="1" t="s">
        <v>2207</v>
      </c>
      <c r="AN120" s="1" t="s">
        <v>692</v>
      </c>
      <c r="AO120" s="1" t="s">
        <v>2208</v>
      </c>
      <c r="AP120" s="1" t="s">
        <v>1424</v>
      </c>
      <c r="AQ120" s="1" t="s">
        <v>6047</v>
      </c>
      <c r="AR120" s="1" t="s">
        <v>6331</v>
      </c>
      <c r="AS120" s="1" t="s">
        <v>6615</v>
      </c>
      <c r="AT120" s="1" t="s">
        <v>350</v>
      </c>
      <c r="AU120" s="66" t="s">
        <v>4511</v>
      </c>
      <c r="AV120" s="66" t="s">
        <v>2209</v>
      </c>
      <c r="AW120" s="66" t="s">
        <v>2057</v>
      </c>
      <c r="AX120" s="66" t="s">
        <v>120</v>
      </c>
      <c r="AZ120" s="96" t="s">
        <v>236</v>
      </c>
      <c r="BA120" s="96" t="s">
        <v>12</v>
      </c>
      <c r="BB120" s="96">
        <v>3</v>
      </c>
      <c r="BC120" t="s">
        <v>4569</v>
      </c>
      <c r="BD120" t="s">
        <v>4892</v>
      </c>
      <c r="BH120"/>
      <c r="BI120"/>
      <c r="BJ120" s="96">
        <v>4</v>
      </c>
      <c r="BK120" s="96" t="s">
        <v>4304</v>
      </c>
      <c r="BL120" s="68" t="s">
        <v>6786</v>
      </c>
      <c r="CQ120" s="205">
        <v>1</v>
      </c>
    </row>
    <row r="121" spans="13:95" x14ac:dyDescent="0.25">
      <c r="M121" s="66" t="s">
        <v>2210</v>
      </c>
      <c r="N121" s="66">
        <v>119</v>
      </c>
      <c r="O121" s="66" t="s">
        <v>92</v>
      </c>
      <c r="P121" s="1" t="s">
        <v>2038</v>
      </c>
      <c r="Q121" s="1" t="s">
        <v>2039</v>
      </c>
      <c r="R121" s="1" t="s">
        <v>2040</v>
      </c>
      <c r="S121" s="66" t="s">
        <v>2211</v>
      </c>
      <c r="T121" s="1" t="s">
        <v>2212</v>
      </c>
      <c r="U121" s="66" t="s">
        <v>276</v>
      </c>
      <c r="V121" s="1" t="s">
        <v>2213</v>
      </c>
      <c r="W121" s="1" t="s">
        <v>2214</v>
      </c>
      <c r="X121" s="1" t="s">
        <v>2215</v>
      </c>
      <c r="Y121" s="1" t="s">
        <v>102</v>
      </c>
      <c r="Z121" s="1" t="s">
        <v>103</v>
      </c>
      <c r="AA121" s="1" t="s">
        <v>104</v>
      </c>
      <c r="AB121" s="1" t="s">
        <v>4931</v>
      </c>
      <c r="AC121" s="1" t="s">
        <v>4932</v>
      </c>
      <c r="AD121" s="1" t="s">
        <v>4933</v>
      </c>
      <c r="AE121" s="1" t="s">
        <v>2216</v>
      </c>
      <c r="AF121" s="1" t="s">
        <v>2217</v>
      </c>
      <c r="AG121" s="1" t="s">
        <v>2218</v>
      </c>
      <c r="AH121" s="1" t="s">
        <v>2219</v>
      </c>
      <c r="AI121" s="1" t="s">
        <v>2220</v>
      </c>
      <c r="AJ121" s="1" t="s">
        <v>2221</v>
      </c>
      <c r="AK121" s="1" t="s">
        <v>2222</v>
      </c>
      <c r="AL121" s="1" t="s">
        <v>2223</v>
      </c>
      <c r="AM121" s="1" t="s">
        <v>2224</v>
      </c>
      <c r="AN121" s="1" t="s">
        <v>692</v>
      </c>
      <c r="AO121" s="1" t="s">
        <v>2225</v>
      </c>
      <c r="AP121" s="1" t="s">
        <v>1424</v>
      </c>
      <c r="AQ121" s="1" t="s">
        <v>6048</v>
      </c>
      <c r="AR121" s="1" t="s">
        <v>6332</v>
      </c>
      <c r="AS121" s="1" t="s">
        <v>6616</v>
      </c>
      <c r="AT121" s="1" t="s">
        <v>350</v>
      </c>
      <c r="AU121" s="66" t="s">
        <v>4511</v>
      </c>
      <c r="AV121" s="66" t="s">
        <v>2226</v>
      </c>
      <c r="AW121" s="66" t="s">
        <v>2057</v>
      </c>
      <c r="AX121" s="66" t="s">
        <v>120</v>
      </c>
      <c r="AZ121" s="96" t="s">
        <v>236</v>
      </c>
      <c r="BA121" s="96" t="s">
        <v>12</v>
      </c>
      <c r="BB121" s="96">
        <v>4</v>
      </c>
      <c r="BC121" t="s">
        <v>4573</v>
      </c>
      <c r="BD121" t="s">
        <v>6812</v>
      </c>
      <c r="BE121" t="s">
        <v>6813</v>
      </c>
      <c r="BF121" t="s">
        <v>6802</v>
      </c>
      <c r="BG121" t="s">
        <v>6814</v>
      </c>
      <c r="BH121" t="s">
        <v>6815</v>
      </c>
      <c r="BI121" t="s">
        <v>6816</v>
      </c>
      <c r="BJ121" s="96">
        <v>4</v>
      </c>
      <c r="BK121" s="96" t="s">
        <v>4305</v>
      </c>
      <c r="BL121" s="68" t="s">
        <v>6786</v>
      </c>
      <c r="CQ121" s="205">
        <v>1</v>
      </c>
    </row>
    <row r="122" spans="13:95" x14ac:dyDescent="0.25">
      <c r="M122" s="66" t="s">
        <v>2227</v>
      </c>
      <c r="N122" s="66">
        <v>120</v>
      </c>
      <c r="O122" s="66" t="s">
        <v>92</v>
      </c>
      <c r="P122" s="1" t="s">
        <v>2038</v>
      </c>
      <c r="Q122" s="1" t="s">
        <v>2039</v>
      </c>
      <c r="R122" s="1" t="s">
        <v>2040</v>
      </c>
      <c r="S122" s="66" t="s">
        <v>2228</v>
      </c>
      <c r="T122" s="1" t="s">
        <v>2229</v>
      </c>
      <c r="U122" s="66" t="s">
        <v>276</v>
      </c>
      <c r="V122" s="1" t="s">
        <v>2230</v>
      </c>
      <c r="W122" s="1" t="s">
        <v>2231</v>
      </c>
      <c r="X122" s="1" t="s">
        <v>2232</v>
      </c>
      <c r="Y122" s="1" t="s">
        <v>102</v>
      </c>
      <c r="Z122" s="1" t="s">
        <v>103</v>
      </c>
      <c r="AA122" s="1" t="s">
        <v>104</v>
      </c>
      <c r="AB122" s="1" t="s">
        <v>4934</v>
      </c>
      <c r="AC122" s="1" t="s">
        <v>4935</v>
      </c>
      <c r="AD122" s="1" t="s">
        <v>4936</v>
      </c>
      <c r="AE122" s="1" t="s">
        <v>2233</v>
      </c>
      <c r="AF122" s="1" t="s">
        <v>2234</v>
      </c>
      <c r="AG122" s="1" t="s">
        <v>2235</v>
      </c>
      <c r="AH122" s="1" t="s">
        <v>2236</v>
      </c>
      <c r="AI122" s="1" t="s">
        <v>2237</v>
      </c>
      <c r="AJ122" s="1" t="s">
        <v>2238</v>
      </c>
      <c r="AK122" s="1" t="s">
        <v>2239</v>
      </c>
      <c r="AL122" s="1" t="s">
        <v>2240</v>
      </c>
      <c r="AM122" s="1" t="s">
        <v>2241</v>
      </c>
      <c r="AN122" s="1" t="s">
        <v>692</v>
      </c>
      <c r="AO122" s="1" t="s">
        <v>2242</v>
      </c>
      <c r="AP122" s="1" t="s">
        <v>1424</v>
      </c>
      <c r="AQ122" s="1" t="s">
        <v>6049</v>
      </c>
      <c r="AR122" s="1" t="s">
        <v>6333</v>
      </c>
      <c r="AS122" s="1" t="s">
        <v>6617</v>
      </c>
      <c r="AT122" s="1" t="s">
        <v>350</v>
      </c>
      <c r="AU122" s="66" t="s">
        <v>4511</v>
      </c>
      <c r="AV122" s="66" t="s">
        <v>2243</v>
      </c>
      <c r="AW122" s="66" t="s">
        <v>2057</v>
      </c>
      <c r="AX122" s="66" t="s">
        <v>120</v>
      </c>
      <c r="AZ122" s="96" t="s">
        <v>236</v>
      </c>
      <c r="BA122" s="96" t="s">
        <v>12</v>
      </c>
      <c r="BB122" s="96">
        <v>5</v>
      </c>
      <c r="BC122" t="s">
        <v>4577</v>
      </c>
      <c r="BD122" t="s">
        <v>6817</v>
      </c>
      <c r="BE122" t="s">
        <v>4578</v>
      </c>
      <c r="BF122" t="s">
        <v>6818</v>
      </c>
      <c r="BG122" t="s">
        <v>6819</v>
      </c>
      <c r="BH122" t="s">
        <v>6793</v>
      </c>
      <c r="BI122"/>
      <c r="BJ122" s="96">
        <v>4</v>
      </c>
      <c r="BK122" s="96" t="s">
        <v>4306</v>
      </c>
      <c r="BL122" s="68" t="s">
        <v>6786</v>
      </c>
      <c r="CQ122" s="205">
        <v>1</v>
      </c>
    </row>
    <row r="123" spans="13:95" x14ac:dyDescent="0.25">
      <c r="M123" s="66" t="s">
        <v>2244</v>
      </c>
      <c r="N123" s="66">
        <v>121</v>
      </c>
      <c r="O123" s="66" t="s">
        <v>92</v>
      </c>
      <c r="P123" s="1" t="s">
        <v>2038</v>
      </c>
      <c r="Q123" s="1" t="s">
        <v>2039</v>
      </c>
      <c r="R123" s="1" t="s">
        <v>2245</v>
      </c>
      <c r="S123" s="66" t="s">
        <v>2246</v>
      </c>
      <c r="T123" s="1" t="s">
        <v>2247</v>
      </c>
      <c r="U123" s="66" t="s">
        <v>276</v>
      </c>
      <c r="V123" s="1" t="s">
        <v>2248</v>
      </c>
      <c r="W123" s="1" t="s">
        <v>2249</v>
      </c>
      <c r="X123" s="1" t="s">
        <v>2250</v>
      </c>
      <c r="Y123" s="1" t="s">
        <v>102</v>
      </c>
      <c r="Z123" s="1" t="s">
        <v>103</v>
      </c>
      <c r="AA123" s="1" t="s">
        <v>104</v>
      </c>
      <c r="AB123" s="1" t="s">
        <v>4937</v>
      </c>
      <c r="AC123" s="1" t="s">
        <v>4938</v>
      </c>
      <c r="AD123" s="1" t="s">
        <v>4939</v>
      </c>
      <c r="AE123" s="1" t="s">
        <v>2251</v>
      </c>
      <c r="AF123" s="1" t="s">
        <v>2252</v>
      </c>
      <c r="AG123" s="1" t="s">
        <v>2253</v>
      </c>
      <c r="AH123" s="1" t="s">
        <v>2254</v>
      </c>
      <c r="AI123" s="1" t="s">
        <v>2255</v>
      </c>
      <c r="AJ123" s="1" t="s">
        <v>2256</v>
      </c>
      <c r="AK123" s="1" t="s">
        <v>2257</v>
      </c>
      <c r="AL123" s="1" t="s">
        <v>2258</v>
      </c>
      <c r="AM123" s="1" t="s">
        <v>2259</v>
      </c>
      <c r="AN123" s="1" t="s">
        <v>2260</v>
      </c>
      <c r="AO123" s="1" t="s">
        <v>2261</v>
      </c>
      <c r="AP123" s="1" t="s">
        <v>2262</v>
      </c>
      <c r="AQ123" s="1" t="s">
        <v>6050</v>
      </c>
      <c r="AR123" s="1" t="s">
        <v>6334</v>
      </c>
      <c r="AS123" s="1" t="s">
        <v>6618</v>
      </c>
      <c r="AT123" s="1" t="s">
        <v>350</v>
      </c>
      <c r="AU123" s="66" t="s">
        <v>4511</v>
      </c>
      <c r="AV123" s="66" t="s">
        <v>2263</v>
      </c>
      <c r="AW123" s="66" t="s">
        <v>2057</v>
      </c>
      <c r="AX123" s="66" t="s">
        <v>120</v>
      </c>
      <c r="AZ123" s="96" t="s">
        <v>255</v>
      </c>
      <c r="BA123" s="96" t="s">
        <v>10</v>
      </c>
      <c r="BB123" s="96">
        <v>1</v>
      </c>
      <c r="BC123" t="s">
        <v>4512</v>
      </c>
      <c r="BD123" t="s">
        <v>4940</v>
      </c>
      <c r="BE123" t="s">
        <v>6842</v>
      </c>
      <c r="BJ123" s="96">
        <v>4</v>
      </c>
      <c r="BK123" s="96" t="s">
        <v>4292</v>
      </c>
      <c r="BL123" s="68" t="s">
        <v>6786</v>
      </c>
      <c r="CQ123" s="205">
        <v>1</v>
      </c>
    </row>
    <row r="124" spans="13:95" x14ac:dyDescent="0.25">
      <c r="M124" s="66" t="s">
        <v>2264</v>
      </c>
      <c r="N124" s="66">
        <v>122</v>
      </c>
      <c r="O124" s="66" t="s">
        <v>92</v>
      </c>
      <c r="P124" s="1" t="s">
        <v>2038</v>
      </c>
      <c r="Q124" s="1" t="s">
        <v>2039</v>
      </c>
      <c r="R124" s="1" t="s">
        <v>2245</v>
      </c>
      <c r="S124" s="66" t="s">
        <v>2265</v>
      </c>
      <c r="T124" s="1" t="s">
        <v>2266</v>
      </c>
      <c r="U124" s="66" t="s">
        <v>276</v>
      </c>
      <c r="V124" s="1" t="s">
        <v>2267</v>
      </c>
      <c r="W124" s="1" t="s">
        <v>2268</v>
      </c>
      <c r="X124" s="1" t="s">
        <v>2269</v>
      </c>
      <c r="Y124" s="1" t="s">
        <v>102</v>
      </c>
      <c r="Z124" s="1" t="s">
        <v>103</v>
      </c>
      <c r="AA124" s="1" t="s">
        <v>104</v>
      </c>
      <c r="AB124" s="1" t="s">
        <v>4941</v>
      </c>
      <c r="AC124" s="1" t="s">
        <v>4942</v>
      </c>
      <c r="AD124" s="1" t="s">
        <v>4943</v>
      </c>
      <c r="AE124" s="1" t="s">
        <v>2270</v>
      </c>
      <c r="AF124" s="1" t="s">
        <v>2271</v>
      </c>
      <c r="AG124" s="1" t="s">
        <v>2272</v>
      </c>
      <c r="AH124" s="1" t="s">
        <v>2273</v>
      </c>
      <c r="AI124" s="1" t="s">
        <v>2274</v>
      </c>
      <c r="AJ124" s="1" t="s">
        <v>2275</v>
      </c>
      <c r="AK124" s="1" t="s">
        <v>2276</v>
      </c>
      <c r="AL124" s="1" t="s">
        <v>2277</v>
      </c>
      <c r="AM124" s="1" t="s">
        <v>2278</v>
      </c>
      <c r="AN124" s="1" t="s">
        <v>2260</v>
      </c>
      <c r="AO124" s="1" t="s">
        <v>2279</v>
      </c>
      <c r="AP124" s="1" t="s">
        <v>2280</v>
      </c>
      <c r="AQ124" s="1" t="s">
        <v>6051</v>
      </c>
      <c r="AR124" s="1" t="s">
        <v>6335</v>
      </c>
      <c r="AS124" s="1" t="s">
        <v>6619</v>
      </c>
      <c r="AT124" s="1" t="s">
        <v>350</v>
      </c>
      <c r="AU124" s="66" t="s">
        <v>4511</v>
      </c>
      <c r="AV124" s="66" t="s">
        <v>2281</v>
      </c>
      <c r="AW124" s="66" t="s">
        <v>2057</v>
      </c>
      <c r="AX124" s="66" t="s">
        <v>120</v>
      </c>
      <c r="AZ124" s="96" t="s">
        <v>255</v>
      </c>
      <c r="BA124" s="96" t="s">
        <v>10</v>
      </c>
      <c r="BB124" s="96">
        <v>2</v>
      </c>
      <c r="BC124" t="s">
        <v>4518</v>
      </c>
      <c r="BD124" t="s">
        <v>4944</v>
      </c>
      <c r="BE124" t="s">
        <v>6787</v>
      </c>
      <c r="BF124" t="s">
        <v>6788</v>
      </c>
      <c r="BG124" t="s">
        <v>6789</v>
      </c>
      <c r="BJ124" s="96">
        <v>4</v>
      </c>
      <c r="BK124" s="96" t="s">
        <v>4293</v>
      </c>
      <c r="BL124" s="68" t="s">
        <v>6786</v>
      </c>
      <c r="CQ124" s="205">
        <v>1</v>
      </c>
    </row>
    <row r="125" spans="13:95" x14ac:dyDescent="0.25">
      <c r="M125" s="66" t="s">
        <v>2282</v>
      </c>
      <c r="N125" s="66">
        <v>123</v>
      </c>
      <c r="O125" s="66" t="s">
        <v>92</v>
      </c>
      <c r="P125" s="1" t="s">
        <v>2038</v>
      </c>
      <c r="Q125" s="1" t="s">
        <v>2039</v>
      </c>
      <c r="R125" s="1" t="s">
        <v>2245</v>
      </c>
      <c r="S125" s="66" t="s">
        <v>2283</v>
      </c>
      <c r="T125" s="1" t="s">
        <v>2284</v>
      </c>
      <c r="U125" s="66" t="s">
        <v>276</v>
      </c>
      <c r="V125" s="1" t="s">
        <v>2285</v>
      </c>
      <c r="W125" s="1" t="s">
        <v>2286</v>
      </c>
      <c r="X125" s="1" t="s">
        <v>2287</v>
      </c>
      <c r="Y125" s="1" t="s">
        <v>102</v>
      </c>
      <c r="Z125" s="1" t="s">
        <v>103</v>
      </c>
      <c r="AA125" s="1" t="s">
        <v>104</v>
      </c>
      <c r="AB125" s="1" t="s">
        <v>4945</v>
      </c>
      <c r="AC125" s="1" t="s">
        <v>4946</v>
      </c>
      <c r="AD125" s="1" t="s">
        <v>4947</v>
      </c>
      <c r="AE125" s="1" t="s">
        <v>2288</v>
      </c>
      <c r="AF125" s="1" t="s">
        <v>2289</v>
      </c>
      <c r="AG125" s="1" t="s">
        <v>2290</v>
      </c>
      <c r="AH125" s="1" t="s">
        <v>2291</v>
      </c>
      <c r="AI125" s="1" t="s">
        <v>2292</v>
      </c>
      <c r="AJ125" s="1" t="s">
        <v>2293</v>
      </c>
      <c r="AK125" s="1" t="s">
        <v>2294</v>
      </c>
      <c r="AL125" s="1" t="s">
        <v>2295</v>
      </c>
      <c r="AM125" s="1" t="s">
        <v>2296</v>
      </c>
      <c r="AN125" s="1" t="s">
        <v>2260</v>
      </c>
      <c r="AO125" s="1" t="s">
        <v>2297</v>
      </c>
      <c r="AP125" s="1" t="s">
        <v>2298</v>
      </c>
      <c r="AQ125" s="1" t="s">
        <v>6052</v>
      </c>
      <c r="AR125" s="1" t="s">
        <v>6336</v>
      </c>
      <c r="AS125" s="1" t="s">
        <v>6620</v>
      </c>
      <c r="AT125" s="1" t="s">
        <v>350</v>
      </c>
      <c r="AU125" s="66" t="s">
        <v>4511</v>
      </c>
      <c r="AV125" s="66" t="s">
        <v>2299</v>
      </c>
      <c r="AW125" s="66" t="s">
        <v>2057</v>
      </c>
      <c r="AX125" s="66" t="s">
        <v>120</v>
      </c>
      <c r="AZ125" s="96" t="s">
        <v>255</v>
      </c>
      <c r="BA125" s="96" t="s">
        <v>10</v>
      </c>
      <c r="BB125" s="96">
        <v>3</v>
      </c>
      <c r="BC125" t="s">
        <v>4523</v>
      </c>
      <c r="BD125" t="s">
        <v>4948</v>
      </c>
      <c r="BJ125" s="96">
        <v>4</v>
      </c>
      <c r="BK125" s="96" t="s">
        <v>4294</v>
      </c>
      <c r="BL125" s="68" t="s">
        <v>6786</v>
      </c>
      <c r="CQ125" s="205">
        <v>1</v>
      </c>
    </row>
    <row r="126" spans="13:95" x14ac:dyDescent="0.25">
      <c r="M126" s="66" t="s">
        <v>2300</v>
      </c>
      <c r="N126" s="66">
        <v>124</v>
      </c>
      <c r="O126" s="66" t="s">
        <v>92</v>
      </c>
      <c r="P126" s="1" t="s">
        <v>2038</v>
      </c>
      <c r="Q126" s="1" t="s">
        <v>2039</v>
      </c>
      <c r="R126" s="1" t="s">
        <v>2245</v>
      </c>
      <c r="S126" s="66" t="s">
        <v>2301</v>
      </c>
      <c r="T126" s="1" t="s">
        <v>2302</v>
      </c>
      <c r="U126" s="66" t="s">
        <v>276</v>
      </c>
      <c r="V126" s="1" t="s">
        <v>2303</v>
      </c>
      <c r="W126" s="1" t="s">
        <v>2304</v>
      </c>
      <c r="X126" s="1" t="s">
        <v>2305</v>
      </c>
      <c r="Y126" s="1" t="s">
        <v>102</v>
      </c>
      <c r="Z126" s="1" t="s">
        <v>103</v>
      </c>
      <c r="AA126" s="1" t="s">
        <v>104</v>
      </c>
      <c r="AB126" s="1" t="s">
        <v>4949</v>
      </c>
      <c r="AC126" s="1" t="s">
        <v>4950</v>
      </c>
      <c r="AD126" s="1" t="s">
        <v>4951</v>
      </c>
      <c r="AE126" s="1" t="s">
        <v>2306</v>
      </c>
      <c r="AF126" s="1" t="s">
        <v>2307</v>
      </c>
      <c r="AG126" s="1" t="s">
        <v>2308</v>
      </c>
      <c r="AH126" s="1" t="s">
        <v>2309</v>
      </c>
      <c r="AI126" s="1" t="s">
        <v>2310</v>
      </c>
      <c r="AJ126" s="1" t="s">
        <v>2311</v>
      </c>
      <c r="AK126" s="1" t="s">
        <v>2312</v>
      </c>
      <c r="AL126" s="1" t="s">
        <v>2313</v>
      </c>
      <c r="AM126" s="1" t="s">
        <v>2314</v>
      </c>
      <c r="AN126" s="1" t="s">
        <v>570</v>
      </c>
      <c r="AO126" s="1" t="s">
        <v>2315</v>
      </c>
      <c r="AP126" s="1" t="s">
        <v>2316</v>
      </c>
      <c r="AQ126" s="1" t="s">
        <v>6053</v>
      </c>
      <c r="AR126" s="1" t="s">
        <v>6337</v>
      </c>
      <c r="AS126" s="1" t="s">
        <v>6621</v>
      </c>
      <c r="AT126" s="1" t="s">
        <v>350</v>
      </c>
      <c r="AU126" s="66" t="s">
        <v>4511</v>
      </c>
      <c r="AV126" s="66" t="s">
        <v>2317</v>
      </c>
      <c r="AW126" s="66" t="s">
        <v>2057</v>
      </c>
      <c r="AX126" s="66" t="s">
        <v>120</v>
      </c>
      <c r="AZ126" s="96" t="s">
        <v>255</v>
      </c>
      <c r="BA126" s="96" t="s">
        <v>10</v>
      </c>
      <c r="BB126" s="96">
        <v>4</v>
      </c>
      <c r="BC126" t="s">
        <v>4527</v>
      </c>
      <c r="BD126" t="s">
        <v>4952</v>
      </c>
      <c r="BJ126" s="96">
        <v>4</v>
      </c>
      <c r="BK126" s="96" t="s">
        <v>4295</v>
      </c>
      <c r="BL126" s="68" t="s">
        <v>6786</v>
      </c>
      <c r="CQ126" s="205">
        <v>1</v>
      </c>
    </row>
    <row r="127" spans="13:95" x14ac:dyDescent="0.25">
      <c r="M127" s="66" t="s">
        <v>2318</v>
      </c>
      <c r="N127" s="66">
        <v>125</v>
      </c>
      <c r="O127" s="66" t="s">
        <v>92</v>
      </c>
      <c r="P127" s="1" t="s">
        <v>2038</v>
      </c>
      <c r="Q127" s="1" t="s">
        <v>2039</v>
      </c>
      <c r="R127" s="1" t="s">
        <v>2245</v>
      </c>
      <c r="S127" s="66" t="s">
        <v>2319</v>
      </c>
      <c r="T127" s="1" t="s">
        <v>2320</v>
      </c>
      <c r="U127" s="66" t="s">
        <v>276</v>
      </c>
      <c r="V127" s="1" t="s">
        <v>2321</v>
      </c>
      <c r="W127" s="1" t="s">
        <v>2322</v>
      </c>
      <c r="X127" s="1" t="s">
        <v>2323</v>
      </c>
      <c r="Y127" s="1" t="s">
        <v>102</v>
      </c>
      <c r="Z127" s="1" t="s">
        <v>103</v>
      </c>
      <c r="AA127" s="1" t="s">
        <v>104</v>
      </c>
      <c r="AB127" s="1" t="s">
        <v>4953</v>
      </c>
      <c r="AC127" s="1" t="s">
        <v>4954</v>
      </c>
      <c r="AD127" s="1" t="s">
        <v>4955</v>
      </c>
      <c r="AE127" s="1" t="s">
        <v>2324</v>
      </c>
      <c r="AF127" s="1" t="s">
        <v>2325</v>
      </c>
      <c r="AG127" s="1" t="s">
        <v>2326</v>
      </c>
      <c r="AH127" s="1" t="s">
        <v>2327</v>
      </c>
      <c r="AI127" s="1" t="s">
        <v>2328</v>
      </c>
      <c r="AJ127" s="1" t="s">
        <v>2329</v>
      </c>
      <c r="AK127" s="1" t="s">
        <v>2330</v>
      </c>
      <c r="AL127" s="1" t="s">
        <v>2331</v>
      </c>
      <c r="AM127" s="1" t="s">
        <v>2332</v>
      </c>
      <c r="AN127" s="1" t="s">
        <v>476</v>
      </c>
      <c r="AO127" s="1" t="s">
        <v>2333</v>
      </c>
      <c r="AP127" s="1" t="s">
        <v>2334</v>
      </c>
      <c r="AQ127" s="1" t="s">
        <v>6054</v>
      </c>
      <c r="AR127" s="1" t="s">
        <v>6338</v>
      </c>
      <c r="AS127" s="1" t="s">
        <v>6622</v>
      </c>
      <c r="AT127" s="1" t="s">
        <v>350</v>
      </c>
      <c r="AU127" s="66" t="s">
        <v>4511</v>
      </c>
      <c r="AV127" s="66" t="s">
        <v>2335</v>
      </c>
      <c r="AW127" s="66" t="s">
        <v>2057</v>
      </c>
      <c r="AX127" s="66" t="s">
        <v>120</v>
      </c>
      <c r="AZ127" s="96" t="s">
        <v>255</v>
      </c>
      <c r="BA127" s="96" t="s">
        <v>10</v>
      </c>
      <c r="BB127" s="96">
        <v>5</v>
      </c>
      <c r="BC127" t="s">
        <v>4531</v>
      </c>
      <c r="BD127" t="s">
        <v>4956</v>
      </c>
      <c r="BE127" t="s">
        <v>6846</v>
      </c>
      <c r="BF127" t="s">
        <v>6792</v>
      </c>
      <c r="BG127" t="s">
        <v>6793</v>
      </c>
      <c r="BJ127" s="96">
        <v>4</v>
      </c>
      <c r="BK127" s="96" t="s">
        <v>4296</v>
      </c>
      <c r="BL127" s="68" t="s">
        <v>6786</v>
      </c>
      <c r="CQ127" s="205">
        <v>1</v>
      </c>
    </row>
    <row r="128" spans="13:95" x14ac:dyDescent="0.25">
      <c r="M128" s="66" t="s">
        <v>2336</v>
      </c>
      <c r="N128" s="66">
        <v>126</v>
      </c>
      <c r="O128" s="66" t="s">
        <v>92</v>
      </c>
      <c r="P128" s="1" t="s">
        <v>2038</v>
      </c>
      <c r="Q128" s="1" t="s">
        <v>2039</v>
      </c>
      <c r="R128" s="1" t="s">
        <v>2245</v>
      </c>
      <c r="S128" s="66" t="s">
        <v>2337</v>
      </c>
      <c r="T128" s="1" t="s">
        <v>2338</v>
      </c>
      <c r="U128" s="66" t="s">
        <v>276</v>
      </c>
      <c r="V128" s="1" t="s">
        <v>2339</v>
      </c>
      <c r="W128" s="1" t="s">
        <v>2340</v>
      </c>
      <c r="X128" s="1" t="s">
        <v>2341</v>
      </c>
      <c r="Y128" s="1" t="s">
        <v>102</v>
      </c>
      <c r="Z128" s="1" t="s">
        <v>103</v>
      </c>
      <c r="AA128" s="1" t="s">
        <v>104</v>
      </c>
      <c r="AB128" s="1" t="s">
        <v>4957</v>
      </c>
      <c r="AC128" s="1" t="s">
        <v>4958</v>
      </c>
      <c r="AD128" s="1" t="s">
        <v>4959</v>
      </c>
      <c r="AE128" s="1" t="s">
        <v>2342</v>
      </c>
      <c r="AF128" s="1" t="s">
        <v>2343</v>
      </c>
      <c r="AG128" s="1" t="s">
        <v>2344</v>
      </c>
      <c r="AH128" s="1" t="s">
        <v>2345</v>
      </c>
      <c r="AI128" s="1" t="s">
        <v>2346</v>
      </c>
      <c r="AJ128" s="1" t="s">
        <v>2347</v>
      </c>
      <c r="AK128" s="1" t="s">
        <v>2348</v>
      </c>
      <c r="AL128" s="1" t="s">
        <v>2349</v>
      </c>
      <c r="AM128" s="1" t="s">
        <v>2350</v>
      </c>
      <c r="AN128" s="1" t="s">
        <v>2260</v>
      </c>
      <c r="AO128" s="1" t="s">
        <v>2351</v>
      </c>
      <c r="AP128" s="1" t="s">
        <v>2352</v>
      </c>
      <c r="AQ128" s="1" t="s">
        <v>6055</v>
      </c>
      <c r="AR128" s="1" t="s">
        <v>6339</v>
      </c>
      <c r="AS128" s="1" t="s">
        <v>6623</v>
      </c>
      <c r="AT128" s="1" t="s">
        <v>350</v>
      </c>
      <c r="AU128" s="66" t="s">
        <v>4511</v>
      </c>
      <c r="AV128" s="66" t="s">
        <v>2353</v>
      </c>
      <c r="AW128" s="66" t="s">
        <v>2057</v>
      </c>
      <c r="AX128" s="66" t="s">
        <v>120</v>
      </c>
      <c r="AZ128" s="96" t="s">
        <v>255</v>
      </c>
      <c r="BA128" s="96" t="s">
        <v>54</v>
      </c>
      <c r="BB128" s="96">
        <v>1</v>
      </c>
      <c r="BC128" t="s">
        <v>4536</v>
      </c>
      <c r="BD128" t="s">
        <v>4944</v>
      </c>
      <c r="BJ128" s="96">
        <v>4</v>
      </c>
      <c r="BK128" s="96" t="s">
        <v>4297</v>
      </c>
      <c r="BL128" s="68" t="s">
        <v>6786</v>
      </c>
      <c r="CQ128" s="205">
        <v>1</v>
      </c>
    </row>
    <row r="129" spans="13:95" x14ac:dyDescent="0.25">
      <c r="M129" s="66" t="s">
        <v>2354</v>
      </c>
      <c r="N129" s="66">
        <v>127</v>
      </c>
      <c r="O129" s="66" t="s">
        <v>92</v>
      </c>
      <c r="P129" s="1" t="s">
        <v>2038</v>
      </c>
      <c r="Q129" s="1" t="s">
        <v>2039</v>
      </c>
      <c r="R129" s="1" t="s">
        <v>2245</v>
      </c>
      <c r="S129" s="66" t="s">
        <v>2355</v>
      </c>
      <c r="T129" s="1" t="s">
        <v>2356</v>
      </c>
      <c r="U129" s="66" t="s">
        <v>276</v>
      </c>
      <c r="V129" s="1" t="s">
        <v>2357</v>
      </c>
      <c r="W129" s="1" t="s">
        <v>2358</v>
      </c>
      <c r="X129" s="1" t="s">
        <v>2359</v>
      </c>
      <c r="Y129" s="1" t="s">
        <v>102</v>
      </c>
      <c r="Z129" s="1" t="s">
        <v>103</v>
      </c>
      <c r="AA129" s="1" t="s">
        <v>104</v>
      </c>
      <c r="AB129" s="1" t="s">
        <v>4960</v>
      </c>
      <c r="AC129" s="1" t="s">
        <v>4961</v>
      </c>
      <c r="AD129" s="1" t="s">
        <v>4962</v>
      </c>
      <c r="AE129" s="1" t="s">
        <v>2360</v>
      </c>
      <c r="AF129" s="1" t="s">
        <v>2361</v>
      </c>
      <c r="AG129" s="1" t="s">
        <v>2362</v>
      </c>
      <c r="AH129" s="1" t="s">
        <v>2363</v>
      </c>
      <c r="AI129" s="1" t="s">
        <v>2364</v>
      </c>
      <c r="AJ129" s="1" t="s">
        <v>2365</v>
      </c>
      <c r="AK129" s="1" t="s">
        <v>2366</v>
      </c>
      <c r="AL129" s="1" t="s">
        <v>2367</v>
      </c>
      <c r="AM129" s="1" t="s">
        <v>2368</v>
      </c>
      <c r="AN129" s="1" t="s">
        <v>476</v>
      </c>
      <c r="AO129" s="1" t="s">
        <v>2369</v>
      </c>
      <c r="AP129" s="1" t="s">
        <v>2370</v>
      </c>
      <c r="AQ129" s="1" t="s">
        <v>6056</v>
      </c>
      <c r="AR129" s="1" t="s">
        <v>6340</v>
      </c>
      <c r="AS129" s="1" t="s">
        <v>6624</v>
      </c>
      <c r="AT129" s="1" t="s">
        <v>350</v>
      </c>
      <c r="AU129" s="66" t="s">
        <v>4511</v>
      </c>
      <c r="AV129" s="66" t="s">
        <v>2371</v>
      </c>
      <c r="AW129" s="66" t="s">
        <v>2057</v>
      </c>
      <c r="AX129" s="66" t="s">
        <v>120</v>
      </c>
      <c r="AZ129" s="96" t="s">
        <v>255</v>
      </c>
      <c r="BA129" s="96" t="s">
        <v>54</v>
      </c>
      <c r="BB129" s="96">
        <v>2</v>
      </c>
      <c r="BC129" t="s">
        <v>4540</v>
      </c>
      <c r="BD129" t="s">
        <v>4541</v>
      </c>
      <c r="BE129" t="s">
        <v>6794</v>
      </c>
      <c r="BF129" t="s">
        <v>6789</v>
      </c>
      <c r="BG129" t="s">
        <v>6788</v>
      </c>
      <c r="BH129" s="96" t="s">
        <v>6795</v>
      </c>
      <c r="BJ129" s="96">
        <v>4</v>
      </c>
      <c r="BK129" s="96" t="s">
        <v>4298</v>
      </c>
      <c r="BL129" s="68" t="s">
        <v>6786</v>
      </c>
      <c r="CQ129" s="205">
        <v>1</v>
      </c>
    </row>
    <row r="130" spans="13:95" x14ac:dyDescent="0.25">
      <c r="M130" s="66" t="s">
        <v>2372</v>
      </c>
      <c r="N130" s="66">
        <v>128</v>
      </c>
      <c r="O130" s="66" t="s">
        <v>92</v>
      </c>
      <c r="P130" s="1" t="s">
        <v>2038</v>
      </c>
      <c r="Q130" s="1" t="s">
        <v>2039</v>
      </c>
      <c r="R130" s="1" t="s">
        <v>2245</v>
      </c>
      <c r="S130" s="66" t="s">
        <v>2373</v>
      </c>
      <c r="T130" s="1" t="s">
        <v>2374</v>
      </c>
      <c r="U130" s="66" t="s">
        <v>276</v>
      </c>
      <c r="V130" s="1" t="s">
        <v>2375</v>
      </c>
      <c r="W130" s="1" t="s">
        <v>2376</v>
      </c>
      <c r="X130" s="1" t="s">
        <v>2377</v>
      </c>
      <c r="Y130" s="1" t="s">
        <v>102</v>
      </c>
      <c r="Z130" s="1" t="s">
        <v>103</v>
      </c>
      <c r="AA130" s="1" t="s">
        <v>104</v>
      </c>
      <c r="AB130" s="1" t="s">
        <v>4963</v>
      </c>
      <c r="AC130" s="1" t="s">
        <v>4964</v>
      </c>
      <c r="AD130" s="1" t="s">
        <v>4965</v>
      </c>
      <c r="AE130" s="1" t="s">
        <v>2378</v>
      </c>
      <c r="AF130" s="1" t="s">
        <v>2379</v>
      </c>
      <c r="AG130" s="1" t="s">
        <v>2380</v>
      </c>
      <c r="AH130" s="1" t="s">
        <v>2381</v>
      </c>
      <c r="AI130" s="1" t="s">
        <v>2382</v>
      </c>
      <c r="AJ130" s="1" t="s">
        <v>2383</v>
      </c>
      <c r="AK130" s="1" t="s">
        <v>2384</v>
      </c>
      <c r="AL130" s="1" t="s">
        <v>2385</v>
      </c>
      <c r="AM130" s="1" t="s">
        <v>2386</v>
      </c>
      <c r="AN130" s="1" t="s">
        <v>2260</v>
      </c>
      <c r="AO130" s="1" t="s">
        <v>2387</v>
      </c>
      <c r="AP130" s="1" t="s">
        <v>2388</v>
      </c>
      <c r="AQ130" s="1" t="s">
        <v>6057</v>
      </c>
      <c r="AR130" s="1" t="s">
        <v>6341</v>
      </c>
      <c r="AS130" s="1" t="s">
        <v>6625</v>
      </c>
      <c r="AT130" s="1" t="s">
        <v>350</v>
      </c>
      <c r="AU130" s="66" t="s">
        <v>4511</v>
      </c>
      <c r="AV130" s="66" t="s">
        <v>2389</v>
      </c>
      <c r="AW130" s="66" t="s">
        <v>2057</v>
      </c>
      <c r="AX130" s="66" t="s">
        <v>120</v>
      </c>
      <c r="AZ130" s="96" t="s">
        <v>255</v>
      </c>
      <c r="BA130" s="96" t="s">
        <v>54</v>
      </c>
      <c r="BB130" s="96">
        <v>3</v>
      </c>
      <c r="BC130" t="s">
        <v>4545</v>
      </c>
      <c r="BD130" t="s">
        <v>6847</v>
      </c>
      <c r="BE130" t="s">
        <v>4948</v>
      </c>
      <c r="BJ130" s="96">
        <v>4</v>
      </c>
      <c r="BK130" s="96" t="s">
        <v>4299</v>
      </c>
      <c r="BL130" s="68" t="s">
        <v>6786</v>
      </c>
      <c r="CQ130" s="205">
        <v>1</v>
      </c>
    </row>
    <row r="131" spans="13:95" x14ac:dyDescent="0.25">
      <c r="M131" s="66" t="s">
        <v>2390</v>
      </c>
      <c r="N131" s="66">
        <v>129</v>
      </c>
      <c r="O131" s="66" t="s">
        <v>92</v>
      </c>
      <c r="P131" s="1" t="s">
        <v>2038</v>
      </c>
      <c r="Q131" s="1" t="s">
        <v>2039</v>
      </c>
      <c r="R131" s="1" t="s">
        <v>2245</v>
      </c>
      <c r="S131" s="66" t="s">
        <v>2391</v>
      </c>
      <c r="T131" s="1" t="s">
        <v>2392</v>
      </c>
      <c r="U131" s="66" t="s">
        <v>276</v>
      </c>
      <c r="V131" s="1" t="s">
        <v>2393</v>
      </c>
      <c r="W131" s="1" t="s">
        <v>2394</v>
      </c>
      <c r="X131" s="1" t="s">
        <v>2395</v>
      </c>
      <c r="Y131" s="1" t="s">
        <v>102</v>
      </c>
      <c r="Z131" s="1" t="s">
        <v>103</v>
      </c>
      <c r="AA131" s="1" t="s">
        <v>104</v>
      </c>
      <c r="AB131" s="1" t="s">
        <v>4966</v>
      </c>
      <c r="AC131" s="1" t="s">
        <v>4967</v>
      </c>
      <c r="AD131" s="1" t="s">
        <v>4968</v>
      </c>
      <c r="AE131" s="1" t="s">
        <v>2396</v>
      </c>
      <c r="AF131" s="1" t="s">
        <v>2397</v>
      </c>
      <c r="AG131" s="1" t="s">
        <v>2398</v>
      </c>
      <c r="AH131" s="1" t="s">
        <v>2399</v>
      </c>
      <c r="AI131" s="1" t="s">
        <v>2400</v>
      </c>
      <c r="AJ131" s="1" t="s">
        <v>2401</v>
      </c>
      <c r="AK131" s="1" t="s">
        <v>2402</v>
      </c>
      <c r="AL131" s="1" t="s">
        <v>2403</v>
      </c>
      <c r="AM131" s="1" t="s">
        <v>2404</v>
      </c>
      <c r="AN131" s="1" t="s">
        <v>2260</v>
      </c>
      <c r="AO131" s="1" t="s">
        <v>2405</v>
      </c>
      <c r="AP131" s="1" t="s">
        <v>2406</v>
      </c>
      <c r="AQ131" s="1" t="s">
        <v>6058</v>
      </c>
      <c r="AR131" s="1" t="s">
        <v>6342</v>
      </c>
      <c r="AS131" s="1" t="s">
        <v>6626</v>
      </c>
      <c r="AT131" s="1" t="s">
        <v>350</v>
      </c>
      <c r="AU131" s="66" t="s">
        <v>4511</v>
      </c>
      <c r="AV131" s="66" t="s">
        <v>2407</v>
      </c>
      <c r="AW131" s="66" t="s">
        <v>2057</v>
      </c>
      <c r="AX131" s="66" t="s">
        <v>120</v>
      </c>
      <c r="AZ131" s="96" t="s">
        <v>255</v>
      </c>
      <c r="BA131" s="96" t="s">
        <v>54</v>
      </c>
      <c r="BB131" s="96">
        <v>4</v>
      </c>
      <c r="BC131" t="s">
        <v>4550</v>
      </c>
      <c r="BD131" t="s">
        <v>4551</v>
      </c>
      <c r="BE131" t="s">
        <v>6799</v>
      </c>
      <c r="BF131" t="s">
        <v>6800</v>
      </c>
      <c r="BG131" t="s">
        <v>6801</v>
      </c>
      <c r="BH131" s="96" t="s">
        <v>6802</v>
      </c>
      <c r="BI131" s="96" t="s">
        <v>6803</v>
      </c>
      <c r="BJ131" s="96">
        <v>4</v>
      </c>
      <c r="BK131" s="96" t="s">
        <v>4300</v>
      </c>
      <c r="BL131" s="68" t="s">
        <v>6786</v>
      </c>
      <c r="CQ131" s="205">
        <v>1</v>
      </c>
    </row>
    <row r="132" spans="13:95" x14ac:dyDescent="0.25">
      <c r="M132" s="66" t="s">
        <v>2408</v>
      </c>
      <c r="N132" s="66">
        <v>130</v>
      </c>
      <c r="O132" s="66" t="s">
        <v>92</v>
      </c>
      <c r="P132" s="1" t="s">
        <v>2038</v>
      </c>
      <c r="Q132" s="1" t="s">
        <v>2039</v>
      </c>
      <c r="R132" s="1" t="s">
        <v>2245</v>
      </c>
      <c r="S132" s="66" t="s">
        <v>2409</v>
      </c>
      <c r="T132" s="1" t="s">
        <v>2410</v>
      </c>
      <c r="U132" s="66" t="s">
        <v>276</v>
      </c>
      <c r="V132" s="1" t="s">
        <v>2411</v>
      </c>
      <c r="W132" s="1" t="s">
        <v>2412</v>
      </c>
      <c r="X132" s="1" t="s">
        <v>2413</v>
      </c>
      <c r="Y132" s="1" t="s">
        <v>102</v>
      </c>
      <c r="Z132" s="1" t="s">
        <v>103</v>
      </c>
      <c r="AA132" s="1" t="s">
        <v>104</v>
      </c>
      <c r="AB132" s="1" t="s">
        <v>4969</v>
      </c>
      <c r="AC132" s="1" t="s">
        <v>4970</v>
      </c>
      <c r="AD132" s="1" t="s">
        <v>4971</v>
      </c>
      <c r="AE132" s="1" t="s">
        <v>2414</v>
      </c>
      <c r="AF132" s="1" t="s">
        <v>2415</v>
      </c>
      <c r="AG132" s="1" t="s">
        <v>2416</v>
      </c>
      <c r="AH132" s="1" t="s">
        <v>2417</v>
      </c>
      <c r="AI132" s="1" t="s">
        <v>2418</v>
      </c>
      <c r="AJ132" s="1" t="s">
        <v>2419</v>
      </c>
      <c r="AK132" s="1" t="s">
        <v>2420</v>
      </c>
      <c r="AL132" s="1" t="s">
        <v>2421</v>
      </c>
      <c r="AM132" s="1" t="s">
        <v>2422</v>
      </c>
      <c r="AN132" s="1" t="s">
        <v>2260</v>
      </c>
      <c r="AO132" s="1" t="s">
        <v>2423</v>
      </c>
      <c r="AP132" s="1" t="s">
        <v>2424</v>
      </c>
      <c r="AQ132" s="1" t="s">
        <v>6059</v>
      </c>
      <c r="AR132" s="1" t="s">
        <v>6343</v>
      </c>
      <c r="AS132" s="1" t="s">
        <v>6627</v>
      </c>
      <c r="AT132" s="1" t="s">
        <v>350</v>
      </c>
      <c r="AU132" s="66" t="s">
        <v>4511</v>
      </c>
      <c r="AV132" s="66" t="s">
        <v>2425</v>
      </c>
      <c r="AW132" s="66" t="s">
        <v>2057</v>
      </c>
      <c r="AX132" s="66" t="s">
        <v>120</v>
      </c>
      <c r="AZ132" s="96" t="s">
        <v>255</v>
      </c>
      <c r="BA132" s="96" t="s">
        <v>54</v>
      </c>
      <c r="BB132" s="96">
        <v>5</v>
      </c>
      <c r="BC132" t="s">
        <v>4555</v>
      </c>
      <c r="BD132" t="s">
        <v>4556</v>
      </c>
      <c r="BE132" t="s">
        <v>6804</v>
      </c>
      <c r="BF132" t="s">
        <v>6805</v>
      </c>
      <c r="BG132" t="s">
        <v>6806</v>
      </c>
      <c r="BH132" s="96" t="s">
        <v>6807</v>
      </c>
      <c r="BJ132" s="96">
        <v>4</v>
      </c>
      <c r="BK132" s="96" t="s">
        <v>4301</v>
      </c>
      <c r="BL132" s="68" t="s">
        <v>6786</v>
      </c>
      <c r="CQ132" s="205">
        <v>1</v>
      </c>
    </row>
    <row r="133" spans="13:95" x14ac:dyDescent="0.25">
      <c r="M133" s="66" t="s">
        <v>2426</v>
      </c>
      <c r="N133" s="66">
        <v>131</v>
      </c>
      <c r="O133" s="66" t="s">
        <v>92</v>
      </c>
      <c r="P133" s="1" t="s">
        <v>93</v>
      </c>
      <c r="Q133" s="1" t="s">
        <v>2427</v>
      </c>
      <c r="R133" s="1" t="s">
        <v>2428</v>
      </c>
      <c r="S133" s="66" t="s">
        <v>2429</v>
      </c>
      <c r="T133" s="1" t="s">
        <v>2430</v>
      </c>
      <c r="U133" s="66" t="s">
        <v>276</v>
      </c>
      <c r="V133" s="1" t="s">
        <v>2431</v>
      </c>
      <c r="W133" s="1" t="s">
        <v>2432</v>
      </c>
      <c r="X133" s="1" t="s">
        <v>2433</v>
      </c>
      <c r="Y133" s="1" t="s">
        <v>102</v>
      </c>
      <c r="Z133" s="1" t="s">
        <v>103</v>
      </c>
      <c r="AA133" s="1" t="s">
        <v>104</v>
      </c>
      <c r="AB133" s="1" t="s">
        <v>4972</v>
      </c>
      <c r="AC133" s="1" t="s">
        <v>4973</v>
      </c>
      <c r="AD133" s="1" t="s">
        <v>4974</v>
      </c>
      <c r="AE133" s="1" t="s">
        <v>2434</v>
      </c>
      <c r="AF133" s="1" t="s">
        <v>2435</v>
      </c>
      <c r="AG133" s="1" t="s">
        <v>2436</v>
      </c>
      <c r="AH133" s="1" t="s">
        <v>2437</v>
      </c>
      <c r="AI133" s="1" t="s">
        <v>2438</v>
      </c>
      <c r="AJ133" s="1" t="s">
        <v>2439</v>
      </c>
      <c r="AK133" s="1" t="s">
        <v>2440</v>
      </c>
      <c r="AL133" s="1" t="s">
        <v>2441</v>
      </c>
      <c r="AM133" s="1" t="s">
        <v>2442</v>
      </c>
      <c r="AN133" s="1" t="s">
        <v>476</v>
      </c>
      <c r="AO133" s="1" t="s">
        <v>477</v>
      </c>
      <c r="AP133" s="1" t="s">
        <v>1424</v>
      </c>
      <c r="AQ133" s="1" t="s">
        <v>6060</v>
      </c>
      <c r="AR133" s="1" t="s">
        <v>6344</v>
      </c>
      <c r="AS133" s="1" t="s">
        <v>6628</v>
      </c>
      <c r="AT133" s="1" t="s">
        <v>350</v>
      </c>
      <c r="AU133" s="66" t="s">
        <v>4511</v>
      </c>
      <c r="AV133" s="66" t="s">
        <v>2443</v>
      </c>
      <c r="AW133" s="66" t="s">
        <v>119</v>
      </c>
      <c r="AX133" s="66" t="s">
        <v>120</v>
      </c>
      <c r="AZ133" s="96" t="s">
        <v>255</v>
      </c>
      <c r="BA133" s="96" t="s">
        <v>12</v>
      </c>
      <c r="BB133" s="96">
        <v>1</v>
      </c>
      <c r="BC133" t="s">
        <v>4560</v>
      </c>
      <c r="BD133" t="s">
        <v>4940</v>
      </c>
      <c r="BE133" t="s">
        <v>6842</v>
      </c>
      <c r="BH133"/>
      <c r="BI133"/>
      <c r="BJ133" s="96">
        <v>4</v>
      </c>
      <c r="BK133" s="96" t="s">
        <v>4302</v>
      </c>
      <c r="BL133" s="68" t="s">
        <v>6786</v>
      </c>
      <c r="CQ133" s="205">
        <v>1</v>
      </c>
    </row>
    <row r="134" spans="13:95" x14ac:dyDescent="0.25">
      <c r="M134" s="66" t="s">
        <v>2444</v>
      </c>
      <c r="N134" s="66">
        <v>132</v>
      </c>
      <c r="O134" s="66" t="s">
        <v>92</v>
      </c>
      <c r="P134" s="1" t="s">
        <v>93</v>
      </c>
      <c r="Q134" s="1" t="s">
        <v>2427</v>
      </c>
      <c r="R134" s="1" t="s">
        <v>2428</v>
      </c>
      <c r="S134" s="66" t="s">
        <v>2445</v>
      </c>
      <c r="T134" s="1" t="s">
        <v>2446</v>
      </c>
      <c r="U134" s="66" t="s">
        <v>276</v>
      </c>
      <c r="V134" s="1" t="s">
        <v>2447</v>
      </c>
      <c r="W134" s="1" t="s">
        <v>2448</v>
      </c>
      <c r="X134" s="1" t="s">
        <v>2449</v>
      </c>
      <c r="Y134" s="1" t="s">
        <v>102</v>
      </c>
      <c r="Z134" s="1" t="s">
        <v>103</v>
      </c>
      <c r="AA134" s="1" t="s">
        <v>104</v>
      </c>
      <c r="AB134" s="1" t="s">
        <v>4975</v>
      </c>
      <c r="AC134" s="1" t="s">
        <v>4976</v>
      </c>
      <c r="AD134" s="1" t="s">
        <v>4977</v>
      </c>
      <c r="AE134" s="1" t="s">
        <v>2450</v>
      </c>
      <c r="AF134" s="1" t="s">
        <v>2451</v>
      </c>
      <c r="AG134" s="1" t="s">
        <v>2452</v>
      </c>
      <c r="AH134" s="1" t="s">
        <v>2453</v>
      </c>
      <c r="AI134" s="1" t="s">
        <v>2454</v>
      </c>
      <c r="AJ134" s="1" t="s">
        <v>2455</v>
      </c>
      <c r="AK134" s="1" t="s">
        <v>2456</v>
      </c>
      <c r="AL134" s="1" t="s">
        <v>2457</v>
      </c>
      <c r="AM134" s="1" t="s">
        <v>2458</v>
      </c>
      <c r="AN134" s="1" t="s">
        <v>476</v>
      </c>
      <c r="AO134" s="1" t="s">
        <v>2459</v>
      </c>
      <c r="AP134" s="1" t="s">
        <v>1424</v>
      </c>
      <c r="AQ134" s="1" t="s">
        <v>6061</v>
      </c>
      <c r="AR134" s="1" t="s">
        <v>6345</v>
      </c>
      <c r="AS134" s="1" t="s">
        <v>6629</v>
      </c>
      <c r="AT134" s="1" t="s">
        <v>350</v>
      </c>
      <c r="AU134" s="66" t="s">
        <v>4511</v>
      </c>
      <c r="AV134" s="66" t="s">
        <v>2460</v>
      </c>
      <c r="AW134" s="66" t="s">
        <v>119</v>
      </c>
      <c r="AX134" s="66" t="s">
        <v>120</v>
      </c>
      <c r="AZ134" s="96" t="s">
        <v>255</v>
      </c>
      <c r="BA134" s="96" t="s">
        <v>12</v>
      </c>
      <c r="BB134" s="96">
        <v>2</v>
      </c>
      <c r="BC134" t="s">
        <v>4564</v>
      </c>
      <c r="BD134" t="s">
        <v>4565</v>
      </c>
      <c r="BE134" t="s">
        <v>6808</v>
      </c>
      <c r="BF134" t="s">
        <v>6809</v>
      </c>
      <c r="BG134" t="s">
        <v>6810</v>
      </c>
      <c r="BH134" t="s">
        <v>6811</v>
      </c>
      <c r="BI134"/>
      <c r="BJ134" s="96">
        <v>4</v>
      </c>
      <c r="BK134" s="96" t="s">
        <v>4303</v>
      </c>
      <c r="BL134" s="68" t="s">
        <v>6786</v>
      </c>
      <c r="CQ134" s="205">
        <v>1</v>
      </c>
    </row>
    <row r="135" spans="13:95" x14ac:dyDescent="0.25">
      <c r="M135" s="66" t="s">
        <v>2461</v>
      </c>
      <c r="N135" s="66">
        <v>133</v>
      </c>
      <c r="O135" s="66" t="s">
        <v>92</v>
      </c>
      <c r="P135" s="1" t="s">
        <v>93</v>
      </c>
      <c r="Q135" s="1" t="s">
        <v>2427</v>
      </c>
      <c r="R135" s="1" t="s">
        <v>2428</v>
      </c>
      <c r="S135" s="66" t="s">
        <v>2462</v>
      </c>
      <c r="T135" s="1" t="s">
        <v>2463</v>
      </c>
      <c r="U135" s="66" t="s">
        <v>276</v>
      </c>
      <c r="V135" s="1" t="s">
        <v>2464</v>
      </c>
      <c r="W135" s="1" t="s">
        <v>2465</v>
      </c>
      <c r="X135" s="1" t="s">
        <v>2466</v>
      </c>
      <c r="Y135" s="1" t="s">
        <v>102</v>
      </c>
      <c r="Z135" s="1" t="s">
        <v>103</v>
      </c>
      <c r="AA135" s="1" t="s">
        <v>104</v>
      </c>
      <c r="AB135" s="1" t="s">
        <v>4978</v>
      </c>
      <c r="AC135" s="1" t="s">
        <v>4979</v>
      </c>
      <c r="AD135" s="1" t="s">
        <v>4980</v>
      </c>
      <c r="AE135" s="1" t="s">
        <v>2467</v>
      </c>
      <c r="AF135" s="1" t="s">
        <v>2468</v>
      </c>
      <c r="AG135" s="1" t="s">
        <v>2469</v>
      </c>
      <c r="AH135" s="1" t="s">
        <v>2470</v>
      </c>
      <c r="AI135" s="1" t="s">
        <v>2471</v>
      </c>
      <c r="AJ135" s="1" t="s">
        <v>2472</v>
      </c>
      <c r="AK135" s="1" t="s">
        <v>2473</v>
      </c>
      <c r="AL135" s="1" t="s">
        <v>2474</v>
      </c>
      <c r="AM135" s="1" t="s">
        <v>2475</v>
      </c>
      <c r="AN135" s="1" t="s">
        <v>476</v>
      </c>
      <c r="AO135" s="1" t="s">
        <v>2476</v>
      </c>
      <c r="AP135" s="1" t="s">
        <v>1424</v>
      </c>
      <c r="AQ135" s="1" t="s">
        <v>6062</v>
      </c>
      <c r="AR135" s="1" t="s">
        <v>6346</v>
      </c>
      <c r="AS135" s="1" t="s">
        <v>6630</v>
      </c>
      <c r="AT135" s="1" t="s">
        <v>350</v>
      </c>
      <c r="AU135" s="66" t="s">
        <v>4511</v>
      </c>
      <c r="AV135" s="66" t="s">
        <v>2477</v>
      </c>
      <c r="AW135" s="66" t="s">
        <v>119</v>
      </c>
      <c r="AX135" s="66" t="s">
        <v>120</v>
      </c>
      <c r="AZ135" s="96" t="s">
        <v>255</v>
      </c>
      <c r="BA135" s="96" t="s">
        <v>12</v>
      </c>
      <c r="BB135" s="96">
        <v>3</v>
      </c>
      <c r="BC135" t="s">
        <v>4569</v>
      </c>
      <c r="BD135" t="s">
        <v>4948</v>
      </c>
      <c r="BH135"/>
      <c r="BI135"/>
      <c r="BJ135" s="96">
        <v>4</v>
      </c>
      <c r="BK135" s="96" t="s">
        <v>4304</v>
      </c>
      <c r="BL135" s="68" t="s">
        <v>6786</v>
      </c>
      <c r="CQ135" s="205">
        <v>1</v>
      </c>
    </row>
    <row r="136" spans="13:95" x14ac:dyDescent="0.25">
      <c r="M136" s="66" t="s">
        <v>2478</v>
      </c>
      <c r="N136" s="66">
        <v>134</v>
      </c>
      <c r="O136" s="66" t="s">
        <v>92</v>
      </c>
      <c r="P136" s="1" t="s">
        <v>93</v>
      </c>
      <c r="Q136" s="1" t="s">
        <v>2427</v>
      </c>
      <c r="R136" s="1" t="s">
        <v>2428</v>
      </c>
      <c r="S136" s="66" t="s">
        <v>2479</v>
      </c>
      <c r="T136" s="1" t="s">
        <v>2480</v>
      </c>
      <c r="U136" s="66" t="s">
        <v>276</v>
      </c>
      <c r="V136" s="1" t="s">
        <v>2481</v>
      </c>
      <c r="W136" s="1" t="s">
        <v>2482</v>
      </c>
      <c r="X136" s="1" t="s">
        <v>2483</v>
      </c>
      <c r="Y136" s="1" t="s">
        <v>102</v>
      </c>
      <c r="Z136" s="1" t="s">
        <v>103</v>
      </c>
      <c r="AA136" s="1" t="s">
        <v>104</v>
      </c>
      <c r="AB136" s="1" t="s">
        <v>4981</v>
      </c>
      <c r="AC136" s="1" t="s">
        <v>4982</v>
      </c>
      <c r="AD136" s="1" t="s">
        <v>4983</v>
      </c>
      <c r="AE136" s="1" t="s">
        <v>2484</v>
      </c>
      <c r="AF136" s="1" t="s">
        <v>2485</v>
      </c>
      <c r="AG136" s="1" t="s">
        <v>2486</v>
      </c>
      <c r="AH136" s="1" t="s">
        <v>2487</v>
      </c>
      <c r="AI136" s="1" t="s">
        <v>2488</v>
      </c>
      <c r="AJ136" s="1" t="s">
        <v>2489</v>
      </c>
      <c r="AK136" s="1" t="s">
        <v>2490</v>
      </c>
      <c r="AL136" s="1" t="s">
        <v>2491</v>
      </c>
      <c r="AM136" s="1" t="s">
        <v>2492</v>
      </c>
      <c r="AN136" s="1" t="s">
        <v>476</v>
      </c>
      <c r="AO136" s="1" t="s">
        <v>2493</v>
      </c>
      <c r="AP136" s="1" t="s">
        <v>1424</v>
      </c>
      <c r="AQ136" s="1" t="s">
        <v>6063</v>
      </c>
      <c r="AR136" s="1" t="s">
        <v>6347</v>
      </c>
      <c r="AS136" s="1" t="s">
        <v>6631</v>
      </c>
      <c r="AT136" s="1" t="s">
        <v>350</v>
      </c>
      <c r="AU136" s="66" t="s">
        <v>4511</v>
      </c>
      <c r="AV136" s="66" t="s">
        <v>2494</v>
      </c>
      <c r="AW136" s="66" t="s">
        <v>119</v>
      </c>
      <c r="AX136" s="66" t="s">
        <v>120</v>
      </c>
      <c r="AZ136" s="96" t="s">
        <v>255</v>
      </c>
      <c r="BA136" s="96" t="s">
        <v>12</v>
      </c>
      <c r="BB136" s="96">
        <v>4</v>
      </c>
      <c r="BC136" t="s">
        <v>4573</v>
      </c>
      <c r="BD136" t="s">
        <v>6812</v>
      </c>
      <c r="BE136" t="s">
        <v>6813</v>
      </c>
      <c r="BF136" t="s">
        <v>6802</v>
      </c>
      <c r="BG136" t="s">
        <v>6814</v>
      </c>
      <c r="BH136" t="s">
        <v>6815</v>
      </c>
      <c r="BI136" t="s">
        <v>6816</v>
      </c>
      <c r="BJ136" s="96">
        <v>4</v>
      </c>
      <c r="BK136" s="96" t="s">
        <v>4305</v>
      </c>
      <c r="BL136" s="68" t="s">
        <v>6786</v>
      </c>
      <c r="CQ136" s="205">
        <v>1</v>
      </c>
    </row>
    <row r="137" spans="13:95" x14ac:dyDescent="0.25">
      <c r="M137" s="66" t="s">
        <v>2495</v>
      </c>
      <c r="N137" s="66">
        <v>135</v>
      </c>
      <c r="O137" s="66" t="s">
        <v>92</v>
      </c>
      <c r="P137" s="1" t="s">
        <v>93</v>
      </c>
      <c r="Q137" s="1" t="s">
        <v>2427</v>
      </c>
      <c r="R137" s="1" t="s">
        <v>2428</v>
      </c>
      <c r="S137" s="66" t="s">
        <v>2496</v>
      </c>
      <c r="T137" s="1" t="s">
        <v>2497</v>
      </c>
      <c r="U137" s="66" t="s">
        <v>276</v>
      </c>
      <c r="V137" s="1" t="s">
        <v>2498</v>
      </c>
      <c r="W137" s="1" t="s">
        <v>2499</v>
      </c>
      <c r="X137" s="1" t="s">
        <v>2500</v>
      </c>
      <c r="Y137" s="1" t="s">
        <v>102</v>
      </c>
      <c r="Z137" s="1" t="s">
        <v>103</v>
      </c>
      <c r="AA137" s="1" t="s">
        <v>104</v>
      </c>
      <c r="AB137" s="1" t="s">
        <v>4984</v>
      </c>
      <c r="AC137" s="1" t="s">
        <v>4985</v>
      </c>
      <c r="AD137" s="1" t="s">
        <v>4986</v>
      </c>
      <c r="AE137" s="1" t="s">
        <v>2501</v>
      </c>
      <c r="AF137" s="1" t="s">
        <v>2502</v>
      </c>
      <c r="AG137" s="1" t="s">
        <v>2503</v>
      </c>
      <c r="AH137" s="1" t="s">
        <v>2504</v>
      </c>
      <c r="AI137" s="1" t="s">
        <v>2505</v>
      </c>
      <c r="AJ137" s="1" t="s">
        <v>2506</v>
      </c>
      <c r="AK137" s="1" t="s">
        <v>2507</v>
      </c>
      <c r="AL137" s="1" t="s">
        <v>2508</v>
      </c>
      <c r="AM137" s="1" t="s">
        <v>2509</v>
      </c>
      <c r="AN137" s="1" t="s">
        <v>476</v>
      </c>
      <c r="AO137" s="1" t="s">
        <v>2510</v>
      </c>
      <c r="AP137" s="1" t="s">
        <v>1424</v>
      </c>
      <c r="AQ137" s="1" t="s">
        <v>6064</v>
      </c>
      <c r="AR137" s="1" t="s">
        <v>6348</v>
      </c>
      <c r="AS137" s="1" t="s">
        <v>6632</v>
      </c>
      <c r="AT137" s="1" t="s">
        <v>350</v>
      </c>
      <c r="AU137" s="66" t="s">
        <v>4511</v>
      </c>
      <c r="AV137" s="66" t="s">
        <v>2511</v>
      </c>
      <c r="AW137" s="66" t="s">
        <v>119</v>
      </c>
      <c r="AX137" s="66" t="s">
        <v>120</v>
      </c>
      <c r="AZ137" s="96" t="s">
        <v>255</v>
      </c>
      <c r="BA137" s="96" t="s">
        <v>12</v>
      </c>
      <c r="BB137" s="96">
        <v>5</v>
      </c>
      <c r="BC137" t="s">
        <v>4577</v>
      </c>
      <c r="BD137" t="s">
        <v>6817</v>
      </c>
      <c r="BE137" t="s">
        <v>4578</v>
      </c>
      <c r="BF137" t="s">
        <v>6818</v>
      </c>
      <c r="BG137" t="s">
        <v>6819</v>
      </c>
      <c r="BH137" t="s">
        <v>6793</v>
      </c>
      <c r="BI137"/>
      <c r="BJ137" s="96">
        <v>4</v>
      </c>
      <c r="BK137" s="96" t="s">
        <v>4306</v>
      </c>
      <c r="BL137" s="68" t="s">
        <v>6786</v>
      </c>
      <c r="CQ137" s="205">
        <v>1</v>
      </c>
    </row>
    <row r="138" spans="13:95" x14ac:dyDescent="0.25">
      <c r="M138" s="66" t="s">
        <v>2512</v>
      </c>
      <c r="N138" s="66">
        <v>136</v>
      </c>
      <c r="O138" s="66" t="s">
        <v>92</v>
      </c>
      <c r="P138" s="1" t="s">
        <v>93</v>
      </c>
      <c r="Q138" s="1" t="s">
        <v>2427</v>
      </c>
      <c r="R138" s="1" t="s">
        <v>2428</v>
      </c>
      <c r="S138" s="66" t="s">
        <v>2513</v>
      </c>
      <c r="T138" s="1" t="s">
        <v>2514</v>
      </c>
      <c r="U138" s="66" t="s">
        <v>276</v>
      </c>
      <c r="V138" s="1" t="s">
        <v>2515</v>
      </c>
      <c r="W138" s="1" t="s">
        <v>2516</v>
      </c>
      <c r="X138" s="1" t="s">
        <v>2517</v>
      </c>
      <c r="Y138" s="1" t="s">
        <v>102</v>
      </c>
      <c r="Z138" s="1" t="s">
        <v>103</v>
      </c>
      <c r="AA138" s="1" t="s">
        <v>104</v>
      </c>
      <c r="AB138" s="1" t="s">
        <v>4987</v>
      </c>
      <c r="AC138" s="1" t="s">
        <v>4988</v>
      </c>
      <c r="AD138" s="1" t="s">
        <v>4989</v>
      </c>
      <c r="AE138" s="1" t="s">
        <v>2518</v>
      </c>
      <c r="AF138" s="1" t="s">
        <v>2519</v>
      </c>
      <c r="AG138" s="1" t="s">
        <v>2520</v>
      </c>
      <c r="AH138" s="1" t="s">
        <v>2521</v>
      </c>
      <c r="AI138" s="1" t="s">
        <v>2522</v>
      </c>
      <c r="AJ138" s="1" t="s">
        <v>2523</v>
      </c>
      <c r="AK138" s="1" t="s">
        <v>2524</v>
      </c>
      <c r="AL138" s="1" t="s">
        <v>2525</v>
      </c>
      <c r="AM138" s="1" t="s">
        <v>2526</v>
      </c>
      <c r="AN138" s="1" t="s">
        <v>476</v>
      </c>
      <c r="AO138" s="1" t="s">
        <v>2527</v>
      </c>
      <c r="AP138" s="1" t="s">
        <v>1424</v>
      </c>
      <c r="AQ138" s="1" t="s">
        <v>6065</v>
      </c>
      <c r="AR138" s="1" t="s">
        <v>6349</v>
      </c>
      <c r="AS138" s="1" t="s">
        <v>6633</v>
      </c>
      <c r="AT138" s="1" t="s">
        <v>350</v>
      </c>
      <c r="AU138" s="66" t="s">
        <v>4511</v>
      </c>
      <c r="AV138" s="66" t="s">
        <v>2528</v>
      </c>
      <c r="AW138" s="66" t="s">
        <v>119</v>
      </c>
      <c r="AX138" s="66" t="s">
        <v>120</v>
      </c>
      <c r="AZ138" s="96" t="s">
        <v>273</v>
      </c>
      <c r="BA138" s="96" t="s">
        <v>10</v>
      </c>
      <c r="BB138" s="96">
        <v>1</v>
      </c>
      <c r="BC138" t="s">
        <v>4512</v>
      </c>
      <c r="BD138" t="s">
        <v>3326</v>
      </c>
      <c r="BE138" t="s">
        <v>6848</v>
      </c>
      <c r="BI138"/>
      <c r="BJ138" s="96">
        <v>4</v>
      </c>
      <c r="BK138" s="96" t="s">
        <v>4292</v>
      </c>
      <c r="BL138" s="68" t="s">
        <v>6786</v>
      </c>
      <c r="CQ138" s="205">
        <v>1</v>
      </c>
    </row>
    <row r="139" spans="13:95" x14ac:dyDescent="0.25">
      <c r="M139" s="66" t="s">
        <v>2529</v>
      </c>
      <c r="N139" s="66">
        <v>137</v>
      </c>
      <c r="O139" s="66" t="s">
        <v>92</v>
      </c>
      <c r="P139" s="1" t="s">
        <v>93</v>
      </c>
      <c r="Q139" s="1" t="s">
        <v>2427</v>
      </c>
      <c r="R139" s="1" t="s">
        <v>2428</v>
      </c>
      <c r="S139" s="66" t="s">
        <v>2530</v>
      </c>
      <c r="T139" s="1" t="s">
        <v>2531</v>
      </c>
      <c r="U139" s="66" t="s">
        <v>182</v>
      </c>
      <c r="V139" s="1" t="s">
        <v>2532</v>
      </c>
      <c r="W139" s="1" t="s">
        <v>2533</v>
      </c>
      <c r="X139" s="1" t="s">
        <v>2534</v>
      </c>
      <c r="Y139" s="1" t="s">
        <v>102</v>
      </c>
      <c r="Z139" s="1" t="s">
        <v>103</v>
      </c>
      <c r="AA139" s="1" t="s">
        <v>104</v>
      </c>
      <c r="AB139" s="1" t="s">
        <v>4990</v>
      </c>
      <c r="AC139" s="1" t="s">
        <v>4991</v>
      </c>
      <c r="AD139" s="1" t="s">
        <v>4992</v>
      </c>
      <c r="AE139" s="1" t="s">
        <v>2535</v>
      </c>
      <c r="AF139" s="1" t="s">
        <v>2536</v>
      </c>
      <c r="AG139" s="1" t="s">
        <v>2537</v>
      </c>
      <c r="AH139" s="1" t="s">
        <v>2538</v>
      </c>
      <c r="AI139" s="1" t="s">
        <v>2539</v>
      </c>
      <c r="AJ139" s="1" t="s">
        <v>2540</v>
      </c>
      <c r="AK139" s="1" t="s">
        <v>2541</v>
      </c>
      <c r="AL139" s="1" t="s">
        <v>2542</v>
      </c>
      <c r="AM139" s="1" t="s">
        <v>2543</v>
      </c>
      <c r="AN139" s="1" t="s">
        <v>476</v>
      </c>
      <c r="AO139" s="1" t="s">
        <v>2544</v>
      </c>
      <c r="AP139" s="1" t="s">
        <v>1424</v>
      </c>
      <c r="AQ139" s="1" t="s">
        <v>6066</v>
      </c>
      <c r="AR139" s="1" t="s">
        <v>6350</v>
      </c>
      <c r="AS139" s="1" t="s">
        <v>6634</v>
      </c>
      <c r="AT139" s="1" t="s">
        <v>350</v>
      </c>
      <c r="AU139" s="66" t="s">
        <v>4511</v>
      </c>
      <c r="AV139" s="66" t="s">
        <v>2545</v>
      </c>
      <c r="AW139" s="66" t="s">
        <v>119</v>
      </c>
      <c r="AX139" s="66" t="s">
        <v>120</v>
      </c>
      <c r="AZ139" s="96" t="s">
        <v>273</v>
      </c>
      <c r="BA139" s="96" t="s">
        <v>10</v>
      </c>
      <c r="BB139" s="96">
        <v>2</v>
      </c>
      <c r="BC139" t="s">
        <v>4518</v>
      </c>
      <c r="BD139" t="s">
        <v>6849</v>
      </c>
      <c r="BE139" t="s">
        <v>6787</v>
      </c>
      <c r="BF139" t="s">
        <v>6788</v>
      </c>
      <c r="BG139" t="s">
        <v>6789</v>
      </c>
      <c r="BJ139" s="96">
        <v>4</v>
      </c>
      <c r="BK139" s="96" t="s">
        <v>4293</v>
      </c>
      <c r="BL139" s="68" t="s">
        <v>6786</v>
      </c>
      <c r="CQ139" s="205">
        <v>1</v>
      </c>
    </row>
    <row r="140" spans="13:95" x14ac:dyDescent="0.25">
      <c r="M140" s="66" t="s">
        <v>2546</v>
      </c>
      <c r="N140" s="66">
        <v>138</v>
      </c>
      <c r="O140" s="66" t="s">
        <v>92</v>
      </c>
      <c r="P140" s="1" t="s">
        <v>93</v>
      </c>
      <c r="Q140" s="1" t="s">
        <v>2427</v>
      </c>
      <c r="R140" s="1" t="s">
        <v>2428</v>
      </c>
      <c r="S140" s="66" t="s">
        <v>2547</v>
      </c>
      <c r="T140" s="1" t="s">
        <v>2548</v>
      </c>
      <c r="U140" s="66" t="s">
        <v>276</v>
      </c>
      <c r="V140" s="1" t="s">
        <v>2549</v>
      </c>
      <c r="W140" s="1" t="s">
        <v>2550</v>
      </c>
      <c r="X140" s="1" t="s">
        <v>2551</v>
      </c>
      <c r="Y140" s="1" t="s">
        <v>102</v>
      </c>
      <c r="Z140" s="1" t="s">
        <v>103</v>
      </c>
      <c r="AA140" s="1" t="s">
        <v>104</v>
      </c>
      <c r="AB140" s="1" t="s">
        <v>4993</v>
      </c>
      <c r="AC140" s="1" t="s">
        <v>4994</v>
      </c>
      <c r="AD140" s="1" t="s">
        <v>4995</v>
      </c>
      <c r="AE140" s="1" t="s">
        <v>2552</v>
      </c>
      <c r="AF140" s="1" t="s">
        <v>2553</v>
      </c>
      <c r="AG140" s="1" t="s">
        <v>2554</v>
      </c>
      <c r="AH140" s="1" t="s">
        <v>2555</v>
      </c>
      <c r="AI140" s="1" t="s">
        <v>2556</v>
      </c>
      <c r="AJ140" s="1" t="s">
        <v>2557</v>
      </c>
      <c r="AK140" s="1" t="s">
        <v>2558</v>
      </c>
      <c r="AL140" s="1" t="s">
        <v>2559</v>
      </c>
      <c r="AM140" s="1" t="s">
        <v>2560</v>
      </c>
      <c r="AN140" s="1" t="s">
        <v>476</v>
      </c>
      <c r="AO140" s="1" t="s">
        <v>2561</v>
      </c>
      <c r="AP140" s="1" t="s">
        <v>1424</v>
      </c>
      <c r="AQ140" s="1" t="s">
        <v>6067</v>
      </c>
      <c r="AR140" s="1" t="s">
        <v>6351</v>
      </c>
      <c r="AS140" s="1" t="s">
        <v>6635</v>
      </c>
      <c r="AT140" s="1" t="s">
        <v>350</v>
      </c>
      <c r="AU140" s="66" t="s">
        <v>4511</v>
      </c>
      <c r="AV140" s="66" t="s">
        <v>2562</v>
      </c>
      <c r="AW140" s="66" t="s">
        <v>119</v>
      </c>
      <c r="AX140" s="66" t="s">
        <v>120</v>
      </c>
      <c r="AZ140" s="96" t="s">
        <v>273</v>
      </c>
      <c r="BA140" s="96" t="s">
        <v>10</v>
      </c>
      <c r="BB140" s="96">
        <v>3</v>
      </c>
      <c r="BC140" t="s">
        <v>4523</v>
      </c>
      <c r="BD140" t="s">
        <v>4996</v>
      </c>
      <c r="BJ140" s="96">
        <v>4</v>
      </c>
      <c r="BK140" s="96" t="s">
        <v>4294</v>
      </c>
      <c r="BL140" s="68" t="s">
        <v>6786</v>
      </c>
      <c r="CQ140" s="205">
        <v>1</v>
      </c>
    </row>
    <row r="141" spans="13:95" x14ac:dyDescent="0.25">
      <c r="M141" s="66" t="s">
        <v>2563</v>
      </c>
      <c r="N141" s="66">
        <v>139</v>
      </c>
      <c r="O141" s="66" t="s">
        <v>92</v>
      </c>
      <c r="P141" s="1" t="s">
        <v>93</v>
      </c>
      <c r="Q141" s="1" t="s">
        <v>2427</v>
      </c>
      <c r="R141" s="1" t="s">
        <v>2428</v>
      </c>
      <c r="S141" s="66" t="s">
        <v>2564</v>
      </c>
      <c r="T141" s="1" t="s">
        <v>2565</v>
      </c>
      <c r="U141" s="66" t="s">
        <v>276</v>
      </c>
      <c r="V141" s="1" t="s">
        <v>2566</v>
      </c>
      <c r="W141" s="1" t="s">
        <v>2567</v>
      </c>
      <c r="X141" s="1" t="s">
        <v>2568</v>
      </c>
      <c r="Y141" s="1" t="s">
        <v>102</v>
      </c>
      <c r="Z141" s="1" t="s">
        <v>103</v>
      </c>
      <c r="AA141" s="1" t="s">
        <v>104</v>
      </c>
      <c r="AB141" s="1" t="s">
        <v>4997</v>
      </c>
      <c r="AC141" s="1" t="s">
        <v>4998</v>
      </c>
      <c r="AD141" s="1" t="s">
        <v>4999</v>
      </c>
      <c r="AE141" s="1" t="s">
        <v>2569</v>
      </c>
      <c r="AF141" s="1" t="s">
        <v>2570</v>
      </c>
      <c r="AG141" s="1" t="s">
        <v>2571</v>
      </c>
      <c r="AH141" s="1" t="s">
        <v>2572</v>
      </c>
      <c r="AI141" s="1" t="s">
        <v>2573</v>
      </c>
      <c r="AJ141" s="1" t="s">
        <v>2574</v>
      </c>
      <c r="AK141" s="1" t="s">
        <v>2575</v>
      </c>
      <c r="AL141" s="1" t="s">
        <v>2576</v>
      </c>
      <c r="AM141" s="1" t="s">
        <v>2577</v>
      </c>
      <c r="AN141" s="1" t="s">
        <v>476</v>
      </c>
      <c r="AO141" s="1" t="s">
        <v>2578</v>
      </c>
      <c r="AP141" s="1" t="s">
        <v>1424</v>
      </c>
      <c r="AQ141" s="1" t="s">
        <v>6068</v>
      </c>
      <c r="AR141" s="1" t="s">
        <v>6352</v>
      </c>
      <c r="AS141" s="1" t="s">
        <v>6636</v>
      </c>
      <c r="AT141" s="1" t="s">
        <v>350</v>
      </c>
      <c r="AU141" s="66" t="s">
        <v>4511</v>
      </c>
      <c r="AV141" s="66" t="s">
        <v>2579</v>
      </c>
      <c r="AW141" s="66" t="s">
        <v>119</v>
      </c>
      <c r="AX141" s="66" t="s">
        <v>120</v>
      </c>
      <c r="AZ141" s="96" t="s">
        <v>273</v>
      </c>
      <c r="BA141" s="96" t="s">
        <v>10</v>
      </c>
      <c r="BB141" s="96">
        <v>4</v>
      </c>
      <c r="BC141" t="s">
        <v>4527</v>
      </c>
      <c r="BD141" t="s">
        <v>5000</v>
      </c>
      <c r="BJ141" s="96">
        <v>4</v>
      </c>
      <c r="BK141" s="96" t="s">
        <v>4295</v>
      </c>
      <c r="BL141" s="68" t="s">
        <v>6786</v>
      </c>
      <c r="CQ141" s="205">
        <v>1</v>
      </c>
    </row>
    <row r="142" spans="13:95" x14ac:dyDescent="0.25">
      <c r="M142" s="66" t="s">
        <v>2580</v>
      </c>
      <c r="N142" s="66">
        <v>140</v>
      </c>
      <c r="O142" s="66" t="s">
        <v>92</v>
      </c>
      <c r="P142" s="1" t="s">
        <v>93</v>
      </c>
      <c r="Q142" s="1" t="s">
        <v>2427</v>
      </c>
      <c r="R142" s="1" t="s">
        <v>2428</v>
      </c>
      <c r="S142" s="66" t="s">
        <v>2581</v>
      </c>
      <c r="T142" s="1" t="s">
        <v>2582</v>
      </c>
      <c r="U142" s="66" t="s">
        <v>182</v>
      </c>
      <c r="V142" s="1" t="s">
        <v>2583</v>
      </c>
      <c r="W142" s="1" t="s">
        <v>2584</v>
      </c>
      <c r="X142" s="1" t="s">
        <v>2585</v>
      </c>
      <c r="Y142" s="1" t="s">
        <v>102</v>
      </c>
      <c r="Z142" s="1" t="s">
        <v>103</v>
      </c>
      <c r="AA142" s="1" t="s">
        <v>104</v>
      </c>
      <c r="AB142" s="1" t="s">
        <v>5001</v>
      </c>
      <c r="AC142" s="1" t="s">
        <v>5002</v>
      </c>
      <c r="AD142" s="1" t="s">
        <v>5003</v>
      </c>
      <c r="AE142" s="1" t="s">
        <v>2586</v>
      </c>
      <c r="AF142" s="1" t="s">
        <v>2587</v>
      </c>
      <c r="AG142" s="1" t="s">
        <v>2588</v>
      </c>
      <c r="AH142" s="1" t="s">
        <v>2589</v>
      </c>
      <c r="AI142" s="1" t="s">
        <v>2590</v>
      </c>
      <c r="AJ142" s="1" t="s">
        <v>2591</v>
      </c>
      <c r="AK142" s="1" t="s">
        <v>2592</v>
      </c>
      <c r="AL142" s="1" t="s">
        <v>2593</v>
      </c>
      <c r="AM142" s="1" t="s">
        <v>2594</v>
      </c>
      <c r="AN142" s="1" t="s">
        <v>476</v>
      </c>
      <c r="AO142" s="1" t="s">
        <v>2595</v>
      </c>
      <c r="AP142" s="1" t="s">
        <v>1424</v>
      </c>
      <c r="AQ142" s="1" t="s">
        <v>6069</v>
      </c>
      <c r="AR142" s="1" t="s">
        <v>6353</v>
      </c>
      <c r="AS142" s="1" t="s">
        <v>6637</v>
      </c>
      <c r="AT142" s="1" t="s">
        <v>350</v>
      </c>
      <c r="AU142" s="66" t="s">
        <v>4511</v>
      </c>
      <c r="AV142" s="66" t="s">
        <v>2596</v>
      </c>
      <c r="AW142" s="66" t="s">
        <v>119</v>
      </c>
      <c r="AX142" s="66" t="s">
        <v>120</v>
      </c>
      <c r="AZ142" s="96" t="s">
        <v>273</v>
      </c>
      <c r="BA142" s="96" t="s">
        <v>10</v>
      </c>
      <c r="BB142" s="96">
        <v>5</v>
      </c>
      <c r="BC142" t="s">
        <v>4531</v>
      </c>
      <c r="BD142" t="s">
        <v>5004</v>
      </c>
      <c r="BE142" t="s">
        <v>6850</v>
      </c>
      <c r="BF142" t="s">
        <v>6792</v>
      </c>
      <c r="BG142" t="s">
        <v>6793</v>
      </c>
      <c r="BJ142" s="96">
        <v>4</v>
      </c>
      <c r="BK142" s="96" t="s">
        <v>4296</v>
      </c>
      <c r="BL142" s="68" t="s">
        <v>6786</v>
      </c>
      <c r="CQ142" s="205">
        <v>1</v>
      </c>
    </row>
    <row r="143" spans="13:95" x14ac:dyDescent="0.25">
      <c r="M143" s="66" t="s">
        <v>2597</v>
      </c>
      <c r="N143" s="66">
        <v>141</v>
      </c>
      <c r="O143" s="66" t="s">
        <v>92</v>
      </c>
      <c r="P143" s="1" t="s">
        <v>93</v>
      </c>
      <c r="Q143" s="1" t="s">
        <v>2427</v>
      </c>
      <c r="R143" s="1" t="s">
        <v>2428</v>
      </c>
      <c r="S143" s="66" t="s">
        <v>2598</v>
      </c>
      <c r="T143" s="1" t="s">
        <v>2599</v>
      </c>
      <c r="U143" s="66" t="s">
        <v>276</v>
      </c>
      <c r="V143" s="1" t="s">
        <v>2600</v>
      </c>
      <c r="W143" s="1" t="s">
        <v>2601</v>
      </c>
      <c r="X143" s="1" t="s">
        <v>2602</v>
      </c>
      <c r="Y143" s="1" t="s">
        <v>102</v>
      </c>
      <c r="Z143" s="1" t="s">
        <v>103</v>
      </c>
      <c r="AA143" s="1" t="s">
        <v>104</v>
      </c>
      <c r="AB143" s="1" t="s">
        <v>5005</v>
      </c>
      <c r="AC143" s="1" t="s">
        <v>5006</v>
      </c>
      <c r="AD143" s="1" t="s">
        <v>5007</v>
      </c>
      <c r="AE143" s="1" t="s">
        <v>2603</v>
      </c>
      <c r="AF143" s="1" t="s">
        <v>2604</v>
      </c>
      <c r="AG143" s="1" t="s">
        <v>2605</v>
      </c>
      <c r="AH143" s="1" t="s">
        <v>2606</v>
      </c>
      <c r="AI143" s="1" t="s">
        <v>2607</v>
      </c>
      <c r="AJ143" s="1" t="s">
        <v>2608</v>
      </c>
      <c r="AK143" s="1" t="s">
        <v>2609</v>
      </c>
      <c r="AL143" s="1" t="s">
        <v>2610</v>
      </c>
      <c r="AM143" s="1" t="s">
        <v>2611</v>
      </c>
      <c r="AN143" s="1" t="s">
        <v>476</v>
      </c>
      <c r="AO143" s="1" t="s">
        <v>2612</v>
      </c>
      <c r="AP143" s="1" t="s">
        <v>1424</v>
      </c>
      <c r="AQ143" s="1" t="s">
        <v>6070</v>
      </c>
      <c r="AR143" s="1" t="s">
        <v>6354</v>
      </c>
      <c r="AS143" s="1" t="s">
        <v>6638</v>
      </c>
      <c r="AT143" s="1" t="s">
        <v>350</v>
      </c>
      <c r="AU143" s="66" t="s">
        <v>4511</v>
      </c>
      <c r="AV143" s="66" t="s">
        <v>2613</v>
      </c>
      <c r="AW143" s="66" t="s">
        <v>119</v>
      </c>
      <c r="AX143" s="66" t="s">
        <v>120</v>
      </c>
      <c r="AZ143" s="96" t="s">
        <v>273</v>
      </c>
      <c r="BA143" s="96" t="s">
        <v>54</v>
      </c>
      <c r="BB143" s="96">
        <v>1</v>
      </c>
      <c r="BC143" t="s">
        <v>4536</v>
      </c>
      <c r="BD143" t="s">
        <v>5008</v>
      </c>
      <c r="BJ143" s="96">
        <v>4</v>
      </c>
      <c r="BK143" s="96" t="s">
        <v>4297</v>
      </c>
      <c r="BL143" s="68" t="s">
        <v>6786</v>
      </c>
      <c r="CQ143" s="205">
        <v>1</v>
      </c>
    </row>
    <row r="144" spans="13:95" x14ac:dyDescent="0.25">
      <c r="M144" s="66" t="s">
        <v>2614</v>
      </c>
      <c r="N144" s="66">
        <v>142</v>
      </c>
      <c r="O144" s="66" t="s">
        <v>92</v>
      </c>
      <c r="P144" s="1" t="s">
        <v>93</v>
      </c>
      <c r="Q144" s="1" t="s">
        <v>2615</v>
      </c>
      <c r="R144" s="1" t="s">
        <v>2616</v>
      </c>
      <c r="S144" s="66" t="s">
        <v>2617</v>
      </c>
      <c r="T144" s="1" t="s">
        <v>2618</v>
      </c>
      <c r="U144" s="66" t="s">
        <v>276</v>
      </c>
      <c r="V144" s="1" t="s">
        <v>2619</v>
      </c>
      <c r="W144" s="1" t="s">
        <v>2620</v>
      </c>
      <c r="X144" s="1" t="s">
        <v>2621</v>
      </c>
      <c r="Y144" s="1" t="s">
        <v>102</v>
      </c>
      <c r="Z144" s="1" t="s">
        <v>103</v>
      </c>
      <c r="AA144" s="1" t="s">
        <v>104</v>
      </c>
      <c r="AB144" s="1" t="s">
        <v>5009</v>
      </c>
      <c r="AC144" s="1" t="s">
        <v>5010</v>
      </c>
      <c r="AD144" s="1" t="s">
        <v>5011</v>
      </c>
      <c r="AE144" s="1" t="s">
        <v>2622</v>
      </c>
      <c r="AF144" s="1" t="s">
        <v>2623</v>
      </c>
      <c r="AG144" s="1" t="s">
        <v>2624</v>
      </c>
      <c r="AH144" s="1" t="s">
        <v>2625</v>
      </c>
      <c r="AI144" s="1" t="s">
        <v>2626</v>
      </c>
      <c r="AJ144" s="1" t="s">
        <v>2627</v>
      </c>
      <c r="AK144" s="1" t="s">
        <v>2628</v>
      </c>
      <c r="AL144" s="1" t="s">
        <v>2629</v>
      </c>
      <c r="AM144" s="1" t="s">
        <v>2630</v>
      </c>
      <c r="AN144" s="1" t="s">
        <v>2631</v>
      </c>
      <c r="AO144" s="1" t="s">
        <v>2632</v>
      </c>
      <c r="AP144" s="1" t="s">
        <v>1424</v>
      </c>
      <c r="AQ144" s="1" t="s">
        <v>6071</v>
      </c>
      <c r="AR144" s="1" t="s">
        <v>6355</v>
      </c>
      <c r="AS144" s="1" t="s">
        <v>6639</v>
      </c>
      <c r="AT144" s="1" t="s">
        <v>350</v>
      </c>
      <c r="AU144" s="66" t="s">
        <v>4511</v>
      </c>
      <c r="AV144" s="66" t="s">
        <v>2633</v>
      </c>
      <c r="AW144" s="66" t="s">
        <v>119</v>
      </c>
      <c r="AX144" s="66" t="s">
        <v>120</v>
      </c>
      <c r="AZ144" s="96" t="s">
        <v>273</v>
      </c>
      <c r="BA144" s="96" t="s">
        <v>54</v>
      </c>
      <c r="BB144" s="96">
        <v>2</v>
      </c>
      <c r="BC144" t="s">
        <v>4540</v>
      </c>
      <c r="BD144" t="s">
        <v>4541</v>
      </c>
      <c r="BE144" t="s">
        <v>6794</v>
      </c>
      <c r="BF144" t="s">
        <v>6789</v>
      </c>
      <c r="BG144" t="s">
        <v>6788</v>
      </c>
      <c r="BH144" s="96" t="s">
        <v>6795</v>
      </c>
      <c r="BJ144" s="96">
        <v>4</v>
      </c>
      <c r="BK144" s="96" t="s">
        <v>4298</v>
      </c>
      <c r="BL144" s="68" t="s">
        <v>6786</v>
      </c>
      <c r="CQ144" s="205">
        <v>1</v>
      </c>
    </row>
    <row r="145" spans="13:95" x14ac:dyDescent="0.25">
      <c r="M145" s="66" t="s">
        <v>2634</v>
      </c>
      <c r="N145" s="66">
        <v>143</v>
      </c>
      <c r="O145" s="66" t="s">
        <v>92</v>
      </c>
      <c r="P145" s="1" t="s">
        <v>93</v>
      </c>
      <c r="Q145" s="1" t="s">
        <v>2615</v>
      </c>
      <c r="R145" s="1" t="s">
        <v>2616</v>
      </c>
      <c r="S145" s="66" t="s">
        <v>2635</v>
      </c>
      <c r="T145" s="1" t="s">
        <v>2636</v>
      </c>
      <c r="U145" s="66" t="s">
        <v>276</v>
      </c>
      <c r="V145" s="1" t="s">
        <v>2637</v>
      </c>
      <c r="W145" s="1" t="s">
        <v>2638</v>
      </c>
      <c r="X145" s="1" t="s">
        <v>2639</v>
      </c>
      <c r="Y145" s="1" t="s">
        <v>102</v>
      </c>
      <c r="Z145" s="1" t="s">
        <v>103</v>
      </c>
      <c r="AA145" s="1" t="s">
        <v>104</v>
      </c>
      <c r="AB145" s="1" t="s">
        <v>5012</v>
      </c>
      <c r="AC145" s="1" t="s">
        <v>5013</v>
      </c>
      <c r="AD145" s="1" t="s">
        <v>5014</v>
      </c>
      <c r="AE145" s="1" t="s">
        <v>2640</v>
      </c>
      <c r="AF145" s="1" t="s">
        <v>2641</v>
      </c>
      <c r="AG145" s="1" t="s">
        <v>2642</v>
      </c>
      <c r="AH145" s="1" t="s">
        <v>2643</v>
      </c>
      <c r="AI145" s="1" t="s">
        <v>2644</v>
      </c>
      <c r="AJ145" s="1" t="s">
        <v>2645</v>
      </c>
      <c r="AK145" s="1" t="s">
        <v>2646</v>
      </c>
      <c r="AL145" s="1" t="s">
        <v>2647</v>
      </c>
      <c r="AM145" s="1" t="s">
        <v>2648</v>
      </c>
      <c r="AN145" s="1" t="s">
        <v>2631</v>
      </c>
      <c r="AO145" s="1" t="s">
        <v>2649</v>
      </c>
      <c r="AP145" s="1" t="s">
        <v>1424</v>
      </c>
      <c r="AQ145" s="1" t="s">
        <v>6072</v>
      </c>
      <c r="AR145" s="1" t="s">
        <v>6356</v>
      </c>
      <c r="AS145" s="1" t="s">
        <v>6640</v>
      </c>
      <c r="AT145" s="1" t="s">
        <v>350</v>
      </c>
      <c r="AU145" s="66" t="s">
        <v>4511</v>
      </c>
      <c r="AV145" s="66" t="s">
        <v>2650</v>
      </c>
      <c r="AW145" s="66" t="s">
        <v>119</v>
      </c>
      <c r="AX145" s="66" t="s">
        <v>120</v>
      </c>
      <c r="AZ145" s="96" t="s">
        <v>273</v>
      </c>
      <c r="BA145" s="96" t="s">
        <v>54</v>
      </c>
      <c r="BB145" s="96">
        <v>3</v>
      </c>
      <c r="BC145" t="s">
        <v>4545</v>
      </c>
      <c r="BD145" t="s">
        <v>5015</v>
      </c>
      <c r="BE145" t="s">
        <v>4996</v>
      </c>
      <c r="BJ145" s="96">
        <v>4</v>
      </c>
      <c r="BK145" s="96" t="s">
        <v>4299</v>
      </c>
      <c r="BL145" s="68" t="s">
        <v>6786</v>
      </c>
      <c r="CQ145" s="205">
        <v>1</v>
      </c>
    </row>
    <row r="146" spans="13:95" x14ac:dyDescent="0.25">
      <c r="M146" s="66" t="s">
        <v>2651</v>
      </c>
      <c r="N146" s="66">
        <v>144</v>
      </c>
      <c r="O146" s="66" t="s">
        <v>92</v>
      </c>
      <c r="P146" s="1" t="s">
        <v>93</v>
      </c>
      <c r="Q146" s="1" t="s">
        <v>2615</v>
      </c>
      <c r="R146" s="1" t="s">
        <v>2616</v>
      </c>
      <c r="S146" s="66" t="s">
        <v>2652</v>
      </c>
      <c r="T146" s="1" t="s">
        <v>2653</v>
      </c>
      <c r="U146" s="66" t="s">
        <v>276</v>
      </c>
      <c r="V146" s="1" t="s">
        <v>2654</v>
      </c>
      <c r="W146" s="1" t="s">
        <v>2655</v>
      </c>
      <c r="X146" s="1" t="s">
        <v>2656</v>
      </c>
      <c r="Y146" s="1" t="s">
        <v>102</v>
      </c>
      <c r="Z146" s="1" t="s">
        <v>103</v>
      </c>
      <c r="AA146" s="1" t="s">
        <v>104</v>
      </c>
      <c r="AB146" s="1" t="s">
        <v>5016</v>
      </c>
      <c r="AC146" s="1" t="s">
        <v>5017</v>
      </c>
      <c r="AD146" s="1" t="s">
        <v>5018</v>
      </c>
      <c r="AE146" s="1" t="s">
        <v>2657</v>
      </c>
      <c r="AF146" s="1" t="s">
        <v>2658</v>
      </c>
      <c r="AG146" s="1" t="s">
        <v>2659</v>
      </c>
      <c r="AH146" s="1" t="s">
        <v>2660</v>
      </c>
      <c r="AI146" s="1" t="s">
        <v>2661</v>
      </c>
      <c r="AJ146" s="1" t="s">
        <v>2662</v>
      </c>
      <c r="AK146" s="1" t="s">
        <v>2663</v>
      </c>
      <c r="AL146" s="1" t="s">
        <v>2664</v>
      </c>
      <c r="AM146" s="1" t="s">
        <v>2665</v>
      </c>
      <c r="AN146" s="1" t="s">
        <v>2631</v>
      </c>
      <c r="AO146" s="1" t="s">
        <v>2666</v>
      </c>
      <c r="AP146" s="1" t="s">
        <v>1424</v>
      </c>
      <c r="AQ146" s="1" t="s">
        <v>6073</v>
      </c>
      <c r="AR146" s="1" t="s">
        <v>6357</v>
      </c>
      <c r="AS146" s="1" t="s">
        <v>6641</v>
      </c>
      <c r="AT146" s="1" t="s">
        <v>350</v>
      </c>
      <c r="AU146" s="66" t="s">
        <v>4511</v>
      </c>
      <c r="AV146" s="66" t="s">
        <v>2667</v>
      </c>
      <c r="AW146" s="66" t="s">
        <v>119</v>
      </c>
      <c r="AX146" s="66" t="s">
        <v>120</v>
      </c>
      <c r="AZ146" s="96" t="s">
        <v>273</v>
      </c>
      <c r="BA146" s="96" t="s">
        <v>54</v>
      </c>
      <c r="BB146" s="96">
        <v>4</v>
      </c>
      <c r="BC146" t="s">
        <v>4550</v>
      </c>
      <c r="BD146" t="s">
        <v>4551</v>
      </c>
      <c r="BE146" t="s">
        <v>6799</v>
      </c>
      <c r="BF146" t="s">
        <v>6800</v>
      </c>
      <c r="BG146" t="s">
        <v>6801</v>
      </c>
      <c r="BH146" s="96" t="s">
        <v>6802</v>
      </c>
      <c r="BI146" s="96" t="s">
        <v>6803</v>
      </c>
      <c r="BJ146" s="96">
        <v>4</v>
      </c>
      <c r="BK146" s="96" t="s">
        <v>4300</v>
      </c>
      <c r="BL146" s="68" t="s">
        <v>6786</v>
      </c>
      <c r="CQ146" s="205">
        <v>1</v>
      </c>
    </row>
    <row r="147" spans="13:95" x14ac:dyDescent="0.25">
      <c r="M147" s="66" t="s">
        <v>2668</v>
      </c>
      <c r="N147" s="66">
        <v>145</v>
      </c>
      <c r="O147" s="66" t="s">
        <v>92</v>
      </c>
      <c r="P147" s="1" t="s">
        <v>93</v>
      </c>
      <c r="Q147" s="1" t="s">
        <v>2615</v>
      </c>
      <c r="R147" s="1" t="s">
        <v>2616</v>
      </c>
      <c r="S147" s="66" t="s">
        <v>2669</v>
      </c>
      <c r="T147" s="1" t="s">
        <v>2670</v>
      </c>
      <c r="U147" s="66" t="s">
        <v>276</v>
      </c>
      <c r="V147" s="1" t="s">
        <v>2671</v>
      </c>
      <c r="W147" s="1" t="s">
        <v>2672</v>
      </c>
      <c r="X147" s="1" t="s">
        <v>2673</v>
      </c>
      <c r="Y147" s="1" t="s">
        <v>102</v>
      </c>
      <c r="Z147" s="1" t="s">
        <v>103</v>
      </c>
      <c r="AA147" s="1" t="s">
        <v>104</v>
      </c>
      <c r="AB147" s="1" t="s">
        <v>5019</v>
      </c>
      <c r="AC147" s="1" t="s">
        <v>5020</v>
      </c>
      <c r="AD147" s="1" t="s">
        <v>5021</v>
      </c>
      <c r="AE147" s="1" t="s">
        <v>2674</v>
      </c>
      <c r="AF147" s="1" t="s">
        <v>2675</v>
      </c>
      <c r="AG147" s="1" t="s">
        <v>2676</v>
      </c>
      <c r="AH147" s="1" t="s">
        <v>2677</v>
      </c>
      <c r="AI147" s="1" t="s">
        <v>2678</v>
      </c>
      <c r="AJ147" s="1" t="s">
        <v>2679</v>
      </c>
      <c r="AK147" s="1" t="s">
        <v>2680</v>
      </c>
      <c r="AL147" s="1" t="s">
        <v>2681</v>
      </c>
      <c r="AM147" s="1" t="s">
        <v>2682</v>
      </c>
      <c r="AN147" s="1" t="s">
        <v>2631</v>
      </c>
      <c r="AO147" s="1" t="s">
        <v>2683</v>
      </c>
      <c r="AP147" s="1" t="s">
        <v>1424</v>
      </c>
      <c r="AQ147" s="1" t="s">
        <v>6074</v>
      </c>
      <c r="AR147" s="1" t="s">
        <v>6358</v>
      </c>
      <c r="AS147" s="1" t="s">
        <v>6642</v>
      </c>
      <c r="AT147" s="1" t="s">
        <v>350</v>
      </c>
      <c r="AU147" s="66" t="s">
        <v>4511</v>
      </c>
      <c r="AV147" s="66" t="s">
        <v>2684</v>
      </c>
      <c r="AW147" s="66" t="s">
        <v>119</v>
      </c>
      <c r="AX147" s="66" t="s">
        <v>120</v>
      </c>
      <c r="AZ147" s="96" t="s">
        <v>273</v>
      </c>
      <c r="BA147" s="96" t="s">
        <v>54</v>
      </c>
      <c r="BB147" s="96">
        <v>5</v>
      </c>
      <c r="BC147" t="s">
        <v>4555</v>
      </c>
      <c r="BD147" t="s">
        <v>4556</v>
      </c>
      <c r="BE147" t="s">
        <v>6804</v>
      </c>
      <c r="BF147" t="s">
        <v>6805</v>
      </c>
      <c r="BG147" t="s">
        <v>6806</v>
      </c>
      <c r="BH147" s="96" t="s">
        <v>6807</v>
      </c>
      <c r="BJ147" s="96">
        <v>4</v>
      </c>
      <c r="BK147" s="96" t="s">
        <v>4301</v>
      </c>
      <c r="BL147" s="68" t="s">
        <v>6786</v>
      </c>
      <c r="CQ147" s="205">
        <v>1</v>
      </c>
    </row>
    <row r="148" spans="13:95" x14ac:dyDescent="0.25">
      <c r="M148" s="66" t="s">
        <v>2685</v>
      </c>
      <c r="N148" s="66">
        <v>146</v>
      </c>
      <c r="O148" s="66" t="s">
        <v>92</v>
      </c>
      <c r="P148" s="1" t="s">
        <v>93</v>
      </c>
      <c r="Q148" s="1" t="s">
        <v>2615</v>
      </c>
      <c r="R148" s="1" t="s">
        <v>2616</v>
      </c>
      <c r="S148" s="66" t="s">
        <v>2686</v>
      </c>
      <c r="T148" s="1" t="s">
        <v>2687</v>
      </c>
      <c r="U148" s="66" t="s">
        <v>276</v>
      </c>
      <c r="V148" s="1" t="s">
        <v>2688</v>
      </c>
      <c r="W148" s="1" t="s">
        <v>2689</v>
      </c>
      <c r="X148" s="1" t="s">
        <v>2690</v>
      </c>
      <c r="Y148" s="1" t="s">
        <v>102</v>
      </c>
      <c r="Z148" s="1" t="s">
        <v>103</v>
      </c>
      <c r="AA148" s="1" t="s">
        <v>104</v>
      </c>
      <c r="AB148" s="1" t="s">
        <v>5022</v>
      </c>
      <c r="AC148" s="1" t="s">
        <v>5023</v>
      </c>
      <c r="AD148" s="1" t="s">
        <v>5024</v>
      </c>
      <c r="AE148" s="1" t="s">
        <v>2691</v>
      </c>
      <c r="AF148" s="1" t="s">
        <v>2692</v>
      </c>
      <c r="AG148" s="1" t="s">
        <v>2693</v>
      </c>
      <c r="AH148" s="1" t="s">
        <v>2694</v>
      </c>
      <c r="AI148" s="1" t="s">
        <v>2695</v>
      </c>
      <c r="AJ148" s="1" t="s">
        <v>2696</v>
      </c>
      <c r="AK148" s="1" t="s">
        <v>2697</v>
      </c>
      <c r="AL148" s="1" t="s">
        <v>2698</v>
      </c>
      <c r="AM148" s="1" t="s">
        <v>2699</v>
      </c>
      <c r="AN148" s="1" t="s">
        <v>2631</v>
      </c>
      <c r="AO148" s="1" t="s">
        <v>2700</v>
      </c>
      <c r="AP148" s="1" t="s">
        <v>1424</v>
      </c>
      <c r="AQ148" s="1" t="s">
        <v>6075</v>
      </c>
      <c r="AR148" s="1" t="s">
        <v>6359</v>
      </c>
      <c r="AS148" s="1" t="s">
        <v>6643</v>
      </c>
      <c r="AT148" s="1" t="s">
        <v>350</v>
      </c>
      <c r="AU148" s="66" t="s">
        <v>4511</v>
      </c>
      <c r="AV148" s="66" t="s">
        <v>2701</v>
      </c>
      <c r="AW148" s="66" t="s">
        <v>119</v>
      </c>
      <c r="AX148" s="66" t="s">
        <v>120</v>
      </c>
      <c r="AZ148" s="96" t="s">
        <v>273</v>
      </c>
      <c r="BA148" s="96" t="s">
        <v>12</v>
      </c>
      <c r="BB148" s="96">
        <v>1</v>
      </c>
      <c r="BC148" t="s">
        <v>4560</v>
      </c>
      <c r="BD148" t="s">
        <v>3326</v>
      </c>
      <c r="BE148" t="s">
        <v>6848</v>
      </c>
      <c r="BH148"/>
      <c r="BI148"/>
      <c r="BJ148" s="96">
        <v>4</v>
      </c>
      <c r="BK148" s="96" t="s">
        <v>4302</v>
      </c>
      <c r="BL148" s="68" t="s">
        <v>6786</v>
      </c>
      <c r="CQ148" s="205">
        <v>1</v>
      </c>
    </row>
    <row r="149" spans="13:95" x14ac:dyDescent="0.25">
      <c r="M149" s="66" t="s">
        <v>2702</v>
      </c>
      <c r="N149" s="66">
        <v>147</v>
      </c>
      <c r="O149" s="66" t="s">
        <v>92</v>
      </c>
      <c r="P149" s="1" t="s">
        <v>93</v>
      </c>
      <c r="Q149" s="1" t="s">
        <v>2615</v>
      </c>
      <c r="R149" s="1" t="s">
        <v>2616</v>
      </c>
      <c r="S149" s="66" t="s">
        <v>2703</v>
      </c>
      <c r="T149" s="1" t="s">
        <v>2704</v>
      </c>
      <c r="U149" s="66" t="s">
        <v>276</v>
      </c>
      <c r="V149" s="1" t="s">
        <v>2705</v>
      </c>
      <c r="W149" s="1" t="s">
        <v>2706</v>
      </c>
      <c r="X149" s="1" t="s">
        <v>2707</v>
      </c>
      <c r="Y149" s="1" t="s">
        <v>102</v>
      </c>
      <c r="Z149" s="1" t="s">
        <v>103</v>
      </c>
      <c r="AA149" s="1" t="s">
        <v>104</v>
      </c>
      <c r="AB149" s="1" t="s">
        <v>5025</v>
      </c>
      <c r="AC149" s="1" t="s">
        <v>5026</v>
      </c>
      <c r="AD149" s="1" t="s">
        <v>5027</v>
      </c>
      <c r="AE149" s="1" t="s">
        <v>2708</v>
      </c>
      <c r="AF149" s="1" t="s">
        <v>2709</v>
      </c>
      <c r="AG149" s="1" t="s">
        <v>2710</v>
      </c>
      <c r="AH149" s="1" t="s">
        <v>2711</v>
      </c>
      <c r="AI149" s="1" t="s">
        <v>2712</v>
      </c>
      <c r="AJ149" s="1" t="s">
        <v>2713</v>
      </c>
      <c r="AK149" s="1" t="s">
        <v>2714</v>
      </c>
      <c r="AL149" s="1" t="s">
        <v>2715</v>
      </c>
      <c r="AM149" s="1" t="s">
        <v>2716</v>
      </c>
      <c r="AN149" s="1" t="s">
        <v>2631</v>
      </c>
      <c r="AO149" s="1" t="s">
        <v>2717</v>
      </c>
      <c r="AP149" s="1" t="s">
        <v>1424</v>
      </c>
      <c r="AQ149" s="1" t="s">
        <v>6076</v>
      </c>
      <c r="AR149" s="1" t="s">
        <v>6360</v>
      </c>
      <c r="AS149" s="1" t="s">
        <v>6644</v>
      </c>
      <c r="AT149" s="1" t="s">
        <v>350</v>
      </c>
      <c r="AU149" s="66" t="s">
        <v>4511</v>
      </c>
      <c r="AV149" s="66" t="s">
        <v>2718</v>
      </c>
      <c r="AW149" s="66" t="s">
        <v>119</v>
      </c>
      <c r="AX149" s="66" t="s">
        <v>120</v>
      </c>
      <c r="AZ149" s="96" t="s">
        <v>273</v>
      </c>
      <c r="BA149" s="96" t="s">
        <v>12</v>
      </c>
      <c r="BB149" s="96">
        <v>2</v>
      </c>
      <c r="BC149" t="s">
        <v>4564</v>
      </c>
      <c r="BD149" t="s">
        <v>4565</v>
      </c>
      <c r="BE149" t="s">
        <v>6808</v>
      </c>
      <c r="BF149" t="s">
        <v>6809</v>
      </c>
      <c r="BG149" t="s">
        <v>6810</v>
      </c>
      <c r="BH149" t="s">
        <v>6811</v>
      </c>
      <c r="BI149"/>
      <c r="BJ149" s="96">
        <v>4</v>
      </c>
      <c r="BK149" s="96" t="s">
        <v>4303</v>
      </c>
      <c r="BL149" s="68" t="s">
        <v>6786</v>
      </c>
      <c r="CQ149" s="205">
        <v>1</v>
      </c>
    </row>
    <row r="150" spans="13:95" x14ac:dyDescent="0.25">
      <c r="M150" s="66" t="s">
        <v>2719</v>
      </c>
      <c r="N150" s="66">
        <v>148</v>
      </c>
      <c r="O150" s="66" t="s">
        <v>92</v>
      </c>
      <c r="P150" s="1" t="s">
        <v>93</v>
      </c>
      <c r="Q150" s="1" t="s">
        <v>2615</v>
      </c>
      <c r="R150" s="1" t="s">
        <v>2616</v>
      </c>
      <c r="S150" s="66" t="s">
        <v>2720</v>
      </c>
      <c r="T150" s="1" t="s">
        <v>2721</v>
      </c>
      <c r="U150" s="66" t="s">
        <v>276</v>
      </c>
      <c r="V150" s="1" t="s">
        <v>2722</v>
      </c>
      <c r="W150" s="1" t="s">
        <v>2723</v>
      </c>
      <c r="X150" s="1" t="s">
        <v>2724</v>
      </c>
      <c r="Y150" s="1" t="s">
        <v>102</v>
      </c>
      <c r="Z150" s="1" t="s">
        <v>103</v>
      </c>
      <c r="AA150" s="1" t="s">
        <v>104</v>
      </c>
      <c r="AB150" s="1" t="s">
        <v>5028</v>
      </c>
      <c r="AC150" s="1" t="s">
        <v>5029</v>
      </c>
      <c r="AD150" s="1" t="s">
        <v>5030</v>
      </c>
      <c r="AE150" s="1" t="s">
        <v>2725</v>
      </c>
      <c r="AF150" s="1" t="s">
        <v>2726</v>
      </c>
      <c r="AG150" s="1" t="s">
        <v>2727</v>
      </c>
      <c r="AH150" s="1" t="s">
        <v>2728</v>
      </c>
      <c r="AI150" s="1" t="s">
        <v>2729</v>
      </c>
      <c r="AJ150" s="1" t="s">
        <v>2730</v>
      </c>
      <c r="AK150" s="1" t="s">
        <v>2731</v>
      </c>
      <c r="AL150" s="1" t="s">
        <v>2732</v>
      </c>
      <c r="AM150" s="1" t="s">
        <v>2733</v>
      </c>
      <c r="AN150" s="1" t="s">
        <v>2631</v>
      </c>
      <c r="AO150" s="1" t="s">
        <v>2734</v>
      </c>
      <c r="AP150" s="1" t="s">
        <v>1424</v>
      </c>
      <c r="AQ150" s="1" t="s">
        <v>6077</v>
      </c>
      <c r="AR150" s="1" t="s">
        <v>6361</v>
      </c>
      <c r="AS150" s="1" t="s">
        <v>6645</v>
      </c>
      <c r="AT150" s="1" t="s">
        <v>350</v>
      </c>
      <c r="AU150" s="66" t="s">
        <v>4511</v>
      </c>
      <c r="AV150" s="66" t="s">
        <v>2735</v>
      </c>
      <c r="AW150" s="66" t="s">
        <v>119</v>
      </c>
      <c r="AX150" s="66" t="s">
        <v>120</v>
      </c>
      <c r="AZ150" s="96" t="s">
        <v>273</v>
      </c>
      <c r="BA150" s="96" t="s">
        <v>12</v>
      </c>
      <c r="BB150" s="96">
        <v>3</v>
      </c>
      <c r="BC150" t="s">
        <v>4569</v>
      </c>
      <c r="BD150" t="s">
        <v>4996</v>
      </c>
      <c r="BH150"/>
      <c r="BI150"/>
      <c r="BJ150" s="96">
        <v>4</v>
      </c>
      <c r="BK150" s="96" t="s">
        <v>4304</v>
      </c>
      <c r="BL150" s="68" t="s">
        <v>6786</v>
      </c>
      <c r="CQ150" s="205">
        <v>1</v>
      </c>
    </row>
    <row r="151" spans="13:95" x14ac:dyDescent="0.25">
      <c r="M151" s="66" t="s">
        <v>2736</v>
      </c>
      <c r="N151" s="66">
        <v>149</v>
      </c>
      <c r="O151" s="66" t="s">
        <v>92</v>
      </c>
      <c r="P151" s="1" t="s">
        <v>93</v>
      </c>
      <c r="Q151" s="1" t="s">
        <v>2615</v>
      </c>
      <c r="R151" s="1" t="s">
        <v>2616</v>
      </c>
      <c r="S151" s="66" t="s">
        <v>2737</v>
      </c>
      <c r="T151" s="1" t="s">
        <v>2738</v>
      </c>
      <c r="U151" s="66" t="s">
        <v>276</v>
      </c>
      <c r="V151" s="1" t="s">
        <v>2739</v>
      </c>
      <c r="W151" s="1" t="s">
        <v>2740</v>
      </c>
      <c r="X151" s="1" t="s">
        <v>2741</v>
      </c>
      <c r="Y151" s="1" t="s">
        <v>102</v>
      </c>
      <c r="Z151" s="1" t="s">
        <v>103</v>
      </c>
      <c r="AA151" s="1" t="s">
        <v>104</v>
      </c>
      <c r="AB151" s="1" t="s">
        <v>5031</v>
      </c>
      <c r="AC151" s="1" t="s">
        <v>5032</v>
      </c>
      <c r="AD151" s="1" t="s">
        <v>5033</v>
      </c>
      <c r="AE151" s="1" t="s">
        <v>2742</v>
      </c>
      <c r="AF151" s="1" t="s">
        <v>2743</v>
      </c>
      <c r="AG151" s="1" t="s">
        <v>2744</v>
      </c>
      <c r="AH151" s="1" t="s">
        <v>2745</v>
      </c>
      <c r="AI151" s="1" t="s">
        <v>2746</v>
      </c>
      <c r="AJ151" s="1" t="s">
        <v>2747</v>
      </c>
      <c r="AK151" s="1" t="s">
        <v>2748</v>
      </c>
      <c r="AL151" s="1" t="s">
        <v>2749</v>
      </c>
      <c r="AM151" s="1" t="s">
        <v>2750</v>
      </c>
      <c r="AN151" s="1" t="s">
        <v>2631</v>
      </c>
      <c r="AO151" s="1" t="s">
        <v>2751</v>
      </c>
      <c r="AP151" s="1" t="s">
        <v>1424</v>
      </c>
      <c r="AQ151" s="1" t="s">
        <v>6078</v>
      </c>
      <c r="AR151" s="1" t="s">
        <v>6362</v>
      </c>
      <c r="AS151" s="1" t="s">
        <v>6646</v>
      </c>
      <c r="AT151" s="1" t="s">
        <v>350</v>
      </c>
      <c r="AU151" s="66" t="s">
        <v>4511</v>
      </c>
      <c r="AV151" s="66" t="s">
        <v>2752</v>
      </c>
      <c r="AW151" s="66" t="s">
        <v>119</v>
      </c>
      <c r="AX151" s="66" t="s">
        <v>120</v>
      </c>
      <c r="AZ151" s="96" t="s">
        <v>273</v>
      </c>
      <c r="BA151" s="96" t="s">
        <v>12</v>
      </c>
      <c r="BB151" s="96">
        <v>4</v>
      </c>
      <c r="BC151" t="s">
        <v>4573</v>
      </c>
      <c r="BD151" t="s">
        <v>6812</v>
      </c>
      <c r="BE151" t="s">
        <v>6813</v>
      </c>
      <c r="BF151" t="s">
        <v>6802</v>
      </c>
      <c r="BG151" t="s">
        <v>6814</v>
      </c>
      <c r="BH151" t="s">
        <v>6815</v>
      </c>
      <c r="BI151" t="s">
        <v>6816</v>
      </c>
      <c r="BJ151" s="96">
        <v>4</v>
      </c>
      <c r="BK151" s="96" t="s">
        <v>4305</v>
      </c>
      <c r="BL151" s="68" t="s">
        <v>6786</v>
      </c>
      <c r="CQ151" s="205">
        <v>1</v>
      </c>
    </row>
    <row r="152" spans="13:95" x14ac:dyDescent="0.25">
      <c r="M152" s="66" t="s">
        <v>2753</v>
      </c>
      <c r="N152" s="66">
        <v>150</v>
      </c>
      <c r="O152" s="66" t="s">
        <v>92</v>
      </c>
      <c r="P152" s="1" t="s">
        <v>93</v>
      </c>
      <c r="Q152" s="1" t="s">
        <v>2615</v>
      </c>
      <c r="R152" s="1" t="s">
        <v>2616</v>
      </c>
      <c r="S152" s="66" t="s">
        <v>2754</v>
      </c>
      <c r="T152" s="1" t="s">
        <v>2755</v>
      </c>
      <c r="U152" s="66" t="s">
        <v>276</v>
      </c>
      <c r="V152" s="1" t="s">
        <v>2756</v>
      </c>
      <c r="W152" s="1" t="s">
        <v>2757</v>
      </c>
      <c r="X152" s="1" t="s">
        <v>2758</v>
      </c>
      <c r="Y152" s="1" t="s">
        <v>102</v>
      </c>
      <c r="Z152" s="1" t="s">
        <v>103</v>
      </c>
      <c r="AA152" s="1" t="s">
        <v>104</v>
      </c>
      <c r="AB152" s="1" t="s">
        <v>5034</v>
      </c>
      <c r="AC152" s="1" t="s">
        <v>5035</v>
      </c>
      <c r="AD152" s="1" t="s">
        <v>5036</v>
      </c>
      <c r="AE152" s="1" t="s">
        <v>2759</v>
      </c>
      <c r="AF152" s="1" t="s">
        <v>2760</v>
      </c>
      <c r="AG152" s="1" t="s">
        <v>2761</v>
      </c>
      <c r="AH152" s="1" t="s">
        <v>2762</v>
      </c>
      <c r="AI152" s="1" t="s">
        <v>2763</v>
      </c>
      <c r="AJ152" s="1" t="s">
        <v>2764</v>
      </c>
      <c r="AK152" s="1" t="s">
        <v>2765</v>
      </c>
      <c r="AL152" s="1" t="s">
        <v>2766</v>
      </c>
      <c r="AM152" s="1" t="s">
        <v>2767</v>
      </c>
      <c r="AN152" s="1" t="s">
        <v>2631</v>
      </c>
      <c r="AO152" s="1" t="s">
        <v>2768</v>
      </c>
      <c r="AP152" s="1" t="s">
        <v>1424</v>
      </c>
      <c r="AQ152" s="1" t="s">
        <v>6079</v>
      </c>
      <c r="AR152" s="1" t="s">
        <v>6363</v>
      </c>
      <c r="AS152" s="1" t="s">
        <v>6647</v>
      </c>
      <c r="AT152" s="1" t="s">
        <v>350</v>
      </c>
      <c r="AU152" s="66" t="s">
        <v>4511</v>
      </c>
      <c r="AV152" s="66" t="s">
        <v>2769</v>
      </c>
      <c r="AW152" s="66" t="s">
        <v>119</v>
      </c>
      <c r="AX152" s="66" t="s">
        <v>120</v>
      </c>
      <c r="AZ152" s="96" t="s">
        <v>273</v>
      </c>
      <c r="BA152" s="96" t="s">
        <v>12</v>
      </c>
      <c r="BB152" s="96">
        <v>5</v>
      </c>
      <c r="BC152" t="s">
        <v>4577</v>
      </c>
      <c r="BD152" t="s">
        <v>6817</v>
      </c>
      <c r="BE152" t="s">
        <v>4578</v>
      </c>
      <c r="BF152" t="s">
        <v>6818</v>
      </c>
      <c r="BG152" t="s">
        <v>6819</v>
      </c>
      <c r="BH152" t="s">
        <v>6793</v>
      </c>
      <c r="BI152"/>
      <c r="BJ152" s="96">
        <v>4</v>
      </c>
      <c r="BK152" s="96" t="s">
        <v>4306</v>
      </c>
      <c r="BL152" s="68" t="s">
        <v>6786</v>
      </c>
      <c r="CQ152" s="205">
        <v>1</v>
      </c>
    </row>
    <row r="153" spans="13:95" x14ac:dyDescent="0.25">
      <c r="M153" s="66" t="s">
        <v>2770</v>
      </c>
      <c r="N153" s="66">
        <v>151</v>
      </c>
      <c r="O153" s="66" t="s">
        <v>92</v>
      </c>
      <c r="P153" s="1" t="s">
        <v>93</v>
      </c>
      <c r="Q153" s="1" t="s">
        <v>2615</v>
      </c>
      <c r="R153" s="1" t="s">
        <v>2616</v>
      </c>
      <c r="S153" s="66" t="s">
        <v>2771</v>
      </c>
      <c r="T153" s="1" t="s">
        <v>2772</v>
      </c>
      <c r="U153" s="66" t="s">
        <v>276</v>
      </c>
      <c r="V153" s="1" t="s">
        <v>2773</v>
      </c>
      <c r="W153" s="1" t="s">
        <v>2774</v>
      </c>
      <c r="X153" s="1" t="s">
        <v>2775</v>
      </c>
      <c r="Y153" s="1" t="s">
        <v>102</v>
      </c>
      <c r="Z153" s="1" t="s">
        <v>103</v>
      </c>
      <c r="AA153" s="1" t="s">
        <v>104</v>
      </c>
      <c r="AB153" s="1" t="s">
        <v>5037</v>
      </c>
      <c r="AC153" s="1" t="s">
        <v>5038</v>
      </c>
      <c r="AD153" s="1" t="s">
        <v>5039</v>
      </c>
      <c r="AE153" s="1" t="s">
        <v>2776</v>
      </c>
      <c r="AF153" s="1" t="s">
        <v>2777</v>
      </c>
      <c r="AG153" s="1" t="s">
        <v>2778</v>
      </c>
      <c r="AH153" s="1" t="s">
        <v>2779</v>
      </c>
      <c r="AI153" s="1" t="s">
        <v>2780</v>
      </c>
      <c r="AJ153" s="1" t="s">
        <v>2781</v>
      </c>
      <c r="AK153" s="1" t="s">
        <v>2782</v>
      </c>
      <c r="AL153" s="1" t="s">
        <v>2783</v>
      </c>
      <c r="AM153" s="1" t="s">
        <v>2784</v>
      </c>
      <c r="AN153" s="1" t="s">
        <v>2785</v>
      </c>
      <c r="AO153" s="1" t="s">
        <v>2786</v>
      </c>
      <c r="AP153" s="1" t="s">
        <v>1424</v>
      </c>
      <c r="AQ153" s="1" t="s">
        <v>6080</v>
      </c>
      <c r="AR153" s="1" t="s">
        <v>6364</v>
      </c>
      <c r="AS153" s="1" t="s">
        <v>6648</v>
      </c>
      <c r="AT153" s="1" t="s">
        <v>350</v>
      </c>
      <c r="AU153" s="66" t="s">
        <v>4511</v>
      </c>
      <c r="AV153" s="66" t="s">
        <v>2787</v>
      </c>
      <c r="AW153" s="66" t="s">
        <v>119</v>
      </c>
      <c r="AX153" s="66" t="s">
        <v>120</v>
      </c>
      <c r="AZ153" s="96" t="s">
        <v>293</v>
      </c>
      <c r="BA153" s="96" t="s">
        <v>10</v>
      </c>
      <c r="BB153" s="96">
        <v>1</v>
      </c>
      <c r="BC153" t="s">
        <v>4512</v>
      </c>
      <c r="BD153" t="s">
        <v>5040</v>
      </c>
      <c r="BE153" t="s">
        <v>6831</v>
      </c>
      <c r="BJ153" s="96">
        <v>4</v>
      </c>
      <c r="BK153" s="96" t="s">
        <v>4292</v>
      </c>
      <c r="BL153" s="68" t="s">
        <v>6786</v>
      </c>
      <c r="CQ153" s="205">
        <v>1</v>
      </c>
    </row>
    <row r="154" spans="13:95" x14ac:dyDescent="0.25">
      <c r="M154" s="66" t="s">
        <v>2788</v>
      </c>
      <c r="N154" s="66">
        <v>152</v>
      </c>
      <c r="O154" s="66" t="s">
        <v>92</v>
      </c>
      <c r="P154" s="1" t="s">
        <v>93</v>
      </c>
      <c r="Q154" s="1" t="s">
        <v>2615</v>
      </c>
      <c r="R154" s="1" t="s">
        <v>2616</v>
      </c>
      <c r="S154" s="66" t="s">
        <v>2789</v>
      </c>
      <c r="T154" s="1" t="s">
        <v>2790</v>
      </c>
      <c r="U154" s="66" t="s">
        <v>276</v>
      </c>
      <c r="V154" s="1" t="s">
        <v>2791</v>
      </c>
      <c r="W154" s="1" t="s">
        <v>2792</v>
      </c>
      <c r="X154" s="1" t="s">
        <v>2793</v>
      </c>
      <c r="Y154" s="1" t="s">
        <v>102</v>
      </c>
      <c r="Z154" s="1" t="s">
        <v>103</v>
      </c>
      <c r="AA154" s="1" t="s">
        <v>104</v>
      </c>
      <c r="AB154" s="1" t="s">
        <v>5041</v>
      </c>
      <c r="AC154" s="1" t="s">
        <v>5042</v>
      </c>
      <c r="AD154" s="1" t="s">
        <v>5043</v>
      </c>
      <c r="AE154" s="1" t="s">
        <v>2794</v>
      </c>
      <c r="AF154" s="1" t="s">
        <v>2795</v>
      </c>
      <c r="AG154" s="1" t="s">
        <v>2796</v>
      </c>
      <c r="AH154" s="1" t="s">
        <v>2797</v>
      </c>
      <c r="AI154" s="1" t="s">
        <v>2798</v>
      </c>
      <c r="AJ154" s="1" t="s">
        <v>2799</v>
      </c>
      <c r="AK154" s="1" t="s">
        <v>2800</v>
      </c>
      <c r="AL154" s="1" t="s">
        <v>2801</v>
      </c>
      <c r="AM154" s="1" t="s">
        <v>2802</v>
      </c>
      <c r="AN154" s="1" t="s">
        <v>986</v>
      </c>
      <c r="AO154" s="1" t="s">
        <v>2803</v>
      </c>
      <c r="AP154" s="1" t="s">
        <v>1424</v>
      </c>
      <c r="AQ154" s="1" t="s">
        <v>6081</v>
      </c>
      <c r="AR154" s="1" t="s">
        <v>6365</v>
      </c>
      <c r="AS154" s="1" t="s">
        <v>6649</v>
      </c>
      <c r="AT154" s="1" t="s">
        <v>350</v>
      </c>
      <c r="AU154" s="66" t="s">
        <v>4511</v>
      </c>
      <c r="AV154" s="66" t="s">
        <v>2804</v>
      </c>
      <c r="AW154" s="66" t="s">
        <v>119</v>
      </c>
      <c r="AX154" s="66" t="s">
        <v>120</v>
      </c>
      <c r="AZ154" s="96" t="s">
        <v>293</v>
      </c>
      <c r="BA154" s="96" t="s">
        <v>10</v>
      </c>
      <c r="BB154" s="96">
        <v>2</v>
      </c>
      <c r="BC154" t="s">
        <v>4518</v>
      </c>
      <c r="BD154" t="s">
        <v>5044</v>
      </c>
      <c r="BE154" t="s">
        <v>6787</v>
      </c>
      <c r="BF154" t="s">
        <v>6788</v>
      </c>
      <c r="BG154" t="s">
        <v>6789</v>
      </c>
      <c r="BJ154" s="96">
        <v>4</v>
      </c>
      <c r="BK154" s="96" t="s">
        <v>4293</v>
      </c>
      <c r="BL154" s="68" t="s">
        <v>6786</v>
      </c>
      <c r="CQ154" s="205">
        <v>1</v>
      </c>
    </row>
    <row r="155" spans="13:95" x14ac:dyDescent="0.25">
      <c r="M155" s="66" t="s">
        <v>2805</v>
      </c>
      <c r="N155" s="66">
        <v>153</v>
      </c>
      <c r="O155" s="66" t="s">
        <v>92</v>
      </c>
      <c r="P155" s="1" t="s">
        <v>93</v>
      </c>
      <c r="Q155" s="1" t="s">
        <v>2615</v>
      </c>
      <c r="R155" s="1" t="s">
        <v>2616</v>
      </c>
      <c r="S155" s="66" t="s">
        <v>2806</v>
      </c>
      <c r="T155" s="1" t="s">
        <v>2807</v>
      </c>
      <c r="U155" s="66" t="s">
        <v>276</v>
      </c>
      <c r="V155" s="1" t="s">
        <v>2808</v>
      </c>
      <c r="W155" s="1" t="s">
        <v>2809</v>
      </c>
      <c r="X155" s="1" t="s">
        <v>2810</v>
      </c>
      <c r="Y155" s="1" t="s">
        <v>102</v>
      </c>
      <c r="Z155" s="1" t="s">
        <v>103</v>
      </c>
      <c r="AA155" s="1" t="s">
        <v>104</v>
      </c>
      <c r="AB155" s="1" t="s">
        <v>5045</v>
      </c>
      <c r="AC155" s="1" t="s">
        <v>5046</v>
      </c>
      <c r="AD155" s="1" t="s">
        <v>5047</v>
      </c>
      <c r="AE155" s="1" t="s">
        <v>2811</v>
      </c>
      <c r="AF155" s="1" t="s">
        <v>2812</v>
      </c>
      <c r="AG155" s="1" t="s">
        <v>2813</v>
      </c>
      <c r="AH155" s="1" t="s">
        <v>2814</v>
      </c>
      <c r="AI155" s="1" t="s">
        <v>2815</v>
      </c>
      <c r="AJ155" s="1" t="s">
        <v>2816</v>
      </c>
      <c r="AK155" s="1" t="s">
        <v>2817</v>
      </c>
      <c r="AL155" s="1" t="s">
        <v>2818</v>
      </c>
      <c r="AM155" s="1" t="s">
        <v>2819</v>
      </c>
      <c r="AN155" s="1" t="s">
        <v>2631</v>
      </c>
      <c r="AO155" s="1" t="s">
        <v>2820</v>
      </c>
      <c r="AP155" s="1" t="s">
        <v>1424</v>
      </c>
      <c r="AQ155" s="1" t="s">
        <v>6082</v>
      </c>
      <c r="AR155" s="1" t="s">
        <v>6366</v>
      </c>
      <c r="AS155" s="1" t="s">
        <v>6650</v>
      </c>
      <c r="AT155" s="1" t="s">
        <v>350</v>
      </c>
      <c r="AU155" s="66" t="s">
        <v>4511</v>
      </c>
      <c r="AV155" s="66" t="s">
        <v>2821</v>
      </c>
      <c r="AW155" s="66" t="s">
        <v>119</v>
      </c>
      <c r="AX155" s="66" t="s">
        <v>120</v>
      </c>
      <c r="AZ155" s="96" t="s">
        <v>293</v>
      </c>
      <c r="BA155" s="96" t="s">
        <v>10</v>
      </c>
      <c r="BB155" s="96">
        <v>3</v>
      </c>
      <c r="BC155" t="s">
        <v>4523</v>
      </c>
      <c r="BD155" t="s">
        <v>5048</v>
      </c>
      <c r="BJ155" s="96">
        <v>4</v>
      </c>
      <c r="BK155" s="96" t="s">
        <v>4294</v>
      </c>
      <c r="BL155" s="68" t="s">
        <v>6786</v>
      </c>
      <c r="CQ155" s="205">
        <v>1</v>
      </c>
    </row>
    <row r="156" spans="13:95" x14ac:dyDescent="0.25">
      <c r="M156" s="66" t="s">
        <v>2822</v>
      </c>
      <c r="N156" s="66">
        <v>154</v>
      </c>
      <c r="O156" s="66" t="s">
        <v>92</v>
      </c>
      <c r="P156" s="1" t="s">
        <v>93</v>
      </c>
      <c r="Q156" s="1" t="s">
        <v>94</v>
      </c>
      <c r="R156" s="1" t="s">
        <v>2823</v>
      </c>
      <c r="S156" s="66" t="s">
        <v>2824</v>
      </c>
      <c r="T156" s="1" t="s">
        <v>2825</v>
      </c>
      <c r="U156" s="66" t="s">
        <v>182</v>
      </c>
      <c r="V156" s="1" t="s">
        <v>2825</v>
      </c>
      <c r="W156" s="1" t="s">
        <v>2825</v>
      </c>
      <c r="X156" s="1" t="s">
        <v>2825</v>
      </c>
      <c r="Y156" s="1" t="s">
        <v>102</v>
      </c>
      <c r="Z156" s="1" t="s">
        <v>103</v>
      </c>
      <c r="AA156" s="1" t="s">
        <v>104</v>
      </c>
      <c r="AB156" s="1" t="s">
        <v>5049</v>
      </c>
      <c r="AC156" s="1" t="s">
        <v>5050</v>
      </c>
      <c r="AD156" s="1" t="s">
        <v>5051</v>
      </c>
      <c r="AE156" s="1" t="s">
        <v>2826</v>
      </c>
      <c r="AF156" s="1" t="s">
        <v>2827</v>
      </c>
      <c r="AG156" s="1" t="s">
        <v>2828</v>
      </c>
      <c r="AH156" s="1" t="s">
        <v>2829</v>
      </c>
      <c r="AI156" s="1" t="s">
        <v>2830</v>
      </c>
      <c r="AJ156" s="1" t="s">
        <v>2831</v>
      </c>
      <c r="AK156" s="1" t="s">
        <v>2832</v>
      </c>
      <c r="AL156" s="1" t="s">
        <v>2833</v>
      </c>
      <c r="AM156" s="1" t="s">
        <v>2834</v>
      </c>
      <c r="AN156" s="1" t="s">
        <v>114</v>
      </c>
      <c r="AO156" s="1" t="s">
        <v>2835</v>
      </c>
      <c r="AP156" s="1" t="s">
        <v>2836</v>
      </c>
      <c r="AQ156" s="1" t="s">
        <v>6083</v>
      </c>
      <c r="AR156" s="1" t="s">
        <v>6367</v>
      </c>
      <c r="AS156" s="1" t="s">
        <v>6651</v>
      </c>
      <c r="AT156" s="1" t="s">
        <v>2837</v>
      </c>
      <c r="AU156" s="66" t="s">
        <v>4511</v>
      </c>
      <c r="AV156" s="66" t="s">
        <v>2838</v>
      </c>
      <c r="AW156" s="66" t="s">
        <v>119</v>
      </c>
      <c r="AX156" s="66" t="s">
        <v>498</v>
      </c>
      <c r="AZ156" s="96" t="s">
        <v>293</v>
      </c>
      <c r="BA156" s="96" t="s">
        <v>10</v>
      </c>
      <c r="BB156" s="96">
        <v>4</v>
      </c>
      <c r="BC156" t="s">
        <v>4527</v>
      </c>
      <c r="BD156" t="s">
        <v>5052</v>
      </c>
      <c r="BJ156" s="96">
        <v>4</v>
      </c>
      <c r="BK156" s="96" t="s">
        <v>4295</v>
      </c>
      <c r="BL156" s="68" t="s">
        <v>6786</v>
      </c>
      <c r="CQ156" s="205">
        <v>1</v>
      </c>
    </row>
    <row r="157" spans="13:95" x14ac:dyDescent="0.25">
      <c r="M157" s="66" t="s">
        <v>2839</v>
      </c>
      <c r="N157" s="66">
        <v>155</v>
      </c>
      <c r="O157" s="66" t="s">
        <v>92</v>
      </c>
      <c r="P157" s="1" t="s">
        <v>93</v>
      </c>
      <c r="Q157" s="1" t="s">
        <v>94</v>
      </c>
      <c r="R157" s="1" t="s">
        <v>2823</v>
      </c>
      <c r="S157" s="66" t="s">
        <v>2824</v>
      </c>
      <c r="T157" s="1" t="s">
        <v>2840</v>
      </c>
      <c r="U157" s="66" t="s">
        <v>182</v>
      </c>
      <c r="V157" s="1" t="s">
        <v>2840</v>
      </c>
      <c r="W157" s="1" t="s">
        <v>2840</v>
      </c>
      <c r="X157" s="1" t="s">
        <v>2840</v>
      </c>
      <c r="Y157" s="1" t="s">
        <v>102</v>
      </c>
      <c r="Z157" s="1" t="s">
        <v>103</v>
      </c>
      <c r="AA157" s="1" t="s">
        <v>104</v>
      </c>
      <c r="AB157" s="1" t="s">
        <v>5053</v>
      </c>
      <c r="AC157" s="1" t="s">
        <v>5054</v>
      </c>
      <c r="AD157" s="1" t="s">
        <v>5055</v>
      </c>
      <c r="AE157" s="1" t="s">
        <v>2826</v>
      </c>
      <c r="AF157" s="1" t="s">
        <v>2827</v>
      </c>
      <c r="AG157" s="1" t="s">
        <v>2828</v>
      </c>
      <c r="AH157" s="1" t="s">
        <v>2829</v>
      </c>
      <c r="AI157" s="1" t="s">
        <v>2830</v>
      </c>
      <c r="AJ157" s="1" t="s">
        <v>2831</v>
      </c>
      <c r="AK157" s="1" t="s">
        <v>2832</v>
      </c>
      <c r="AL157" s="1" t="s">
        <v>2833</v>
      </c>
      <c r="AM157" s="1" t="s">
        <v>2834</v>
      </c>
      <c r="AN157" s="1" t="s">
        <v>114</v>
      </c>
      <c r="AO157" s="1" t="s">
        <v>2835</v>
      </c>
      <c r="AP157" s="1" t="s">
        <v>2836</v>
      </c>
      <c r="AQ157" s="1" t="s">
        <v>6083</v>
      </c>
      <c r="AR157" s="1" t="s">
        <v>6367</v>
      </c>
      <c r="AS157" s="1" t="s">
        <v>6651</v>
      </c>
      <c r="AT157" s="1" t="s">
        <v>2837</v>
      </c>
      <c r="AU157" s="66" t="s">
        <v>4511</v>
      </c>
      <c r="AV157" s="66" t="s">
        <v>2838</v>
      </c>
      <c r="AW157" s="66" t="s">
        <v>119</v>
      </c>
      <c r="AX157" s="66" t="s">
        <v>498</v>
      </c>
      <c r="AZ157" s="96" t="s">
        <v>293</v>
      </c>
      <c r="BA157" s="96" t="s">
        <v>10</v>
      </c>
      <c r="BB157" s="96">
        <v>5</v>
      </c>
      <c r="BC157" t="s">
        <v>4531</v>
      </c>
      <c r="BD157" t="s">
        <v>5056</v>
      </c>
      <c r="BE157" t="s">
        <v>6851</v>
      </c>
      <c r="BF157" t="s">
        <v>6792</v>
      </c>
      <c r="BG157" t="s">
        <v>6793</v>
      </c>
      <c r="BJ157" s="96">
        <v>4</v>
      </c>
      <c r="BK157" s="96" t="s">
        <v>4296</v>
      </c>
      <c r="BL157" s="68" t="s">
        <v>6786</v>
      </c>
      <c r="CQ157" s="205">
        <v>1</v>
      </c>
    </row>
    <row r="158" spans="13:95" x14ac:dyDescent="0.25">
      <c r="M158" s="66" t="s">
        <v>2841</v>
      </c>
      <c r="N158" s="66">
        <v>156</v>
      </c>
      <c r="O158" s="66" t="s">
        <v>92</v>
      </c>
      <c r="P158" s="1" t="s">
        <v>93</v>
      </c>
      <c r="Q158" s="1" t="s">
        <v>554</v>
      </c>
      <c r="R158" s="1" t="s">
        <v>2842</v>
      </c>
      <c r="S158" s="66" t="s">
        <v>2843</v>
      </c>
      <c r="T158" s="1" t="s">
        <v>2844</v>
      </c>
      <c r="U158" s="66" t="s">
        <v>276</v>
      </c>
      <c r="V158" s="1" t="s">
        <v>2844</v>
      </c>
      <c r="W158" s="1" t="s">
        <v>2844</v>
      </c>
      <c r="X158" s="1" t="s">
        <v>2844</v>
      </c>
      <c r="Y158" s="1" t="s">
        <v>102</v>
      </c>
      <c r="Z158" s="1" t="s">
        <v>103</v>
      </c>
      <c r="AA158" s="1" t="s">
        <v>104</v>
      </c>
      <c r="AB158" s="1" t="s">
        <v>5057</v>
      </c>
      <c r="AC158" s="1" t="s">
        <v>5058</v>
      </c>
      <c r="AD158" s="1" t="s">
        <v>5059</v>
      </c>
      <c r="AE158" s="1" t="s">
        <v>2845</v>
      </c>
      <c r="AF158" s="1" t="s">
        <v>2846</v>
      </c>
      <c r="AG158" s="1" t="s">
        <v>2847</v>
      </c>
      <c r="AH158" s="1" t="s">
        <v>2848</v>
      </c>
      <c r="AI158" s="1" t="s">
        <v>2849</v>
      </c>
      <c r="AJ158" s="1" t="s">
        <v>2850</v>
      </c>
      <c r="AK158" s="1" t="s">
        <v>2851</v>
      </c>
      <c r="AL158" s="1" t="s">
        <v>2852</v>
      </c>
      <c r="AM158" s="1" t="s">
        <v>2853</v>
      </c>
      <c r="AN158" s="1" t="s">
        <v>570</v>
      </c>
      <c r="AO158" s="1" t="s">
        <v>2835</v>
      </c>
      <c r="AP158" s="1" t="s">
        <v>2836</v>
      </c>
      <c r="AQ158" s="1" t="s">
        <v>6084</v>
      </c>
      <c r="AR158" s="1" t="s">
        <v>6368</v>
      </c>
      <c r="AS158" s="1" t="s">
        <v>6652</v>
      </c>
      <c r="AT158" s="1" t="s">
        <v>2837</v>
      </c>
      <c r="AU158" s="66" t="s">
        <v>4511</v>
      </c>
      <c r="AV158" s="66" t="s">
        <v>2854</v>
      </c>
      <c r="AW158" s="66" t="s">
        <v>119</v>
      </c>
      <c r="AX158" s="66" t="s">
        <v>498</v>
      </c>
      <c r="AZ158" s="96" t="s">
        <v>293</v>
      </c>
      <c r="BA158" s="96" t="s">
        <v>54</v>
      </c>
      <c r="BB158" s="96">
        <v>1</v>
      </c>
      <c r="BC158" t="s">
        <v>4536</v>
      </c>
      <c r="BD158" t="s">
        <v>5044</v>
      </c>
      <c r="BJ158" s="96">
        <v>4</v>
      </c>
      <c r="BK158" s="96" t="s">
        <v>4297</v>
      </c>
      <c r="BL158" s="68" t="s">
        <v>6786</v>
      </c>
      <c r="CQ158" s="205">
        <v>1</v>
      </c>
    </row>
    <row r="159" spans="13:95" x14ac:dyDescent="0.25">
      <c r="M159" s="66" t="s">
        <v>2855</v>
      </c>
      <c r="N159" s="66">
        <v>157</v>
      </c>
      <c r="O159" s="66" t="s">
        <v>92</v>
      </c>
      <c r="P159" s="1" t="s">
        <v>331</v>
      </c>
      <c r="Q159" s="1" t="s">
        <v>764</v>
      </c>
      <c r="R159" s="1" t="s">
        <v>2856</v>
      </c>
      <c r="S159" s="66" t="s">
        <v>2857</v>
      </c>
      <c r="T159" s="1" t="s">
        <v>2858</v>
      </c>
      <c r="U159" s="66" t="s">
        <v>276</v>
      </c>
      <c r="V159" s="1" t="s">
        <v>2858</v>
      </c>
      <c r="W159" s="1" t="s">
        <v>2858</v>
      </c>
      <c r="X159" s="1" t="s">
        <v>2858</v>
      </c>
      <c r="Y159" s="1" t="s">
        <v>102</v>
      </c>
      <c r="Z159" s="1" t="s">
        <v>103</v>
      </c>
      <c r="AA159" s="1" t="s">
        <v>104</v>
      </c>
      <c r="AB159" s="1" t="s">
        <v>5060</v>
      </c>
      <c r="AC159" s="1" t="s">
        <v>5061</v>
      </c>
      <c r="AD159" s="1" t="s">
        <v>5062</v>
      </c>
      <c r="AE159" s="1" t="s">
        <v>2859</v>
      </c>
      <c r="AF159" s="1" t="s">
        <v>2860</v>
      </c>
      <c r="AG159" s="1" t="s">
        <v>2861</v>
      </c>
      <c r="AH159" s="1" t="s">
        <v>2862</v>
      </c>
      <c r="AI159" s="1" t="s">
        <v>2863</v>
      </c>
      <c r="AJ159" s="1" t="s">
        <v>2864</v>
      </c>
      <c r="AK159" s="1" t="s">
        <v>2865</v>
      </c>
      <c r="AL159" s="1" t="s">
        <v>2866</v>
      </c>
      <c r="AM159" s="1" t="s">
        <v>2867</v>
      </c>
      <c r="AN159" s="1" t="s">
        <v>114</v>
      </c>
      <c r="AO159" s="1" t="s">
        <v>2835</v>
      </c>
      <c r="AP159" s="1" t="s">
        <v>2836</v>
      </c>
      <c r="AQ159" s="1" t="s">
        <v>6085</v>
      </c>
      <c r="AR159" s="1" t="s">
        <v>6369</v>
      </c>
      <c r="AS159" s="1" t="s">
        <v>6653</v>
      </c>
      <c r="AT159" s="1" t="s">
        <v>2837</v>
      </c>
      <c r="AU159" s="66" t="s">
        <v>4511</v>
      </c>
      <c r="AV159" s="66" t="s">
        <v>2868</v>
      </c>
      <c r="AW159" s="66" t="s">
        <v>352</v>
      </c>
      <c r="AX159" s="66" t="s">
        <v>498</v>
      </c>
      <c r="AZ159" s="96" t="s">
        <v>293</v>
      </c>
      <c r="BA159" s="96" t="s">
        <v>54</v>
      </c>
      <c r="BB159" s="96">
        <v>2</v>
      </c>
      <c r="BC159" t="s">
        <v>4540</v>
      </c>
      <c r="BD159" t="s">
        <v>4541</v>
      </c>
      <c r="BE159" t="s">
        <v>6794</v>
      </c>
      <c r="BF159" t="s">
        <v>6789</v>
      </c>
      <c r="BG159" t="s">
        <v>6788</v>
      </c>
      <c r="BH159" s="96" t="s">
        <v>6795</v>
      </c>
      <c r="BJ159" s="96">
        <v>4</v>
      </c>
      <c r="BK159" s="96" t="s">
        <v>4298</v>
      </c>
      <c r="BL159" s="68" t="s">
        <v>6786</v>
      </c>
      <c r="CQ159" s="205">
        <v>1</v>
      </c>
    </row>
    <row r="160" spans="13:95" x14ac:dyDescent="0.25">
      <c r="M160" s="66" t="s">
        <v>2869</v>
      </c>
      <c r="N160" s="66">
        <v>158</v>
      </c>
      <c r="O160" s="66" t="s">
        <v>92</v>
      </c>
      <c r="P160" s="1" t="s">
        <v>93</v>
      </c>
      <c r="Q160" s="1" t="s">
        <v>1189</v>
      </c>
      <c r="R160" s="1" t="s">
        <v>2870</v>
      </c>
      <c r="S160" s="66" t="s">
        <v>2871</v>
      </c>
      <c r="T160" s="1" t="s">
        <v>2872</v>
      </c>
      <c r="U160" s="66" t="s">
        <v>276</v>
      </c>
      <c r="V160" s="1" t="s">
        <v>2872</v>
      </c>
      <c r="W160" s="1" t="s">
        <v>2872</v>
      </c>
      <c r="X160" s="1" t="s">
        <v>2872</v>
      </c>
      <c r="Y160" s="1" t="s">
        <v>102</v>
      </c>
      <c r="Z160" s="1" t="s">
        <v>103</v>
      </c>
      <c r="AA160" s="1" t="s">
        <v>104</v>
      </c>
      <c r="AB160" s="1" t="s">
        <v>5063</v>
      </c>
      <c r="AC160" s="1" t="s">
        <v>5064</v>
      </c>
      <c r="AD160" s="1" t="s">
        <v>5065</v>
      </c>
      <c r="AE160" s="1" t="s">
        <v>2873</v>
      </c>
      <c r="AF160" s="1" t="s">
        <v>2874</v>
      </c>
      <c r="AG160" s="1" t="s">
        <v>2875</v>
      </c>
      <c r="AH160" s="1" t="s">
        <v>2876</v>
      </c>
      <c r="AI160" s="1" t="s">
        <v>2877</v>
      </c>
      <c r="AJ160" s="1" t="s">
        <v>2878</v>
      </c>
      <c r="AK160" s="1" t="s">
        <v>2879</v>
      </c>
      <c r="AL160" s="1" t="s">
        <v>2880</v>
      </c>
      <c r="AM160" s="1" t="s">
        <v>2881</v>
      </c>
      <c r="AN160" s="1" t="s">
        <v>692</v>
      </c>
      <c r="AO160" s="1" t="s">
        <v>2835</v>
      </c>
      <c r="AP160" s="1" t="s">
        <v>2836</v>
      </c>
      <c r="AQ160" s="1" t="s">
        <v>6086</v>
      </c>
      <c r="AR160" s="1" t="s">
        <v>6370</v>
      </c>
      <c r="AS160" s="1" t="s">
        <v>6654</v>
      </c>
      <c r="AT160" s="1" t="s">
        <v>2837</v>
      </c>
      <c r="AU160" s="66" t="s">
        <v>4511</v>
      </c>
      <c r="AV160" s="66" t="s">
        <v>2882</v>
      </c>
      <c r="AW160" s="66" t="s">
        <v>119</v>
      </c>
      <c r="AX160" s="66" t="s">
        <v>498</v>
      </c>
      <c r="AZ160" s="96" t="s">
        <v>293</v>
      </c>
      <c r="BA160" s="96" t="s">
        <v>54</v>
      </c>
      <c r="BB160" s="96">
        <v>3</v>
      </c>
      <c r="BC160" t="s">
        <v>4545</v>
      </c>
      <c r="BD160" t="s">
        <v>5066</v>
      </c>
      <c r="BE160" t="s">
        <v>5048</v>
      </c>
      <c r="BJ160" s="96">
        <v>4</v>
      </c>
      <c r="BK160" s="96" t="s">
        <v>4299</v>
      </c>
      <c r="BL160" s="68" t="s">
        <v>6786</v>
      </c>
      <c r="CQ160" s="205">
        <v>1</v>
      </c>
    </row>
    <row r="161" spans="13:95" x14ac:dyDescent="0.25">
      <c r="M161" s="66" t="s">
        <v>2883</v>
      </c>
      <c r="N161" s="66">
        <v>159</v>
      </c>
      <c r="O161" s="66" t="s">
        <v>92</v>
      </c>
      <c r="P161" s="1" t="s">
        <v>93</v>
      </c>
      <c r="Q161" s="1" t="s">
        <v>1407</v>
      </c>
      <c r="R161" s="1" t="s">
        <v>2884</v>
      </c>
      <c r="S161" s="66" t="s">
        <v>2885</v>
      </c>
      <c r="T161" s="1" t="s">
        <v>2886</v>
      </c>
      <c r="U161" s="66" t="s">
        <v>182</v>
      </c>
      <c r="V161" s="1" t="s">
        <v>2886</v>
      </c>
      <c r="W161" s="1" t="s">
        <v>2886</v>
      </c>
      <c r="X161" s="1" t="s">
        <v>2886</v>
      </c>
      <c r="Y161" s="1" t="s">
        <v>102</v>
      </c>
      <c r="Z161" s="1" t="s">
        <v>103</v>
      </c>
      <c r="AA161" s="1" t="s">
        <v>104</v>
      </c>
      <c r="AB161" s="1" t="s">
        <v>5067</v>
      </c>
      <c r="AC161" s="1" t="s">
        <v>5068</v>
      </c>
      <c r="AD161" s="1" t="s">
        <v>5069</v>
      </c>
      <c r="AE161" s="1" t="s">
        <v>2887</v>
      </c>
      <c r="AF161" s="1" t="s">
        <v>2888</v>
      </c>
      <c r="AG161" s="1" t="s">
        <v>2889</v>
      </c>
      <c r="AH161" s="1" t="s">
        <v>2890</v>
      </c>
      <c r="AI161" s="1" t="s">
        <v>2891</v>
      </c>
      <c r="AJ161" s="1" t="s">
        <v>2892</v>
      </c>
      <c r="AK161" s="1" t="s">
        <v>2893</v>
      </c>
      <c r="AL161" s="1" t="s">
        <v>2894</v>
      </c>
      <c r="AM161" s="1" t="s">
        <v>2895</v>
      </c>
      <c r="AN161" s="1" t="s">
        <v>114</v>
      </c>
      <c r="AO161" s="1" t="s">
        <v>2835</v>
      </c>
      <c r="AP161" s="1" t="s">
        <v>2836</v>
      </c>
      <c r="AQ161" s="1" t="s">
        <v>6087</v>
      </c>
      <c r="AR161" s="1" t="s">
        <v>6371</v>
      </c>
      <c r="AS161" s="1" t="s">
        <v>6655</v>
      </c>
      <c r="AT161" s="1" t="s">
        <v>2837</v>
      </c>
      <c r="AU161" s="66" t="s">
        <v>4511</v>
      </c>
      <c r="AV161" s="66" t="s">
        <v>2896</v>
      </c>
      <c r="AW161" s="66" t="s">
        <v>119</v>
      </c>
      <c r="AX161" s="66" t="s">
        <v>498</v>
      </c>
      <c r="AZ161" s="96" t="s">
        <v>293</v>
      </c>
      <c r="BA161" s="96" t="s">
        <v>54</v>
      </c>
      <c r="BB161" s="96">
        <v>4</v>
      </c>
      <c r="BC161" t="s">
        <v>4550</v>
      </c>
      <c r="BD161" t="s">
        <v>4551</v>
      </c>
      <c r="BE161" t="s">
        <v>6799</v>
      </c>
      <c r="BF161" t="s">
        <v>6800</v>
      </c>
      <c r="BG161" t="s">
        <v>6801</v>
      </c>
      <c r="BH161" s="96" t="s">
        <v>6802</v>
      </c>
      <c r="BI161" s="96" t="s">
        <v>6803</v>
      </c>
      <c r="BJ161" s="96">
        <v>4</v>
      </c>
      <c r="BK161" s="96" t="s">
        <v>4300</v>
      </c>
      <c r="BL161" s="68" t="s">
        <v>6786</v>
      </c>
      <c r="CQ161" s="205">
        <v>1</v>
      </c>
    </row>
    <row r="162" spans="13:95" x14ac:dyDescent="0.25">
      <c r="M162" s="66" t="s">
        <v>2897</v>
      </c>
      <c r="N162" s="66">
        <v>160</v>
      </c>
      <c r="O162" s="66" t="s">
        <v>92</v>
      </c>
      <c r="P162" s="1" t="s">
        <v>93</v>
      </c>
      <c r="Q162" s="1" t="s">
        <v>1614</v>
      </c>
      <c r="R162" s="1" t="s">
        <v>2898</v>
      </c>
      <c r="S162" s="66" t="s">
        <v>2899</v>
      </c>
      <c r="T162" s="1" t="s">
        <v>2900</v>
      </c>
      <c r="U162" s="66" t="s">
        <v>276</v>
      </c>
      <c r="V162" s="1" t="s">
        <v>2900</v>
      </c>
      <c r="W162" s="1" t="s">
        <v>2900</v>
      </c>
      <c r="X162" s="1" t="s">
        <v>2900</v>
      </c>
      <c r="Y162" s="1" t="s">
        <v>102</v>
      </c>
      <c r="Z162" s="1" t="s">
        <v>103</v>
      </c>
      <c r="AA162" s="1" t="s">
        <v>104</v>
      </c>
      <c r="AB162" s="1" t="s">
        <v>5070</v>
      </c>
      <c r="AC162" s="1" t="s">
        <v>5071</v>
      </c>
      <c r="AD162" s="1" t="s">
        <v>5072</v>
      </c>
      <c r="AE162" s="1" t="s">
        <v>2901</v>
      </c>
      <c r="AF162" s="1" t="s">
        <v>2902</v>
      </c>
      <c r="AG162" s="1" t="s">
        <v>2903</v>
      </c>
      <c r="AH162" s="1" t="s">
        <v>2904</v>
      </c>
      <c r="AI162" s="1" t="s">
        <v>2905</v>
      </c>
      <c r="AJ162" s="1" t="s">
        <v>2906</v>
      </c>
      <c r="AK162" s="1" t="s">
        <v>2907</v>
      </c>
      <c r="AL162" s="1" t="s">
        <v>2908</v>
      </c>
      <c r="AM162" s="1" t="s">
        <v>2909</v>
      </c>
      <c r="AN162" s="1" t="s">
        <v>1630</v>
      </c>
      <c r="AO162" s="1" t="s">
        <v>2835</v>
      </c>
      <c r="AP162" s="1" t="s">
        <v>2836</v>
      </c>
      <c r="AQ162" s="1" t="s">
        <v>6088</v>
      </c>
      <c r="AR162" s="1" t="s">
        <v>6372</v>
      </c>
      <c r="AS162" s="1" t="s">
        <v>6656</v>
      </c>
      <c r="AT162" s="1" t="s">
        <v>2837</v>
      </c>
      <c r="AU162" s="66" t="s">
        <v>4511</v>
      </c>
      <c r="AV162" s="66" t="s">
        <v>2910</v>
      </c>
      <c r="AW162" s="66" t="s">
        <v>119</v>
      </c>
      <c r="AX162" s="66" t="s">
        <v>498</v>
      </c>
      <c r="AZ162" s="96" t="s">
        <v>293</v>
      </c>
      <c r="BA162" s="96" t="s">
        <v>54</v>
      </c>
      <c r="BB162" s="96">
        <v>5</v>
      </c>
      <c r="BC162" t="s">
        <v>4555</v>
      </c>
      <c r="BD162" t="s">
        <v>4556</v>
      </c>
      <c r="BE162" t="s">
        <v>6804</v>
      </c>
      <c r="BF162" t="s">
        <v>6805</v>
      </c>
      <c r="BG162" t="s">
        <v>6806</v>
      </c>
      <c r="BH162" s="96" t="s">
        <v>6807</v>
      </c>
      <c r="BJ162" s="96">
        <v>4</v>
      </c>
      <c r="BK162" s="96" t="s">
        <v>4301</v>
      </c>
      <c r="BL162" s="68" t="s">
        <v>6786</v>
      </c>
      <c r="CQ162" s="205">
        <v>1</v>
      </c>
    </row>
    <row r="163" spans="13:95" x14ac:dyDescent="0.25">
      <c r="M163" s="66" t="s">
        <v>2911</v>
      </c>
      <c r="N163" s="66">
        <v>161</v>
      </c>
      <c r="O163" s="66" t="s">
        <v>92</v>
      </c>
      <c r="P163" s="1" t="s">
        <v>331</v>
      </c>
      <c r="Q163" s="1" t="s">
        <v>1832</v>
      </c>
      <c r="R163" s="1" t="s">
        <v>2912</v>
      </c>
      <c r="S163" s="66" t="s">
        <v>2913</v>
      </c>
      <c r="T163" s="1" t="s">
        <v>2914</v>
      </c>
      <c r="U163" s="66" t="s">
        <v>276</v>
      </c>
      <c r="V163" s="1" t="s">
        <v>2914</v>
      </c>
      <c r="W163" s="1" t="s">
        <v>2914</v>
      </c>
      <c r="X163" s="1" t="s">
        <v>2914</v>
      </c>
      <c r="Y163" s="1" t="s">
        <v>102</v>
      </c>
      <c r="Z163" s="1" t="s">
        <v>103</v>
      </c>
      <c r="AA163" s="1" t="s">
        <v>104</v>
      </c>
      <c r="AB163" s="1" t="s">
        <v>5073</v>
      </c>
      <c r="AC163" s="1" t="s">
        <v>5074</v>
      </c>
      <c r="AD163" s="1" t="s">
        <v>5075</v>
      </c>
      <c r="AE163" s="1" t="s">
        <v>2915</v>
      </c>
      <c r="AF163" s="1" t="s">
        <v>2916</v>
      </c>
      <c r="AG163" s="1" t="s">
        <v>2917</v>
      </c>
      <c r="AH163" s="1" t="s">
        <v>2918</v>
      </c>
      <c r="AI163" s="1" t="s">
        <v>2919</v>
      </c>
      <c r="AJ163" s="1" t="s">
        <v>2920</v>
      </c>
      <c r="AK163" s="1" t="s">
        <v>2921</v>
      </c>
      <c r="AL163" s="1" t="s">
        <v>2922</v>
      </c>
      <c r="AM163" s="1" t="s">
        <v>2923</v>
      </c>
      <c r="AN163" s="1" t="s">
        <v>2785</v>
      </c>
      <c r="AO163" s="1" t="s">
        <v>2835</v>
      </c>
      <c r="AP163" s="1" t="s">
        <v>2836</v>
      </c>
      <c r="AQ163" s="1" t="s">
        <v>6089</v>
      </c>
      <c r="AR163" s="1" t="s">
        <v>6373</v>
      </c>
      <c r="AS163" s="1" t="s">
        <v>6657</v>
      </c>
      <c r="AT163" s="1" t="s">
        <v>2837</v>
      </c>
      <c r="AU163" s="66" t="s">
        <v>4511</v>
      </c>
      <c r="AV163" s="66" t="s">
        <v>2924</v>
      </c>
      <c r="AW163" s="66" t="s">
        <v>352</v>
      </c>
      <c r="AX163" s="66" t="s">
        <v>498</v>
      </c>
      <c r="AZ163" s="96" t="s">
        <v>293</v>
      </c>
      <c r="BA163" s="96" t="s">
        <v>12</v>
      </c>
      <c r="BB163" s="96">
        <v>1</v>
      </c>
      <c r="BC163" t="s">
        <v>4560</v>
      </c>
      <c r="BD163" t="s">
        <v>5040</v>
      </c>
      <c r="BE163" t="s">
        <v>6831</v>
      </c>
      <c r="BH163"/>
      <c r="BI163"/>
      <c r="BJ163" s="96">
        <v>4</v>
      </c>
      <c r="BK163" s="96" t="s">
        <v>4302</v>
      </c>
      <c r="BL163" s="68" t="s">
        <v>6786</v>
      </c>
      <c r="CQ163" s="205">
        <v>1</v>
      </c>
    </row>
    <row r="164" spans="13:95" x14ac:dyDescent="0.25">
      <c r="M164" s="66" t="s">
        <v>2925</v>
      </c>
      <c r="N164" s="66">
        <v>162</v>
      </c>
      <c r="O164" s="66" t="s">
        <v>92</v>
      </c>
      <c r="P164" s="1" t="s">
        <v>93</v>
      </c>
      <c r="Q164" s="1" t="s">
        <v>2427</v>
      </c>
      <c r="R164" s="1" t="s">
        <v>2926</v>
      </c>
      <c r="S164" s="66" t="s">
        <v>2927</v>
      </c>
      <c r="T164" s="1" t="s">
        <v>2928</v>
      </c>
      <c r="U164" s="66" t="s">
        <v>276</v>
      </c>
      <c r="V164" s="1" t="s">
        <v>2928</v>
      </c>
      <c r="W164" s="1" t="s">
        <v>2928</v>
      </c>
      <c r="X164" s="1" t="s">
        <v>2928</v>
      </c>
      <c r="Y164" s="1" t="s">
        <v>102</v>
      </c>
      <c r="Z164" s="1" t="s">
        <v>103</v>
      </c>
      <c r="AA164" s="1" t="s">
        <v>104</v>
      </c>
      <c r="AB164" s="1" t="s">
        <v>5076</v>
      </c>
      <c r="AC164" s="1" t="s">
        <v>5077</v>
      </c>
      <c r="AD164" s="1" t="s">
        <v>5078</v>
      </c>
      <c r="AE164" s="1" t="s">
        <v>2929</v>
      </c>
      <c r="AF164" s="1" t="s">
        <v>2930</v>
      </c>
      <c r="AG164" s="1" t="s">
        <v>2931</v>
      </c>
      <c r="AH164" s="1" t="s">
        <v>2932</v>
      </c>
      <c r="AI164" s="1" t="s">
        <v>2933</v>
      </c>
      <c r="AJ164" s="1" t="s">
        <v>2934</v>
      </c>
      <c r="AK164" s="1" t="s">
        <v>2935</v>
      </c>
      <c r="AL164" s="1" t="s">
        <v>2936</v>
      </c>
      <c r="AM164" s="1" t="s">
        <v>2937</v>
      </c>
      <c r="AN164" s="1" t="s">
        <v>476</v>
      </c>
      <c r="AO164" s="1" t="s">
        <v>2835</v>
      </c>
      <c r="AP164" s="1" t="s">
        <v>2836</v>
      </c>
      <c r="AQ164" s="1" t="s">
        <v>6090</v>
      </c>
      <c r="AR164" s="1" t="s">
        <v>6374</v>
      </c>
      <c r="AS164" s="1" t="s">
        <v>6658</v>
      </c>
      <c r="AT164" s="1" t="s">
        <v>2837</v>
      </c>
      <c r="AU164" s="66" t="s">
        <v>4511</v>
      </c>
      <c r="AV164" s="66" t="s">
        <v>2938</v>
      </c>
      <c r="AW164" s="66" t="s">
        <v>119</v>
      </c>
      <c r="AX164" s="66" t="s">
        <v>498</v>
      </c>
      <c r="AZ164" s="96" t="s">
        <v>293</v>
      </c>
      <c r="BA164" s="96" t="s">
        <v>12</v>
      </c>
      <c r="BB164" s="96">
        <v>2</v>
      </c>
      <c r="BC164" t="s">
        <v>4564</v>
      </c>
      <c r="BD164" t="s">
        <v>4565</v>
      </c>
      <c r="BE164" t="s">
        <v>6808</v>
      </c>
      <c r="BF164" t="s">
        <v>6809</v>
      </c>
      <c r="BG164" t="s">
        <v>6810</v>
      </c>
      <c r="BH164" t="s">
        <v>6811</v>
      </c>
      <c r="BI164"/>
      <c r="BJ164" s="96">
        <v>4</v>
      </c>
      <c r="BK164" s="96" t="s">
        <v>4303</v>
      </c>
      <c r="BL164" s="68" t="s">
        <v>6786</v>
      </c>
      <c r="CQ164" s="205">
        <v>1</v>
      </c>
    </row>
    <row r="165" spans="13:95" x14ac:dyDescent="0.25">
      <c r="M165" s="66" t="s">
        <v>2939</v>
      </c>
      <c r="N165" s="66">
        <v>163</v>
      </c>
      <c r="O165" s="66" t="s">
        <v>92</v>
      </c>
      <c r="P165" s="1" t="s">
        <v>93</v>
      </c>
      <c r="Q165" s="1" t="s">
        <v>2615</v>
      </c>
      <c r="R165" s="1" t="s">
        <v>2940</v>
      </c>
      <c r="S165" s="66" t="s">
        <v>2941</v>
      </c>
      <c r="T165" s="1" t="s">
        <v>2942</v>
      </c>
      <c r="U165" s="66" t="s">
        <v>276</v>
      </c>
      <c r="V165" s="1" t="s">
        <v>2942</v>
      </c>
      <c r="W165" s="1" t="s">
        <v>2942</v>
      </c>
      <c r="X165" s="1" t="s">
        <v>2942</v>
      </c>
      <c r="Y165" s="1" t="s">
        <v>102</v>
      </c>
      <c r="Z165" s="1" t="s">
        <v>103</v>
      </c>
      <c r="AA165" s="1" t="s">
        <v>104</v>
      </c>
      <c r="AB165" s="1" t="s">
        <v>5079</v>
      </c>
      <c r="AC165" s="1" t="s">
        <v>5080</v>
      </c>
      <c r="AD165" s="1" t="s">
        <v>5081</v>
      </c>
      <c r="AE165" s="1" t="s">
        <v>2943</v>
      </c>
      <c r="AF165" s="1" t="s">
        <v>2944</v>
      </c>
      <c r="AG165" s="1" t="s">
        <v>2945</v>
      </c>
      <c r="AH165" s="1" t="s">
        <v>2946</v>
      </c>
      <c r="AI165" s="1" t="s">
        <v>2947</v>
      </c>
      <c r="AJ165" s="1" t="s">
        <v>2948</v>
      </c>
      <c r="AK165" s="1" t="s">
        <v>2949</v>
      </c>
      <c r="AL165" s="1" t="s">
        <v>2950</v>
      </c>
      <c r="AM165" s="1" t="s">
        <v>2951</v>
      </c>
      <c r="AN165" s="1" t="s">
        <v>2631</v>
      </c>
      <c r="AO165" s="1" t="s">
        <v>2835</v>
      </c>
      <c r="AP165" s="1" t="s">
        <v>2836</v>
      </c>
      <c r="AQ165" s="1" t="s">
        <v>6091</v>
      </c>
      <c r="AR165" s="1" t="s">
        <v>6375</v>
      </c>
      <c r="AS165" s="1" t="s">
        <v>6659</v>
      </c>
      <c r="AT165" s="1" t="s">
        <v>2837</v>
      </c>
      <c r="AU165" s="66" t="s">
        <v>4511</v>
      </c>
      <c r="AV165" s="66" t="s">
        <v>2952</v>
      </c>
      <c r="AW165" s="66" t="s">
        <v>119</v>
      </c>
      <c r="AX165" s="66" t="s">
        <v>498</v>
      </c>
      <c r="AZ165" s="96" t="s">
        <v>293</v>
      </c>
      <c r="BA165" s="96" t="s">
        <v>12</v>
      </c>
      <c r="BB165" s="96">
        <v>3</v>
      </c>
      <c r="BC165" t="s">
        <v>4569</v>
      </c>
      <c r="BD165" t="s">
        <v>5048</v>
      </c>
      <c r="BH165"/>
      <c r="BI165"/>
      <c r="BJ165" s="96">
        <v>4</v>
      </c>
      <c r="BK165" s="96" t="s">
        <v>4304</v>
      </c>
      <c r="BL165" s="68" t="s">
        <v>6786</v>
      </c>
      <c r="CQ165" s="205">
        <v>1</v>
      </c>
    </row>
    <row r="166" spans="13:95" x14ac:dyDescent="0.25">
      <c r="M166" s="66" t="s">
        <v>2953</v>
      </c>
      <c r="N166" s="66">
        <v>164</v>
      </c>
      <c r="O166" s="66" t="s">
        <v>92</v>
      </c>
      <c r="P166" s="1" t="s">
        <v>2038</v>
      </c>
      <c r="Q166" s="1" t="s">
        <v>2039</v>
      </c>
      <c r="R166" s="1" t="s">
        <v>2954</v>
      </c>
      <c r="S166" s="66" t="s">
        <v>2955</v>
      </c>
      <c r="T166" s="1" t="s">
        <v>2956</v>
      </c>
      <c r="U166" s="66" t="s">
        <v>276</v>
      </c>
      <c r="V166" s="1" t="s">
        <v>2956</v>
      </c>
      <c r="W166" s="1" t="s">
        <v>2956</v>
      </c>
      <c r="X166" s="1" t="s">
        <v>2956</v>
      </c>
      <c r="Y166" s="1" t="s">
        <v>102</v>
      </c>
      <c r="Z166" s="1" t="s">
        <v>103</v>
      </c>
      <c r="AA166" s="1" t="s">
        <v>104</v>
      </c>
      <c r="AB166" s="1" t="s">
        <v>5082</v>
      </c>
      <c r="AC166" s="1" t="s">
        <v>5083</v>
      </c>
      <c r="AD166" s="1" t="s">
        <v>5084</v>
      </c>
      <c r="AE166" s="1" t="s">
        <v>2957</v>
      </c>
      <c r="AF166" s="1" t="s">
        <v>2958</v>
      </c>
      <c r="AG166" s="1" t="s">
        <v>2959</v>
      </c>
      <c r="AH166" s="1" t="s">
        <v>2960</v>
      </c>
      <c r="AI166" s="1" t="s">
        <v>2961</v>
      </c>
      <c r="AJ166" s="1" t="s">
        <v>2962</v>
      </c>
      <c r="AK166" s="1" t="s">
        <v>2963</v>
      </c>
      <c r="AL166" s="1" t="s">
        <v>2964</v>
      </c>
      <c r="AM166" s="1" t="s">
        <v>2965</v>
      </c>
      <c r="AN166" s="1" t="s">
        <v>2260</v>
      </c>
      <c r="AO166" s="1" t="s">
        <v>2835</v>
      </c>
      <c r="AP166" s="1" t="s">
        <v>2836</v>
      </c>
      <c r="AQ166" s="1" t="s">
        <v>6092</v>
      </c>
      <c r="AR166" s="1" t="s">
        <v>6376</v>
      </c>
      <c r="AS166" s="1" t="s">
        <v>6660</v>
      </c>
      <c r="AT166" s="1" t="s">
        <v>2837</v>
      </c>
      <c r="AU166" s="66" t="s">
        <v>4511</v>
      </c>
      <c r="AV166" s="66" t="s">
        <v>2966</v>
      </c>
      <c r="AW166" s="66" t="s">
        <v>2057</v>
      </c>
      <c r="AX166" s="66" t="s">
        <v>498</v>
      </c>
      <c r="AZ166" s="96" t="s">
        <v>293</v>
      </c>
      <c r="BA166" s="96" t="s">
        <v>12</v>
      </c>
      <c r="BB166" s="96">
        <v>4</v>
      </c>
      <c r="BC166" t="s">
        <v>4573</v>
      </c>
      <c r="BD166" t="s">
        <v>6812</v>
      </c>
      <c r="BE166" t="s">
        <v>6813</v>
      </c>
      <c r="BF166" t="s">
        <v>6802</v>
      </c>
      <c r="BG166" t="s">
        <v>6814</v>
      </c>
      <c r="BH166" t="s">
        <v>6815</v>
      </c>
      <c r="BI166" t="s">
        <v>6816</v>
      </c>
      <c r="BJ166" s="96">
        <v>4</v>
      </c>
      <c r="BK166" s="96" t="s">
        <v>4305</v>
      </c>
      <c r="BL166" s="68" t="s">
        <v>6786</v>
      </c>
      <c r="CQ166" s="205">
        <v>1</v>
      </c>
    </row>
    <row r="167" spans="13:95" x14ac:dyDescent="0.25">
      <c r="M167" s="66" t="s">
        <v>2967</v>
      </c>
      <c r="N167" s="66">
        <v>165</v>
      </c>
      <c r="O167" s="66" t="s">
        <v>92</v>
      </c>
      <c r="P167" s="1" t="s">
        <v>93</v>
      </c>
      <c r="Q167" s="1" t="s">
        <v>970</v>
      </c>
      <c r="R167" s="1" t="s">
        <v>2968</v>
      </c>
      <c r="S167" s="66" t="s">
        <v>2969</v>
      </c>
      <c r="T167" s="1" t="s">
        <v>2970</v>
      </c>
      <c r="U167" s="66" t="s">
        <v>182</v>
      </c>
      <c r="V167" s="1" t="s">
        <v>2970</v>
      </c>
      <c r="W167" s="1" t="s">
        <v>2970</v>
      </c>
      <c r="X167" s="1" t="s">
        <v>2970</v>
      </c>
      <c r="Y167" s="1" t="s">
        <v>102</v>
      </c>
      <c r="Z167" s="1" t="s">
        <v>103</v>
      </c>
      <c r="AA167" s="1" t="s">
        <v>104</v>
      </c>
      <c r="AB167" s="1" t="s">
        <v>5085</v>
      </c>
      <c r="AC167" s="1" t="s">
        <v>5086</v>
      </c>
      <c r="AD167" s="1" t="s">
        <v>5087</v>
      </c>
      <c r="AE167" s="1" t="s">
        <v>2971</v>
      </c>
      <c r="AF167" s="1" t="s">
        <v>2972</v>
      </c>
      <c r="AG167" s="1" t="s">
        <v>2973</v>
      </c>
      <c r="AH167" s="1" t="s">
        <v>2974</v>
      </c>
      <c r="AI167" s="1" t="s">
        <v>2975</v>
      </c>
      <c r="AJ167" s="1" t="s">
        <v>2976</v>
      </c>
      <c r="AK167" s="1" t="s">
        <v>2977</v>
      </c>
      <c r="AL167" s="1" t="s">
        <v>2978</v>
      </c>
      <c r="AM167" s="1" t="s">
        <v>2979</v>
      </c>
      <c r="AN167" s="1" t="s">
        <v>986</v>
      </c>
      <c r="AO167" s="1" t="s">
        <v>2835</v>
      </c>
      <c r="AP167" s="1" t="s">
        <v>2836</v>
      </c>
      <c r="AQ167" s="1" t="s">
        <v>6093</v>
      </c>
      <c r="AR167" s="1" t="s">
        <v>6377</v>
      </c>
      <c r="AS167" s="1" t="s">
        <v>6661</v>
      </c>
      <c r="AT167" s="1" t="s">
        <v>2837</v>
      </c>
      <c r="AU167" s="66" t="s">
        <v>4511</v>
      </c>
      <c r="AV167" s="66" t="s">
        <v>2980</v>
      </c>
      <c r="AW167" s="66" t="s">
        <v>119</v>
      </c>
      <c r="AX167" s="66" t="s">
        <v>498</v>
      </c>
      <c r="AZ167" s="96" t="s">
        <v>293</v>
      </c>
      <c r="BA167" s="96" t="s">
        <v>12</v>
      </c>
      <c r="BB167" s="96">
        <v>5</v>
      </c>
      <c r="BC167" t="s">
        <v>4577</v>
      </c>
      <c r="BD167" t="s">
        <v>6817</v>
      </c>
      <c r="BE167" t="s">
        <v>4578</v>
      </c>
      <c r="BF167" t="s">
        <v>6818</v>
      </c>
      <c r="BG167" t="s">
        <v>6819</v>
      </c>
      <c r="BH167" t="s">
        <v>6793</v>
      </c>
      <c r="BI167"/>
      <c r="BJ167" s="96">
        <v>4</v>
      </c>
      <c r="BK167" s="96" t="s">
        <v>4306</v>
      </c>
      <c r="BL167" s="68" t="s">
        <v>6786</v>
      </c>
      <c r="CQ167" s="205">
        <v>1</v>
      </c>
    </row>
    <row r="168" spans="13:95" x14ac:dyDescent="0.25">
      <c r="M168" s="66" t="s">
        <v>2981</v>
      </c>
      <c r="N168" s="66">
        <v>166</v>
      </c>
      <c r="O168" s="66" t="s">
        <v>92</v>
      </c>
      <c r="P168" s="1" t="s">
        <v>93</v>
      </c>
      <c r="Q168" s="1" t="s">
        <v>94</v>
      </c>
      <c r="R168" s="1" t="s">
        <v>2823</v>
      </c>
      <c r="S168" s="66" t="s">
        <v>2982</v>
      </c>
      <c r="T168" s="1" t="s">
        <v>2983</v>
      </c>
      <c r="U168" s="66" t="s">
        <v>276</v>
      </c>
      <c r="V168" s="1" t="s">
        <v>2984</v>
      </c>
      <c r="W168" s="1" t="s">
        <v>2985</v>
      </c>
      <c r="X168" s="1" t="s">
        <v>2983</v>
      </c>
      <c r="Y168" s="1" t="s">
        <v>102</v>
      </c>
      <c r="Z168" s="1" t="s">
        <v>103</v>
      </c>
      <c r="AA168" s="1" t="s">
        <v>104</v>
      </c>
      <c r="AB168" s="1" t="s">
        <v>5088</v>
      </c>
      <c r="AC168" s="1" t="s">
        <v>5089</v>
      </c>
      <c r="AD168" s="1" t="s">
        <v>5090</v>
      </c>
      <c r="AE168" s="1" t="s">
        <v>2826</v>
      </c>
      <c r="AF168" s="1" t="s">
        <v>2827</v>
      </c>
      <c r="AG168" s="1" t="s">
        <v>2828</v>
      </c>
      <c r="AH168" s="1" t="s">
        <v>2829</v>
      </c>
      <c r="AI168" s="1" t="s">
        <v>2830</v>
      </c>
      <c r="AJ168" s="1" t="s">
        <v>2831</v>
      </c>
      <c r="AK168" s="1" t="s">
        <v>2832</v>
      </c>
      <c r="AL168" s="1" t="s">
        <v>2833</v>
      </c>
      <c r="AM168" s="1" t="s">
        <v>2834</v>
      </c>
      <c r="AN168" s="1" t="s">
        <v>114</v>
      </c>
      <c r="AO168" s="1" t="s">
        <v>2986</v>
      </c>
      <c r="AP168" s="1" t="s">
        <v>2987</v>
      </c>
      <c r="AQ168" s="1" t="s">
        <v>6094</v>
      </c>
      <c r="AR168" s="1" t="s">
        <v>6378</v>
      </c>
      <c r="AS168" s="1" t="s">
        <v>6662</v>
      </c>
      <c r="AT168" s="1" t="s">
        <v>2988</v>
      </c>
      <c r="AU168" s="66" t="s">
        <v>4511</v>
      </c>
      <c r="AV168" s="66" t="s">
        <v>2982</v>
      </c>
      <c r="AW168" s="66" t="s">
        <v>119</v>
      </c>
      <c r="AX168" s="66" t="s">
        <v>498</v>
      </c>
      <c r="AZ168" s="96" t="s">
        <v>311</v>
      </c>
      <c r="BA168" s="96" t="s">
        <v>10</v>
      </c>
      <c r="BB168" s="96">
        <v>1</v>
      </c>
      <c r="BC168" t="s">
        <v>4512</v>
      </c>
      <c r="BD168" t="s">
        <v>5091</v>
      </c>
      <c r="BE168" t="s">
        <v>6848</v>
      </c>
      <c r="BJ168" s="96">
        <v>4</v>
      </c>
      <c r="BK168" s="96" t="s">
        <v>4292</v>
      </c>
      <c r="BL168" s="68" t="s">
        <v>6786</v>
      </c>
      <c r="CQ168" s="205">
        <v>1</v>
      </c>
    </row>
    <row r="169" spans="13:95" x14ac:dyDescent="0.25">
      <c r="M169" s="66" t="s">
        <v>2989</v>
      </c>
      <c r="N169" s="66">
        <v>167</v>
      </c>
      <c r="O169" s="66" t="s">
        <v>92</v>
      </c>
      <c r="P169" s="1" t="s">
        <v>93</v>
      </c>
      <c r="Q169" s="1" t="s">
        <v>94</v>
      </c>
      <c r="R169" s="1" t="s">
        <v>2823</v>
      </c>
      <c r="S169" s="66" t="s">
        <v>2990</v>
      </c>
      <c r="T169" s="1" t="s">
        <v>2991</v>
      </c>
      <c r="U169" s="66" t="s">
        <v>182</v>
      </c>
      <c r="V169" s="1" t="s">
        <v>2992</v>
      </c>
      <c r="W169" s="1" t="s">
        <v>2993</v>
      </c>
      <c r="X169" s="1" t="s">
        <v>2991</v>
      </c>
      <c r="Y169" s="1" t="s">
        <v>102</v>
      </c>
      <c r="Z169" s="1" t="s">
        <v>103</v>
      </c>
      <c r="AA169" s="1" t="s">
        <v>104</v>
      </c>
      <c r="AB169" s="1" t="s">
        <v>5092</v>
      </c>
      <c r="AC169" s="1" t="s">
        <v>5093</v>
      </c>
      <c r="AD169" s="1" t="s">
        <v>5094</v>
      </c>
      <c r="AE169" s="1" t="s">
        <v>2826</v>
      </c>
      <c r="AF169" s="1" t="s">
        <v>2827</v>
      </c>
      <c r="AG169" s="1" t="s">
        <v>2828</v>
      </c>
      <c r="AH169" s="1" t="s">
        <v>2829</v>
      </c>
      <c r="AI169" s="1" t="s">
        <v>2830</v>
      </c>
      <c r="AJ169" s="1" t="s">
        <v>2831</v>
      </c>
      <c r="AK169" s="1" t="s">
        <v>2832</v>
      </c>
      <c r="AL169" s="1" t="s">
        <v>2833</v>
      </c>
      <c r="AM169" s="1" t="s">
        <v>2834</v>
      </c>
      <c r="AN169" s="1" t="s">
        <v>114</v>
      </c>
      <c r="AO169" s="1" t="s">
        <v>2986</v>
      </c>
      <c r="AP169" s="1" t="s">
        <v>2987</v>
      </c>
      <c r="AQ169" s="1" t="s">
        <v>6095</v>
      </c>
      <c r="AR169" s="1" t="s">
        <v>6379</v>
      </c>
      <c r="AS169" s="1" t="s">
        <v>6663</v>
      </c>
      <c r="AT169" s="1" t="s">
        <v>2988</v>
      </c>
      <c r="AU169" s="66" t="s">
        <v>4511</v>
      </c>
      <c r="AV169" s="66" t="s">
        <v>2990</v>
      </c>
      <c r="AW169" s="66" t="s">
        <v>119</v>
      </c>
      <c r="AX169" s="66" t="s">
        <v>498</v>
      </c>
      <c r="AZ169" s="96" t="s">
        <v>311</v>
      </c>
      <c r="BA169" s="96" t="s">
        <v>10</v>
      </c>
      <c r="BB169" s="96">
        <v>2</v>
      </c>
      <c r="BC169" t="s">
        <v>4518</v>
      </c>
      <c r="BD169" t="s">
        <v>5095</v>
      </c>
      <c r="BE169" t="s">
        <v>6787</v>
      </c>
      <c r="BF169" t="s">
        <v>6788</v>
      </c>
      <c r="BG169" t="s">
        <v>6789</v>
      </c>
      <c r="BJ169" s="96">
        <v>4</v>
      </c>
      <c r="BK169" s="96" t="s">
        <v>4293</v>
      </c>
      <c r="BL169" s="68" t="s">
        <v>6786</v>
      </c>
      <c r="CQ169" s="205">
        <v>1</v>
      </c>
    </row>
    <row r="170" spans="13:95" x14ac:dyDescent="0.25">
      <c r="M170" s="66" t="s">
        <v>2994</v>
      </c>
      <c r="N170" s="66">
        <v>168</v>
      </c>
      <c r="O170" s="66" t="s">
        <v>92</v>
      </c>
      <c r="P170" s="1" t="s">
        <v>93</v>
      </c>
      <c r="Q170" s="1" t="s">
        <v>554</v>
      </c>
      <c r="R170" s="1" t="s">
        <v>2842</v>
      </c>
      <c r="S170" s="66" t="s">
        <v>2995</v>
      </c>
      <c r="T170" s="1" t="s">
        <v>2996</v>
      </c>
      <c r="U170" s="66" t="s">
        <v>276</v>
      </c>
      <c r="V170" s="1" t="s">
        <v>2997</v>
      </c>
      <c r="W170" s="1" t="s">
        <v>2998</v>
      </c>
      <c r="X170" s="1" t="s">
        <v>2996</v>
      </c>
      <c r="Y170" s="1" t="s">
        <v>102</v>
      </c>
      <c r="Z170" s="1" t="s">
        <v>103</v>
      </c>
      <c r="AA170" s="1" t="s">
        <v>104</v>
      </c>
      <c r="AB170" s="1" t="s">
        <v>5096</v>
      </c>
      <c r="AC170" s="1" t="s">
        <v>5097</v>
      </c>
      <c r="AD170" s="1" t="s">
        <v>5098</v>
      </c>
      <c r="AE170" s="1" t="s">
        <v>2845</v>
      </c>
      <c r="AF170" s="1" t="s">
        <v>2846</v>
      </c>
      <c r="AG170" s="1" t="s">
        <v>2847</v>
      </c>
      <c r="AH170" s="1" t="s">
        <v>2848</v>
      </c>
      <c r="AI170" s="1" t="s">
        <v>2849</v>
      </c>
      <c r="AJ170" s="1" t="s">
        <v>2850</v>
      </c>
      <c r="AK170" s="1" t="s">
        <v>2851</v>
      </c>
      <c r="AL170" s="1" t="s">
        <v>2852</v>
      </c>
      <c r="AM170" s="1" t="s">
        <v>2853</v>
      </c>
      <c r="AN170" s="1" t="s">
        <v>570</v>
      </c>
      <c r="AO170" s="1" t="s">
        <v>2986</v>
      </c>
      <c r="AP170" s="1" t="s">
        <v>2987</v>
      </c>
      <c r="AQ170" s="1" t="s">
        <v>6096</v>
      </c>
      <c r="AR170" s="1" t="s">
        <v>6380</v>
      </c>
      <c r="AS170" s="1" t="s">
        <v>6664</v>
      </c>
      <c r="AT170" s="1" t="s">
        <v>2988</v>
      </c>
      <c r="AU170" s="66" t="s">
        <v>4511</v>
      </c>
      <c r="AV170" s="66" t="s">
        <v>2995</v>
      </c>
      <c r="AW170" s="66" t="s">
        <v>119</v>
      </c>
      <c r="AX170" s="66" t="s">
        <v>498</v>
      </c>
      <c r="AZ170" s="96" t="s">
        <v>311</v>
      </c>
      <c r="BA170" s="96" t="s">
        <v>10</v>
      </c>
      <c r="BB170" s="96">
        <v>3</v>
      </c>
      <c r="BC170" t="s">
        <v>4523</v>
      </c>
      <c r="BD170" t="s">
        <v>6852</v>
      </c>
      <c r="BJ170" s="96">
        <v>4</v>
      </c>
      <c r="BK170" s="96" t="s">
        <v>4294</v>
      </c>
      <c r="BL170" s="68" t="s">
        <v>6786</v>
      </c>
      <c r="CQ170" s="205">
        <v>1</v>
      </c>
    </row>
    <row r="171" spans="13:95" x14ac:dyDescent="0.25">
      <c r="M171" s="66" t="s">
        <v>2999</v>
      </c>
      <c r="N171" s="66">
        <v>169</v>
      </c>
      <c r="O171" s="66" t="s">
        <v>92</v>
      </c>
      <c r="P171" s="1" t="s">
        <v>93</v>
      </c>
      <c r="Q171" s="1" t="s">
        <v>554</v>
      </c>
      <c r="R171" s="1" t="s">
        <v>2842</v>
      </c>
      <c r="S171" s="66" t="s">
        <v>3000</v>
      </c>
      <c r="T171" s="1" t="s">
        <v>3001</v>
      </c>
      <c r="U171" s="66" t="s">
        <v>276</v>
      </c>
      <c r="V171" s="1" t="s">
        <v>3002</v>
      </c>
      <c r="W171" s="1" t="s">
        <v>3003</v>
      </c>
      <c r="X171" s="1" t="s">
        <v>3001</v>
      </c>
      <c r="Y171" s="1" t="s">
        <v>102</v>
      </c>
      <c r="Z171" s="1" t="s">
        <v>103</v>
      </c>
      <c r="AA171" s="1" t="s">
        <v>104</v>
      </c>
      <c r="AB171" s="1" t="s">
        <v>5099</v>
      </c>
      <c r="AC171" s="1" t="s">
        <v>5100</v>
      </c>
      <c r="AD171" s="1" t="s">
        <v>5101</v>
      </c>
      <c r="AE171" s="1" t="s">
        <v>2845</v>
      </c>
      <c r="AF171" s="1" t="s">
        <v>2846</v>
      </c>
      <c r="AG171" s="1" t="s">
        <v>2847</v>
      </c>
      <c r="AH171" s="1" t="s">
        <v>2848</v>
      </c>
      <c r="AI171" s="1" t="s">
        <v>2849</v>
      </c>
      <c r="AJ171" s="1" t="s">
        <v>2850</v>
      </c>
      <c r="AK171" s="1" t="s">
        <v>2851</v>
      </c>
      <c r="AL171" s="1" t="s">
        <v>2852</v>
      </c>
      <c r="AM171" s="1" t="s">
        <v>2853</v>
      </c>
      <c r="AN171" s="1" t="s">
        <v>570</v>
      </c>
      <c r="AO171" s="1" t="s">
        <v>2986</v>
      </c>
      <c r="AP171" s="1" t="s">
        <v>2987</v>
      </c>
      <c r="AQ171" s="1" t="s">
        <v>6097</v>
      </c>
      <c r="AR171" s="1" t="s">
        <v>6381</v>
      </c>
      <c r="AS171" s="1" t="s">
        <v>6665</v>
      </c>
      <c r="AT171" s="1" t="s">
        <v>2988</v>
      </c>
      <c r="AU171" s="66" t="s">
        <v>4511</v>
      </c>
      <c r="AV171" s="66" t="s">
        <v>3000</v>
      </c>
      <c r="AW171" s="66" t="s">
        <v>119</v>
      </c>
      <c r="AX171" s="66" t="s">
        <v>498</v>
      </c>
      <c r="AZ171" s="96" t="s">
        <v>311</v>
      </c>
      <c r="BA171" s="96" t="s">
        <v>10</v>
      </c>
      <c r="BB171" s="96">
        <v>4</v>
      </c>
      <c r="BC171" t="s">
        <v>4527</v>
      </c>
      <c r="BD171" t="s">
        <v>5102</v>
      </c>
      <c r="BJ171" s="96">
        <v>4</v>
      </c>
      <c r="BK171" s="96" t="s">
        <v>4295</v>
      </c>
      <c r="BL171" s="68" t="s">
        <v>6786</v>
      </c>
      <c r="CQ171" s="205">
        <v>1</v>
      </c>
    </row>
    <row r="172" spans="13:95" x14ac:dyDescent="0.25">
      <c r="M172" s="66" t="s">
        <v>3004</v>
      </c>
      <c r="N172" s="66">
        <v>170</v>
      </c>
      <c r="O172" s="66" t="s">
        <v>92</v>
      </c>
      <c r="P172" s="1" t="s">
        <v>93</v>
      </c>
      <c r="Q172" s="1" t="s">
        <v>1189</v>
      </c>
      <c r="R172" s="1" t="s">
        <v>2870</v>
      </c>
      <c r="S172" s="66" t="s">
        <v>3005</v>
      </c>
      <c r="T172" s="1" t="s">
        <v>3006</v>
      </c>
      <c r="U172" s="66" t="s">
        <v>276</v>
      </c>
      <c r="V172" s="1" t="s">
        <v>3007</v>
      </c>
      <c r="W172" s="1" t="s">
        <v>3008</v>
      </c>
      <c r="X172" s="1" t="s">
        <v>3006</v>
      </c>
      <c r="Y172" s="1" t="s">
        <v>102</v>
      </c>
      <c r="Z172" s="1" t="s">
        <v>103</v>
      </c>
      <c r="AA172" s="1" t="s">
        <v>104</v>
      </c>
      <c r="AB172" s="1" t="s">
        <v>5103</v>
      </c>
      <c r="AC172" s="1" t="s">
        <v>5104</v>
      </c>
      <c r="AD172" s="1" t="s">
        <v>5105</v>
      </c>
      <c r="AE172" s="1" t="s">
        <v>2873</v>
      </c>
      <c r="AF172" s="1" t="s">
        <v>2874</v>
      </c>
      <c r="AG172" s="1" t="s">
        <v>2875</v>
      </c>
      <c r="AH172" s="1" t="s">
        <v>2876</v>
      </c>
      <c r="AI172" s="1" t="s">
        <v>2877</v>
      </c>
      <c r="AJ172" s="1" t="s">
        <v>2878</v>
      </c>
      <c r="AK172" s="1" t="s">
        <v>2879</v>
      </c>
      <c r="AL172" s="1" t="s">
        <v>2880</v>
      </c>
      <c r="AM172" s="1" t="s">
        <v>2881</v>
      </c>
      <c r="AN172" s="1" t="s">
        <v>692</v>
      </c>
      <c r="AO172" s="1" t="s">
        <v>2986</v>
      </c>
      <c r="AP172" s="1" t="s">
        <v>2987</v>
      </c>
      <c r="AQ172" s="1" t="s">
        <v>6098</v>
      </c>
      <c r="AR172" s="1" t="s">
        <v>6382</v>
      </c>
      <c r="AS172" s="1" t="s">
        <v>6666</v>
      </c>
      <c r="AT172" s="1" t="s">
        <v>2988</v>
      </c>
      <c r="AU172" s="66" t="s">
        <v>4511</v>
      </c>
      <c r="AV172" s="66" t="s">
        <v>3005</v>
      </c>
      <c r="AW172" s="66" t="s">
        <v>119</v>
      </c>
      <c r="AX172" s="66" t="s">
        <v>498</v>
      </c>
      <c r="AZ172" s="96" t="s">
        <v>311</v>
      </c>
      <c r="BA172" s="96" t="s">
        <v>10</v>
      </c>
      <c r="BB172" s="96">
        <v>5</v>
      </c>
      <c r="BC172" t="s">
        <v>4531</v>
      </c>
      <c r="BD172" t="s">
        <v>5106</v>
      </c>
      <c r="BE172" t="s">
        <v>6853</v>
      </c>
      <c r="BF172" t="s">
        <v>6792</v>
      </c>
      <c r="BG172" t="s">
        <v>6793</v>
      </c>
      <c r="BJ172" s="96">
        <v>4</v>
      </c>
      <c r="BK172" s="96" t="s">
        <v>4296</v>
      </c>
      <c r="BL172" s="68" t="s">
        <v>6786</v>
      </c>
      <c r="CQ172" s="205">
        <v>1</v>
      </c>
    </row>
    <row r="173" spans="13:95" x14ac:dyDescent="0.25">
      <c r="M173" s="66" t="s">
        <v>3009</v>
      </c>
      <c r="N173" s="66">
        <v>171</v>
      </c>
      <c r="O173" s="66" t="s">
        <v>92</v>
      </c>
      <c r="P173" s="1" t="s">
        <v>93</v>
      </c>
      <c r="Q173" s="1" t="s">
        <v>1189</v>
      </c>
      <c r="R173" s="1" t="s">
        <v>2870</v>
      </c>
      <c r="S173" s="66" t="s">
        <v>3010</v>
      </c>
      <c r="T173" s="1" t="s">
        <v>3011</v>
      </c>
      <c r="U173" s="66" t="s">
        <v>276</v>
      </c>
      <c r="V173" s="1" t="s">
        <v>3012</v>
      </c>
      <c r="W173" s="1" t="s">
        <v>3013</v>
      </c>
      <c r="X173" s="1" t="s">
        <v>3011</v>
      </c>
      <c r="Y173" s="1" t="s">
        <v>102</v>
      </c>
      <c r="Z173" s="1" t="s">
        <v>103</v>
      </c>
      <c r="AA173" s="1" t="s">
        <v>104</v>
      </c>
      <c r="AB173" s="1" t="s">
        <v>5107</v>
      </c>
      <c r="AC173" s="1" t="s">
        <v>5108</v>
      </c>
      <c r="AD173" s="1" t="s">
        <v>5109</v>
      </c>
      <c r="AE173" s="1" t="s">
        <v>2873</v>
      </c>
      <c r="AF173" s="1" t="s">
        <v>2874</v>
      </c>
      <c r="AG173" s="1" t="s">
        <v>2875</v>
      </c>
      <c r="AH173" s="1" t="s">
        <v>2876</v>
      </c>
      <c r="AI173" s="1" t="s">
        <v>2877</v>
      </c>
      <c r="AJ173" s="1" t="s">
        <v>2878</v>
      </c>
      <c r="AK173" s="1" t="s">
        <v>2879</v>
      </c>
      <c r="AL173" s="1" t="s">
        <v>2880</v>
      </c>
      <c r="AM173" s="1" t="s">
        <v>2881</v>
      </c>
      <c r="AN173" s="1" t="s">
        <v>692</v>
      </c>
      <c r="AO173" s="1" t="s">
        <v>2986</v>
      </c>
      <c r="AP173" s="1" t="s">
        <v>2987</v>
      </c>
      <c r="AQ173" s="1" t="s">
        <v>6099</v>
      </c>
      <c r="AR173" s="1" t="s">
        <v>6383</v>
      </c>
      <c r="AS173" s="1" t="s">
        <v>6667</v>
      </c>
      <c r="AT173" s="1" t="s">
        <v>2988</v>
      </c>
      <c r="AU173" s="66" t="s">
        <v>4511</v>
      </c>
      <c r="AV173" s="66" t="s">
        <v>3010</v>
      </c>
      <c r="AW173" s="66" t="s">
        <v>119</v>
      </c>
      <c r="AX173" s="66" t="s">
        <v>498</v>
      </c>
      <c r="AZ173" s="96" t="s">
        <v>311</v>
      </c>
      <c r="BA173" s="96" t="s">
        <v>54</v>
      </c>
      <c r="BB173" s="96">
        <v>1</v>
      </c>
      <c r="BC173" t="s">
        <v>4536</v>
      </c>
      <c r="BD173" t="s">
        <v>5095</v>
      </c>
      <c r="BJ173" s="96">
        <v>4</v>
      </c>
      <c r="BK173" s="96" t="s">
        <v>4297</v>
      </c>
      <c r="BL173" s="68" t="s">
        <v>6786</v>
      </c>
      <c r="CQ173" s="205">
        <v>1</v>
      </c>
    </row>
    <row r="174" spans="13:95" x14ac:dyDescent="0.25">
      <c r="M174" s="66" t="s">
        <v>3014</v>
      </c>
      <c r="N174" s="66">
        <v>172</v>
      </c>
      <c r="O174" s="66" t="s">
        <v>92</v>
      </c>
      <c r="P174" s="1" t="s">
        <v>93</v>
      </c>
      <c r="Q174" s="1" t="s">
        <v>1407</v>
      </c>
      <c r="R174" s="1" t="s">
        <v>2884</v>
      </c>
      <c r="S174" s="66" t="s">
        <v>3015</v>
      </c>
      <c r="T174" s="1" t="s">
        <v>3016</v>
      </c>
      <c r="U174" s="66" t="s">
        <v>276</v>
      </c>
      <c r="V174" s="1" t="s">
        <v>3017</v>
      </c>
      <c r="W174" s="1" t="s">
        <v>3018</v>
      </c>
      <c r="X174" s="1" t="s">
        <v>3016</v>
      </c>
      <c r="Y174" s="1" t="s">
        <v>102</v>
      </c>
      <c r="Z174" s="1" t="s">
        <v>103</v>
      </c>
      <c r="AA174" s="1" t="s">
        <v>104</v>
      </c>
      <c r="AB174" s="1" t="s">
        <v>5110</v>
      </c>
      <c r="AC174" s="1" t="s">
        <v>5111</v>
      </c>
      <c r="AD174" s="1" t="s">
        <v>5112</v>
      </c>
      <c r="AE174" s="1" t="s">
        <v>2887</v>
      </c>
      <c r="AF174" s="1" t="s">
        <v>2888</v>
      </c>
      <c r="AG174" s="1" t="s">
        <v>2889</v>
      </c>
      <c r="AH174" s="1" t="s">
        <v>2890</v>
      </c>
      <c r="AI174" s="1" t="s">
        <v>2891</v>
      </c>
      <c r="AJ174" s="1" t="s">
        <v>2892</v>
      </c>
      <c r="AK174" s="1" t="s">
        <v>2893</v>
      </c>
      <c r="AL174" s="1" t="s">
        <v>2894</v>
      </c>
      <c r="AM174" s="1" t="s">
        <v>2895</v>
      </c>
      <c r="AN174" s="1" t="s">
        <v>114</v>
      </c>
      <c r="AO174" s="1" t="s">
        <v>2986</v>
      </c>
      <c r="AP174" s="1" t="s">
        <v>2987</v>
      </c>
      <c r="AQ174" s="1" t="s">
        <v>6100</v>
      </c>
      <c r="AR174" s="1" t="s">
        <v>6384</v>
      </c>
      <c r="AS174" s="1" t="s">
        <v>6668</v>
      </c>
      <c r="AT174" s="1" t="s">
        <v>2988</v>
      </c>
      <c r="AU174" s="66" t="s">
        <v>4511</v>
      </c>
      <c r="AV174" s="66" t="s">
        <v>3015</v>
      </c>
      <c r="AW174" s="66" t="s">
        <v>119</v>
      </c>
      <c r="AX174" s="66" t="s">
        <v>498</v>
      </c>
      <c r="AZ174" s="96" t="s">
        <v>311</v>
      </c>
      <c r="BA174" s="96" t="s">
        <v>54</v>
      </c>
      <c r="BB174" s="96">
        <v>2</v>
      </c>
      <c r="BC174" t="s">
        <v>4540</v>
      </c>
      <c r="BD174" t="s">
        <v>4541</v>
      </c>
      <c r="BE174" t="s">
        <v>6794</v>
      </c>
      <c r="BF174" t="s">
        <v>6789</v>
      </c>
      <c r="BG174" t="s">
        <v>6788</v>
      </c>
      <c r="BH174" s="96" t="s">
        <v>6795</v>
      </c>
      <c r="BJ174" s="96">
        <v>4</v>
      </c>
      <c r="BK174" s="96" t="s">
        <v>4298</v>
      </c>
      <c r="BL174" s="68" t="s">
        <v>6786</v>
      </c>
      <c r="CQ174" s="205">
        <v>1</v>
      </c>
    </row>
    <row r="175" spans="13:95" x14ac:dyDescent="0.25">
      <c r="M175" s="66" t="s">
        <v>3019</v>
      </c>
      <c r="N175" s="66">
        <v>173</v>
      </c>
      <c r="O175" s="66" t="s">
        <v>92</v>
      </c>
      <c r="P175" s="1" t="s">
        <v>93</v>
      </c>
      <c r="Q175" s="1" t="s">
        <v>1614</v>
      </c>
      <c r="R175" s="1" t="s">
        <v>2898</v>
      </c>
      <c r="S175" s="66" t="s">
        <v>3020</v>
      </c>
      <c r="T175" s="1" t="s">
        <v>3021</v>
      </c>
      <c r="U175" s="66" t="s">
        <v>276</v>
      </c>
      <c r="V175" s="1" t="s">
        <v>3022</v>
      </c>
      <c r="W175" s="1" t="s">
        <v>3023</v>
      </c>
      <c r="X175" s="1" t="s">
        <v>3021</v>
      </c>
      <c r="Y175" s="1" t="s">
        <v>102</v>
      </c>
      <c r="Z175" s="1" t="s">
        <v>103</v>
      </c>
      <c r="AA175" s="1" t="s">
        <v>104</v>
      </c>
      <c r="AB175" s="1" t="s">
        <v>5113</v>
      </c>
      <c r="AC175" s="1" t="s">
        <v>5114</v>
      </c>
      <c r="AD175" s="1" t="s">
        <v>5115</v>
      </c>
      <c r="AE175" s="1" t="s">
        <v>2901</v>
      </c>
      <c r="AF175" s="1" t="s">
        <v>2902</v>
      </c>
      <c r="AG175" s="1" t="s">
        <v>2903</v>
      </c>
      <c r="AH175" s="1" t="s">
        <v>2904</v>
      </c>
      <c r="AI175" s="1" t="s">
        <v>2905</v>
      </c>
      <c r="AJ175" s="1" t="s">
        <v>2906</v>
      </c>
      <c r="AK175" s="1" t="s">
        <v>2907</v>
      </c>
      <c r="AL175" s="1" t="s">
        <v>2908</v>
      </c>
      <c r="AM175" s="1" t="s">
        <v>2909</v>
      </c>
      <c r="AN175" s="1" t="s">
        <v>1630</v>
      </c>
      <c r="AO175" s="1" t="s">
        <v>2986</v>
      </c>
      <c r="AP175" s="1" t="s">
        <v>2987</v>
      </c>
      <c r="AQ175" s="1" t="s">
        <v>6101</v>
      </c>
      <c r="AR175" s="1" t="s">
        <v>6385</v>
      </c>
      <c r="AS175" s="1" t="s">
        <v>6669</v>
      </c>
      <c r="AT175" s="1" t="s">
        <v>2988</v>
      </c>
      <c r="AU175" s="66" t="s">
        <v>4511</v>
      </c>
      <c r="AV175" s="66" t="s">
        <v>3020</v>
      </c>
      <c r="AW175" s="66" t="s">
        <v>119</v>
      </c>
      <c r="AX175" s="66" t="s">
        <v>498</v>
      </c>
      <c r="AZ175" s="96" t="s">
        <v>311</v>
      </c>
      <c r="BA175" s="96" t="s">
        <v>54</v>
      </c>
      <c r="BB175" s="96">
        <v>3</v>
      </c>
      <c r="BC175" t="s">
        <v>4545</v>
      </c>
      <c r="BD175" t="s">
        <v>6854</v>
      </c>
      <c r="BE175" t="s">
        <v>6852</v>
      </c>
      <c r="BJ175" s="96">
        <v>4</v>
      </c>
      <c r="BK175" s="96" t="s">
        <v>4299</v>
      </c>
      <c r="BL175" s="68" t="s">
        <v>6786</v>
      </c>
      <c r="CQ175" s="205">
        <v>1</v>
      </c>
    </row>
    <row r="176" spans="13:95" x14ac:dyDescent="0.25">
      <c r="M176" s="66" t="s">
        <v>3024</v>
      </c>
      <c r="N176" s="66">
        <v>174</v>
      </c>
      <c r="O176" s="66" t="s">
        <v>92</v>
      </c>
      <c r="P176" s="1" t="s">
        <v>93</v>
      </c>
      <c r="Q176" s="1" t="s">
        <v>2427</v>
      </c>
      <c r="R176" s="1" t="s">
        <v>2926</v>
      </c>
      <c r="S176" s="66" t="s">
        <v>3025</v>
      </c>
      <c r="T176" s="1" t="s">
        <v>3026</v>
      </c>
      <c r="U176" s="66" t="s">
        <v>276</v>
      </c>
      <c r="V176" s="1" t="s">
        <v>3027</v>
      </c>
      <c r="W176" s="1" t="s">
        <v>3028</v>
      </c>
      <c r="X176" s="1" t="s">
        <v>3026</v>
      </c>
      <c r="Y176" s="1" t="s">
        <v>102</v>
      </c>
      <c r="Z176" s="1" t="s">
        <v>103</v>
      </c>
      <c r="AA176" s="1" t="s">
        <v>104</v>
      </c>
      <c r="AB176" s="1" t="s">
        <v>5116</v>
      </c>
      <c r="AC176" s="1" t="s">
        <v>5117</v>
      </c>
      <c r="AD176" s="1" t="s">
        <v>5118</v>
      </c>
      <c r="AE176" s="1" t="s">
        <v>2929</v>
      </c>
      <c r="AF176" s="1" t="s">
        <v>2930</v>
      </c>
      <c r="AG176" s="1" t="s">
        <v>2931</v>
      </c>
      <c r="AH176" s="1" t="s">
        <v>2932</v>
      </c>
      <c r="AI176" s="1" t="s">
        <v>2933</v>
      </c>
      <c r="AJ176" s="1" t="s">
        <v>2934</v>
      </c>
      <c r="AK176" s="1" t="s">
        <v>2935</v>
      </c>
      <c r="AL176" s="1" t="s">
        <v>2936</v>
      </c>
      <c r="AM176" s="1" t="s">
        <v>2937</v>
      </c>
      <c r="AN176" s="1" t="s">
        <v>476</v>
      </c>
      <c r="AO176" s="1" t="s">
        <v>2986</v>
      </c>
      <c r="AP176" s="1" t="s">
        <v>2987</v>
      </c>
      <c r="AQ176" s="1" t="s">
        <v>6102</v>
      </c>
      <c r="AR176" s="1" t="s">
        <v>6386</v>
      </c>
      <c r="AS176" s="1" t="s">
        <v>6670</v>
      </c>
      <c r="AT176" s="1" t="s">
        <v>2988</v>
      </c>
      <c r="AU176" s="66" t="s">
        <v>4511</v>
      </c>
      <c r="AV176" s="66" t="s">
        <v>3025</v>
      </c>
      <c r="AW176" s="66" t="s">
        <v>119</v>
      </c>
      <c r="AX176" s="66" t="s">
        <v>498</v>
      </c>
      <c r="AZ176" s="96" t="s">
        <v>311</v>
      </c>
      <c r="BA176" s="96" t="s">
        <v>54</v>
      </c>
      <c r="BB176" s="96">
        <v>4</v>
      </c>
      <c r="BC176" t="s">
        <v>4550</v>
      </c>
      <c r="BD176" t="s">
        <v>4551</v>
      </c>
      <c r="BE176" t="s">
        <v>6799</v>
      </c>
      <c r="BF176" t="s">
        <v>6800</v>
      </c>
      <c r="BG176" t="s">
        <v>6801</v>
      </c>
      <c r="BH176" s="96" t="s">
        <v>6802</v>
      </c>
      <c r="BI176" s="96" t="s">
        <v>6803</v>
      </c>
      <c r="BJ176" s="96">
        <v>4</v>
      </c>
      <c r="BK176" s="96" t="s">
        <v>4300</v>
      </c>
      <c r="BL176" s="68" t="s">
        <v>6786</v>
      </c>
      <c r="CQ176" s="205">
        <v>1</v>
      </c>
    </row>
    <row r="177" spans="13:95" x14ac:dyDescent="0.25">
      <c r="M177" s="66" t="s">
        <v>3029</v>
      </c>
      <c r="N177" s="66">
        <v>175</v>
      </c>
      <c r="O177" s="66" t="s">
        <v>92</v>
      </c>
      <c r="P177" s="1" t="s">
        <v>331</v>
      </c>
      <c r="Q177" s="1" t="s">
        <v>970</v>
      </c>
      <c r="R177" s="1" t="s">
        <v>3030</v>
      </c>
      <c r="S177" s="66" t="s">
        <v>3031</v>
      </c>
      <c r="T177" s="1" t="s">
        <v>3032</v>
      </c>
      <c r="U177" s="66" t="s">
        <v>276</v>
      </c>
      <c r="V177" s="1" t="s">
        <v>3033</v>
      </c>
      <c r="W177" s="1" t="s">
        <v>3034</v>
      </c>
      <c r="X177" s="1" t="s">
        <v>3032</v>
      </c>
      <c r="Y177" s="1" t="s">
        <v>102</v>
      </c>
      <c r="Z177" s="1" t="s">
        <v>103</v>
      </c>
      <c r="AA177" s="1" t="s">
        <v>104</v>
      </c>
      <c r="AB177" s="1" t="s">
        <v>5119</v>
      </c>
      <c r="AC177" s="1" t="s">
        <v>5120</v>
      </c>
      <c r="AD177" s="1" t="s">
        <v>5121</v>
      </c>
      <c r="AE177" s="1" t="s">
        <v>3035</v>
      </c>
      <c r="AF177" s="1" t="s">
        <v>3036</v>
      </c>
      <c r="AG177" s="1" t="s">
        <v>3037</v>
      </c>
      <c r="AH177" s="1" t="s">
        <v>3038</v>
      </c>
      <c r="AI177" s="1" t="s">
        <v>3039</v>
      </c>
      <c r="AJ177" s="1" t="s">
        <v>3040</v>
      </c>
      <c r="AK177" s="1" t="s">
        <v>3041</v>
      </c>
      <c r="AL177" s="1" t="s">
        <v>3042</v>
      </c>
      <c r="AM177" s="1" t="s">
        <v>3043</v>
      </c>
      <c r="AN177" s="1" t="s">
        <v>986</v>
      </c>
      <c r="AO177" s="1" t="s">
        <v>2986</v>
      </c>
      <c r="AP177" s="1" t="s">
        <v>2987</v>
      </c>
      <c r="AQ177" s="1" t="s">
        <v>6103</v>
      </c>
      <c r="AR177" s="1" t="s">
        <v>6387</v>
      </c>
      <c r="AS177" s="1" t="s">
        <v>6671</v>
      </c>
      <c r="AT177" s="1" t="s">
        <v>2988</v>
      </c>
      <c r="AU177" s="66" t="s">
        <v>4511</v>
      </c>
      <c r="AV177" s="66" t="s">
        <v>3031</v>
      </c>
      <c r="AW177" s="66" t="s">
        <v>352</v>
      </c>
      <c r="AX177" s="66" t="s">
        <v>498</v>
      </c>
      <c r="AZ177" s="96" t="s">
        <v>311</v>
      </c>
      <c r="BA177" s="96" t="s">
        <v>54</v>
      </c>
      <c r="BB177" s="96">
        <v>5</v>
      </c>
      <c r="BC177" t="s">
        <v>4555</v>
      </c>
      <c r="BD177" t="s">
        <v>4556</v>
      </c>
      <c r="BE177" t="s">
        <v>6804</v>
      </c>
      <c r="BF177" t="s">
        <v>6805</v>
      </c>
      <c r="BG177" t="s">
        <v>6806</v>
      </c>
      <c r="BH177" s="96" t="s">
        <v>6807</v>
      </c>
      <c r="BJ177" s="96">
        <v>4</v>
      </c>
      <c r="BK177" s="96" t="s">
        <v>4301</v>
      </c>
      <c r="BL177" s="68" t="s">
        <v>6786</v>
      </c>
      <c r="CQ177" s="205">
        <v>1</v>
      </c>
    </row>
    <row r="178" spans="13:95" x14ac:dyDescent="0.25">
      <c r="M178" s="66" t="s">
        <v>3044</v>
      </c>
      <c r="N178" s="66">
        <v>176</v>
      </c>
      <c r="O178" s="66" t="s">
        <v>92</v>
      </c>
      <c r="P178" s="1" t="s">
        <v>331</v>
      </c>
      <c r="Q178" s="1" t="s">
        <v>764</v>
      </c>
      <c r="R178" s="1" t="s">
        <v>2856</v>
      </c>
      <c r="S178" s="66" t="s">
        <v>3045</v>
      </c>
      <c r="T178" s="1" t="s">
        <v>3046</v>
      </c>
      <c r="U178" s="66" t="s">
        <v>276</v>
      </c>
      <c r="V178" s="1" t="s">
        <v>3047</v>
      </c>
      <c r="W178" s="1" t="s">
        <v>3048</v>
      </c>
      <c r="X178" s="1" t="s">
        <v>3046</v>
      </c>
      <c r="Y178" s="1" t="s">
        <v>102</v>
      </c>
      <c r="Z178" s="1" t="s">
        <v>103</v>
      </c>
      <c r="AA178" s="1" t="s">
        <v>104</v>
      </c>
      <c r="AB178" s="1" t="s">
        <v>5122</v>
      </c>
      <c r="AC178" s="1" t="s">
        <v>5123</v>
      </c>
      <c r="AD178" s="1" t="s">
        <v>5124</v>
      </c>
      <c r="AE178" s="1" t="s">
        <v>2859</v>
      </c>
      <c r="AF178" s="1" t="s">
        <v>2860</v>
      </c>
      <c r="AG178" s="1" t="s">
        <v>2861</v>
      </c>
      <c r="AH178" s="1" t="s">
        <v>2862</v>
      </c>
      <c r="AI178" s="1" t="s">
        <v>2863</v>
      </c>
      <c r="AJ178" s="1" t="s">
        <v>2864</v>
      </c>
      <c r="AK178" s="1" t="s">
        <v>2865</v>
      </c>
      <c r="AL178" s="1" t="s">
        <v>2866</v>
      </c>
      <c r="AM178" s="1" t="s">
        <v>2867</v>
      </c>
      <c r="AN178" s="1" t="s">
        <v>114</v>
      </c>
      <c r="AO178" s="1" t="s">
        <v>2986</v>
      </c>
      <c r="AP178" s="1" t="s">
        <v>2987</v>
      </c>
      <c r="AQ178" s="1" t="s">
        <v>6104</v>
      </c>
      <c r="AR178" s="1" t="s">
        <v>6388</v>
      </c>
      <c r="AS178" s="1" t="s">
        <v>6672</v>
      </c>
      <c r="AT178" s="1" t="s">
        <v>2988</v>
      </c>
      <c r="AU178" s="66" t="s">
        <v>4511</v>
      </c>
      <c r="AV178" s="66" t="s">
        <v>3045</v>
      </c>
      <c r="AW178" s="66" t="s">
        <v>352</v>
      </c>
      <c r="AX178" s="66" t="s">
        <v>498</v>
      </c>
      <c r="AZ178" s="96" t="s">
        <v>311</v>
      </c>
      <c r="BA178" s="96" t="s">
        <v>12</v>
      </c>
      <c r="BB178" s="96">
        <v>1</v>
      </c>
      <c r="BC178" t="s">
        <v>4560</v>
      </c>
      <c r="BD178" t="s">
        <v>5091</v>
      </c>
      <c r="BE178" t="s">
        <v>6848</v>
      </c>
      <c r="BH178"/>
      <c r="BI178"/>
      <c r="BJ178" s="96">
        <v>4</v>
      </c>
      <c r="BK178" s="96" t="s">
        <v>4302</v>
      </c>
      <c r="BL178" s="68" t="s">
        <v>6786</v>
      </c>
      <c r="CQ178" s="205">
        <v>1</v>
      </c>
    </row>
    <row r="179" spans="13:95" x14ac:dyDescent="0.25">
      <c r="M179" s="66" t="s">
        <v>3049</v>
      </c>
      <c r="N179" s="66">
        <v>177</v>
      </c>
      <c r="O179" s="66" t="s">
        <v>92</v>
      </c>
      <c r="P179" s="1" t="s">
        <v>331</v>
      </c>
      <c r="Q179" s="1" t="s">
        <v>1832</v>
      </c>
      <c r="R179" s="1" t="s">
        <v>2912</v>
      </c>
      <c r="S179" s="66" t="s">
        <v>3050</v>
      </c>
      <c r="T179" s="1" t="s">
        <v>3051</v>
      </c>
      <c r="U179" s="66" t="s">
        <v>276</v>
      </c>
      <c r="V179" s="1" t="s">
        <v>3052</v>
      </c>
      <c r="W179" s="1" t="s">
        <v>3053</v>
      </c>
      <c r="X179" s="1" t="s">
        <v>3051</v>
      </c>
      <c r="Y179" s="1" t="s">
        <v>102</v>
      </c>
      <c r="Z179" s="1" t="s">
        <v>103</v>
      </c>
      <c r="AA179" s="1" t="s">
        <v>104</v>
      </c>
      <c r="AB179" s="1" t="s">
        <v>5125</v>
      </c>
      <c r="AC179" s="1" t="s">
        <v>5126</v>
      </c>
      <c r="AD179" s="1" t="s">
        <v>5127</v>
      </c>
      <c r="AE179" s="1" t="s">
        <v>2915</v>
      </c>
      <c r="AF179" s="1" t="s">
        <v>2916</v>
      </c>
      <c r="AG179" s="1" t="s">
        <v>2917</v>
      </c>
      <c r="AH179" s="1" t="s">
        <v>2918</v>
      </c>
      <c r="AI179" s="1" t="s">
        <v>2919</v>
      </c>
      <c r="AJ179" s="1" t="s">
        <v>2920</v>
      </c>
      <c r="AK179" s="1" t="s">
        <v>2921</v>
      </c>
      <c r="AL179" s="1" t="s">
        <v>2922</v>
      </c>
      <c r="AM179" s="1" t="s">
        <v>2923</v>
      </c>
      <c r="AN179" s="1" t="s">
        <v>2785</v>
      </c>
      <c r="AO179" s="1" t="s">
        <v>2986</v>
      </c>
      <c r="AP179" s="1" t="s">
        <v>2987</v>
      </c>
      <c r="AQ179" s="1" t="s">
        <v>6105</v>
      </c>
      <c r="AR179" s="1" t="s">
        <v>6389</v>
      </c>
      <c r="AS179" s="1" t="s">
        <v>6673</v>
      </c>
      <c r="AT179" s="1" t="s">
        <v>2988</v>
      </c>
      <c r="AU179" s="66" t="s">
        <v>4511</v>
      </c>
      <c r="AV179" s="66" t="s">
        <v>3050</v>
      </c>
      <c r="AW179" s="66" t="s">
        <v>352</v>
      </c>
      <c r="AX179" s="66" t="s">
        <v>498</v>
      </c>
      <c r="AZ179" s="96" t="s">
        <v>311</v>
      </c>
      <c r="BA179" s="96" t="s">
        <v>12</v>
      </c>
      <c r="BB179" s="96">
        <v>2</v>
      </c>
      <c r="BC179" t="s">
        <v>4564</v>
      </c>
      <c r="BD179" t="s">
        <v>4565</v>
      </c>
      <c r="BE179" t="s">
        <v>6808</v>
      </c>
      <c r="BF179" t="s">
        <v>6809</v>
      </c>
      <c r="BG179" t="s">
        <v>6810</v>
      </c>
      <c r="BH179" t="s">
        <v>6811</v>
      </c>
      <c r="BI179"/>
      <c r="BJ179" s="96">
        <v>4</v>
      </c>
      <c r="BK179" s="96" t="s">
        <v>4303</v>
      </c>
      <c r="BL179" s="68" t="s">
        <v>6786</v>
      </c>
      <c r="CQ179" s="205">
        <v>1</v>
      </c>
    </row>
    <row r="180" spans="13:95" x14ac:dyDescent="0.25">
      <c r="M180" s="66" t="s">
        <v>3054</v>
      </c>
      <c r="N180" s="66">
        <v>178</v>
      </c>
      <c r="O180" s="66" t="s">
        <v>92</v>
      </c>
      <c r="P180" s="1" t="s">
        <v>3055</v>
      </c>
      <c r="Q180" s="1" t="s">
        <v>970</v>
      </c>
      <c r="R180" s="1" t="s">
        <v>3056</v>
      </c>
      <c r="S180" s="66" t="s">
        <v>3057</v>
      </c>
      <c r="T180" s="1" t="s">
        <v>3058</v>
      </c>
      <c r="U180" s="66" t="s">
        <v>276</v>
      </c>
      <c r="V180" s="1" t="s">
        <v>3059</v>
      </c>
      <c r="W180" s="1" t="s">
        <v>3060</v>
      </c>
      <c r="X180" s="1" t="s">
        <v>3061</v>
      </c>
      <c r="Y180" s="1" t="s">
        <v>102</v>
      </c>
      <c r="Z180" s="1" t="s">
        <v>103</v>
      </c>
      <c r="AA180" s="1" t="s">
        <v>104</v>
      </c>
      <c r="AB180" s="1" t="s">
        <v>5128</v>
      </c>
      <c r="AC180" s="1" t="s">
        <v>5129</v>
      </c>
      <c r="AD180" s="1" t="s">
        <v>5130</v>
      </c>
      <c r="AE180" s="1" t="s">
        <v>3062</v>
      </c>
      <c r="AF180" s="1" t="s">
        <v>3063</v>
      </c>
      <c r="AG180" s="1" t="s">
        <v>3064</v>
      </c>
      <c r="AH180" s="1" t="s">
        <v>3065</v>
      </c>
      <c r="AI180" s="1" t="s">
        <v>3066</v>
      </c>
      <c r="AJ180" s="1" t="s">
        <v>3067</v>
      </c>
      <c r="AK180" s="1" t="s">
        <v>3068</v>
      </c>
      <c r="AL180" s="1" t="s">
        <v>3069</v>
      </c>
      <c r="AM180" s="1" t="s">
        <v>3070</v>
      </c>
      <c r="AN180" s="1" t="s">
        <v>3071</v>
      </c>
      <c r="AO180" s="1" t="s">
        <v>3072</v>
      </c>
      <c r="AP180" s="1" t="s">
        <v>3073</v>
      </c>
      <c r="AQ180" s="1" t="s">
        <v>6106</v>
      </c>
      <c r="AR180" s="1" t="s">
        <v>6390</v>
      </c>
      <c r="AS180" s="1" t="s">
        <v>6674</v>
      </c>
      <c r="AT180" s="1" t="s">
        <v>3074</v>
      </c>
      <c r="AU180" s="66" t="s">
        <v>4511</v>
      </c>
      <c r="AV180" s="66" t="s">
        <v>3057</v>
      </c>
      <c r="AW180" s="66" t="s">
        <v>2057</v>
      </c>
      <c r="AX180" s="66" t="s">
        <v>120</v>
      </c>
      <c r="AZ180" s="96" t="s">
        <v>311</v>
      </c>
      <c r="BA180" s="96" t="s">
        <v>12</v>
      </c>
      <c r="BB180" s="96">
        <v>3</v>
      </c>
      <c r="BC180" t="s">
        <v>4569</v>
      </c>
      <c r="BD180" t="s">
        <v>6852</v>
      </c>
      <c r="BH180"/>
      <c r="BI180"/>
      <c r="BJ180" s="96">
        <v>4</v>
      </c>
      <c r="BK180" s="96" t="s">
        <v>4304</v>
      </c>
      <c r="BL180" s="68" t="s">
        <v>6786</v>
      </c>
      <c r="CQ180" s="205">
        <v>1</v>
      </c>
    </row>
    <row r="181" spans="13:95" x14ac:dyDescent="0.25">
      <c r="M181" s="66" t="s">
        <v>3075</v>
      </c>
      <c r="N181" s="66">
        <v>179</v>
      </c>
      <c r="O181" s="66" t="s">
        <v>92</v>
      </c>
      <c r="P181" s="1" t="s">
        <v>3055</v>
      </c>
      <c r="Q181" s="1" t="s">
        <v>970</v>
      </c>
      <c r="R181" s="1" t="s">
        <v>3056</v>
      </c>
      <c r="S181" s="66" t="s">
        <v>3076</v>
      </c>
      <c r="T181" s="1" t="s">
        <v>3077</v>
      </c>
      <c r="U181" s="66" t="s">
        <v>276</v>
      </c>
      <c r="V181" s="1" t="s">
        <v>3078</v>
      </c>
      <c r="W181" s="1" t="s">
        <v>3079</v>
      </c>
      <c r="X181" s="1" t="s">
        <v>3080</v>
      </c>
      <c r="Y181" s="1" t="s">
        <v>102</v>
      </c>
      <c r="Z181" s="1" t="s">
        <v>103</v>
      </c>
      <c r="AA181" s="1" t="s">
        <v>104</v>
      </c>
      <c r="AB181" s="1" t="s">
        <v>5131</v>
      </c>
      <c r="AC181" s="1" t="s">
        <v>5132</v>
      </c>
      <c r="AD181" s="1" t="s">
        <v>5133</v>
      </c>
      <c r="AE181" s="1" t="s">
        <v>3081</v>
      </c>
      <c r="AF181" s="1" t="s">
        <v>3082</v>
      </c>
      <c r="AG181" s="1" t="s">
        <v>3083</v>
      </c>
      <c r="AH181" s="1" t="s">
        <v>3084</v>
      </c>
      <c r="AI181" s="1" t="s">
        <v>3085</v>
      </c>
      <c r="AJ181" s="1" t="s">
        <v>3086</v>
      </c>
      <c r="AK181" s="1" t="s">
        <v>3087</v>
      </c>
      <c r="AL181" s="1" t="s">
        <v>3088</v>
      </c>
      <c r="AM181" s="1" t="s">
        <v>3089</v>
      </c>
      <c r="AN181" s="1" t="s">
        <v>3090</v>
      </c>
      <c r="AO181" s="1" t="s">
        <v>3072</v>
      </c>
      <c r="AP181" s="1" t="s">
        <v>3091</v>
      </c>
      <c r="AQ181" s="1" t="s">
        <v>6107</v>
      </c>
      <c r="AR181" s="1" t="s">
        <v>6391</v>
      </c>
      <c r="AS181" s="1" t="s">
        <v>6675</v>
      </c>
      <c r="AT181" s="1" t="s">
        <v>3074</v>
      </c>
      <c r="AU181" s="66" t="s">
        <v>4511</v>
      </c>
      <c r="AV181" s="66" t="s">
        <v>3076</v>
      </c>
      <c r="AW181" s="66" t="s">
        <v>2057</v>
      </c>
      <c r="AX181" s="66" t="s">
        <v>120</v>
      </c>
      <c r="AZ181" s="96" t="s">
        <v>311</v>
      </c>
      <c r="BA181" s="96" t="s">
        <v>12</v>
      </c>
      <c r="BB181" s="96">
        <v>4</v>
      </c>
      <c r="BC181" t="s">
        <v>4573</v>
      </c>
      <c r="BD181" t="s">
        <v>6812</v>
      </c>
      <c r="BE181" t="s">
        <v>6813</v>
      </c>
      <c r="BF181" t="s">
        <v>6802</v>
      </c>
      <c r="BG181" t="s">
        <v>6814</v>
      </c>
      <c r="BH181" t="s">
        <v>6815</v>
      </c>
      <c r="BI181" t="s">
        <v>6816</v>
      </c>
      <c r="BJ181" s="96">
        <v>4</v>
      </c>
      <c r="BK181" s="96" t="s">
        <v>4305</v>
      </c>
      <c r="BL181" s="68" t="s">
        <v>6786</v>
      </c>
      <c r="CQ181" s="205">
        <v>1</v>
      </c>
    </row>
    <row r="182" spans="13:95" x14ac:dyDescent="0.25">
      <c r="M182" s="66" t="s">
        <v>3092</v>
      </c>
      <c r="N182" s="66">
        <v>180</v>
      </c>
      <c r="O182" s="66" t="s">
        <v>92</v>
      </c>
      <c r="P182" s="1" t="s">
        <v>3055</v>
      </c>
      <c r="Q182" s="1" t="s">
        <v>970</v>
      </c>
      <c r="R182" s="1" t="s">
        <v>3056</v>
      </c>
      <c r="S182" s="66" t="s">
        <v>2319</v>
      </c>
      <c r="T182" s="1" t="s">
        <v>3093</v>
      </c>
      <c r="U182" s="66" t="s">
        <v>276</v>
      </c>
      <c r="V182" s="1" t="s">
        <v>3094</v>
      </c>
      <c r="W182" s="1" t="s">
        <v>3095</v>
      </c>
      <c r="X182" s="1" t="s">
        <v>3096</v>
      </c>
      <c r="Y182" s="1" t="s">
        <v>102</v>
      </c>
      <c r="Z182" s="1" t="s">
        <v>103</v>
      </c>
      <c r="AA182" s="1" t="s">
        <v>104</v>
      </c>
      <c r="AB182" s="1" t="s">
        <v>5134</v>
      </c>
      <c r="AC182" s="1" t="s">
        <v>5135</v>
      </c>
      <c r="AD182" s="1" t="s">
        <v>5136</v>
      </c>
      <c r="AE182" s="1" t="s">
        <v>2324</v>
      </c>
      <c r="AF182" s="1" t="s">
        <v>2325</v>
      </c>
      <c r="AG182" s="1" t="s">
        <v>2326</v>
      </c>
      <c r="AH182" s="1" t="s">
        <v>2327</v>
      </c>
      <c r="AI182" s="1" t="s">
        <v>2328</v>
      </c>
      <c r="AJ182" s="1" t="s">
        <v>2329</v>
      </c>
      <c r="AK182" s="1" t="s">
        <v>2330</v>
      </c>
      <c r="AL182" s="1" t="s">
        <v>2331</v>
      </c>
      <c r="AM182" s="1" t="s">
        <v>2332</v>
      </c>
      <c r="AN182" s="1" t="s">
        <v>3097</v>
      </c>
      <c r="AO182" s="1" t="s">
        <v>3072</v>
      </c>
      <c r="AP182" s="1" t="s">
        <v>3098</v>
      </c>
      <c r="AQ182" s="1" t="s">
        <v>6108</v>
      </c>
      <c r="AR182" s="1" t="s">
        <v>6392</v>
      </c>
      <c r="AS182" s="1" t="s">
        <v>6676</v>
      </c>
      <c r="AT182" s="1" t="s">
        <v>3074</v>
      </c>
      <c r="AU182" s="66" t="s">
        <v>4511</v>
      </c>
      <c r="AV182" s="66" t="s">
        <v>2319</v>
      </c>
      <c r="AW182" s="66" t="s">
        <v>2057</v>
      </c>
      <c r="AX182" s="66" t="s">
        <v>120</v>
      </c>
      <c r="AZ182" s="96" t="s">
        <v>311</v>
      </c>
      <c r="BA182" s="96" t="s">
        <v>12</v>
      </c>
      <c r="BB182" s="96">
        <v>5</v>
      </c>
      <c r="BC182" t="s">
        <v>4577</v>
      </c>
      <c r="BD182" t="s">
        <v>6817</v>
      </c>
      <c r="BE182" t="s">
        <v>4578</v>
      </c>
      <c r="BF182" t="s">
        <v>6818</v>
      </c>
      <c r="BG182" t="s">
        <v>6819</v>
      </c>
      <c r="BH182" t="s">
        <v>6793</v>
      </c>
      <c r="BI182"/>
      <c r="BJ182" s="96">
        <v>4</v>
      </c>
      <c r="BK182" s="96" t="s">
        <v>4306</v>
      </c>
      <c r="BL182" s="68" t="s">
        <v>6786</v>
      </c>
      <c r="CQ182" s="205">
        <v>1</v>
      </c>
    </row>
    <row r="183" spans="13:95" x14ac:dyDescent="0.25">
      <c r="M183" s="66" t="s">
        <v>3099</v>
      </c>
      <c r="N183" s="66">
        <v>181</v>
      </c>
      <c r="O183" s="66" t="s">
        <v>92</v>
      </c>
      <c r="P183" s="1" t="s">
        <v>3055</v>
      </c>
      <c r="Q183" s="1" t="s">
        <v>970</v>
      </c>
      <c r="R183" s="1" t="s">
        <v>3056</v>
      </c>
      <c r="S183" s="66" t="s">
        <v>3100</v>
      </c>
      <c r="T183" s="1" t="s">
        <v>3101</v>
      </c>
      <c r="U183" s="66" t="s">
        <v>276</v>
      </c>
      <c r="V183" s="1" t="s">
        <v>3102</v>
      </c>
      <c r="W183" s="1" t="s">
        <v>3103</v>
      </c>
      <c r="X183" s="1" t="s">
        <v>3104</v>
      </c>
      <c r="Y183" s="1" t="s">
        <v>102</v>
      </c>
      <c r="Z183" s="1" t="s">
        <v>103</v>
      </c>
      <c r="AA183" s="1" t="s">
        <v>104</v>
      </c>
      <c r="AB183" s="1" t="s">
        <v>5137</v>
      </c>
      <c r="AC183" s="1" t="s">
        <v>5138</v>
      </c>
      <c r="AD183" s="1" t="s">
        <v>5139</v>
      </c>
      <c r="AE183" s="1" t="s">
        <v>3105</v>
      </c>
      <c r="AF183" s="1" t="s">
        <v>3106</v>
      </c>
      <c r="AG183" s="1" t="s">
        <v>3107</v>
      </c>
      <c r="AH183" s="1" t="s">
        <v>3108</v>
      </c>
      <c r="AI183" s="1" t="s">
        <v>3109</v>
      </c>
      <c r="AJ183" s="1" t="s">
        <v>3110</v>
      </c>
      <c r="AK183" s="1" t="s">
        <v>3111</v>
      </c>
      <c r="AL183" s="1" t="s">
        <v>3112</v>
      </c>
      <c r="AM183" s="1" t="s">
        <v>3113</v>
      </c>
      <c r="AN183" s="1" t="s">
        <v>3114</v>
      </c>
      <c r="AO183" s="1" t="s">
        <v>3072</v>
      </c>
      <c r="AP183" s="1" t="s">
        <v>3115</v>
      </c>
      <c r="AQ183" s="1" t="s">
        <v>6109</v>
      </c>
      <c r="AR183" s="1" t="s">
        <v>6393</v>
      </c>
      <c r="AS183" s="1" t="s">
        <v>6677</v>
      </c>
      <c r="AT183" s="1" t="s">
        <v>3074</v>
      </c>
      <c r="AU183" s="66" t="s">
        <v>4511</v>
      </c>
      <c r="AV183" s="66" t="s">
        <v>3100</v>
      </c>
      <c r="AW183" s="66" t="s">
        <v>2057</v>
      </c>
      <c r="AX183" s="66" t="s">
        <v>120</v>
      </c>
      <c r="AZ183" s="96" t="s">
        <v>330</v>
      </c>
      <c r="BA183" s="96" t="s">
        <v>10</v>
      </c>
      <c r="BB183" s="96">
        <v>1</v>
      </c>
      <c r="BC183" t="s">
        <v>4512</v>
      </c>
      <c r="BD183" t="s">
        <v>4319</v>
      </c>
      <c r="BE183" t="s">
        <v>6848</v>
      </c>
      <c r="BI183"/>
      <c r="BJ183" s="96">
        <v>4</v>
      </c>
      <c r="BK183" s="96" t="s">
        <v>4292</v>
      </c>
      <c r="BL183" s="68" t="s">
        <v>6786</v>
      </c>
      <c r="CQ183" s="205">
        <v>1</v>
      </c>
    </row>
    <row r="184" spans="13:95" x14ac:dyDescent="0.25">
      <c r="M184" s="66" t="s">
        <v>3116</v>
      </c>
      <c r="N184" s="66">
        <v>182</v>
      </c>
      <c r="O184" s="66" t="s">
        <v>92</v>
      </c>
      <c r="P184" s="1" t="s">
        <v>3055</v>
      </c>
      <c r="Q184" s="1" t="s">
        <v>970</v>
      </c>
      <c r="R184" s="1" t="s">
        <v>3056</v>
      </c>
      <c r="S184" s="66" t="s">
        <v>3117</v>
      </c>
      <c r="T184" s="1" t="s">
        <v>3118</v>
      </c>
      <c r="U184" s="66" t="s">
        <v>276</v>
      </c>
      <c r="V184" s="1" t="s">
        <v>3119</v>
      </c>
      <c r="W184" s="1" t="s">
        <v>3120</v>
      </c>
      <c r="X184" s="1" t="s">
        <v>3121</v>
      </c>
      <c r="Y184" s="1" t="s">
        <v>102</v>
      </c>
      <c r="Z184" s="1" t="s">
        <v>103</v>
      </c>
      <c r="AA184" s="1" t="s">
        <v>104</v>
      </c>
      <c r="AB184" s="1" t="s">
        <v>5140</v>
      </c>
      <c r="AC184" s="1" t="s">
        <v>5141</v>
      </c>
      <c r="AD184" s="1" t="s">
        <v>5142</v>
      </c>
      <c r="AE184" s="1" t="s">
        <v>3122</v>
      </c>
      <c r="AF184" s="1" t="s">
        <v>3123</v>
      </c>
      <c r="AG184" s="1" t="s">
        <v>3124</v>
      </c>
      <c r="AH184" s="1" t="s">
        <v>3125</v>
      </c>
      <c r="AI184" s="1" t="s">
        <v>3126</v>
      </c>
      <c r="AJ184" s="1" t="s">
        <v>3127</v>
      </c>
      <c r="AK184" s="1" t="s">
        <v>3128</v>
      </c>
      <c r="AL184" s="1" t="s">
        <v>3129</v>
      </c>
      <c r="AM184" s="1" t="s">
        <v>3130</v>
      </c>
      <c r="AN184" s="1" t="s">
        <v>3131</v>
      </c>
      <c r="AO184" s="1" t="s">
        <v>3072</v>
      </c>
      <c r="AP184" s="1" t="s">
        <v>3132</v>
      </c>
      <c r="AQ184" s="1" t="s">
        <v>6110</v>
      </c>
      <c r="AR184" s="1" t="s">
        <v>6394</v>
      </c>
      <c r="AS184" s="1" t="s">
        <v>6678</v>
      </c>
      <c r="AT184" s="1" t="s">
        <v>3074</v>
      </c>
      <c r="AU184" s="66" t="s">
        <v>4511</v>
      </c>
      <c r="AV184" s="66" t="s">
        <v>3117</v>
      </c>
      <c r="AW184" s="66" t="s">
        <v>2057</v>
      </c>
      <c r="AX184" s="66" t="s">
        <v>120</v>
      </c>
      <c r="AZ184" s="96" t="s">
        <v>330</v>
      </c>
      <c r="BA184" s="96" t="s">
        <v>10</v>
      </c>
      <c r="BB184" s="96">
        <v>2</v>
      </c>
      <c r="BC184" t="s">
        <v>4518</v>
      </c>
      <c r="BD184" t="s">
        <v>6855</v>
      </c>
      <c r="BE184" t="s">
        <v>6787</v>
      </c>
      <c r="BF184" t="s">
        <v>6788</v>
      </c>
      <c r="BG184" t="s">
        <v>6789</v>
      </c>
      <c r="BI184"/>
      <c r="BJ184" s="96">
        <v>4</v>
      </c>
      <c r="BK184" s="96" t="s">
        <v>4293</v>
      </c>
      <c r="BL184" s="68" t="s">
        <v>6786</v>
      </c>
      <c r="CQ184" s="205">
        <v>1</v>
      </c>
    </row>
    <row r="185" spans="13:95" x14ac:dyDescent="0.25">
      <c r="M185" s="66" t="s">
        <v>3133</v>
      </c>
      <c r="N185" s="66">
        <v>183</v>
      </c>
      <c r="O185" s="66" t="s">
        <v>92</v>
      </c>
      <c r="P185" s="1" t="s">
        <v>3055</v>
      </c>
      <c r="Q185" s="1" t="s">
        <v>970</v>
      </c>
      <c r="R185" s="1" t="s">
        <v>3056</v>
      </c>
      <c r="S185" s="66" t="s">
        <v>3134</v>
      </c>
      <c r="T185" s="1" t="s">
        <v>3135</v>
      </c>
      <c r="U185" s="66" t="s">
        <v>276</v>
      </c>
      <c r="V185" s="1" t="s">
        <v>3136</v>
      </c>
      <c r="W185" s="1" t="s">
        <v>3137</v>
      </c>
      <c r="X185" s="1" t="s">
        <v>3138</v>
      </c>
      <c r="Y185" s="1" t="s">
        <v>102</v>
      </c>
      <c r="Z185" s="1" t="s">
        <v>103</v>
      </c>
      <c r="AA185" s="1" t="s">
        <v>104</v>
      </c>
      <c r="AB185" s="1" t="s">
        <v>5143</v>
      </c>
      <c r="AC185" s="1" t="s">
        <v>5144</v>
      </c>
      <c r="AD185" s="1" t="s">
        <v>5145</v>
      </c>
      <c r="AE185" s="1" t="s">
        <v>3139</v>
      </c>
      <c r="AF185" s="1" t="s">
        <v>3140</v>
      </c>
      <c r="AG185" s="1" t="s">
        <v>3141</v>
      </c>
      <c r="AH185" s="1" t="s">
        <v>3142</v>
      </c>
      <c r="AI185" s="1" t="s">
        <v>3143</v>
      </c>
      <c r="AJ185" s="1" t="s">
        <v>3144</v>
      </c>
      <c r="AK185" s="1" t="s">
        <v>3145</v>
      </c>
      <c r="AL185" s="1" t="s">
        <v>3146</v>
      </c>
      <c r="AM185" s="1" t="s">
        <v>3147</v>
      </c>
      <c r="AN185" s="1" t="s">
        <v>3148</v>
      </c>
      <c r="AO185" s="1" t="s">
        <v>3072</v>
      </c>
      <c r="AP185" s="1" t="s">
        <v>3149</v>
      </c>
      <c r="AQ185" s="1" t="s">
        <v>6111</v>
      </c>
      <c r="AR185" s="1" t="s">
        <v>6395</v>
      </c>
      <c r="AS185" s="1" t="s">
        <v>6679</v>
      </c>
      <c r="AT185" s="1" t="s">
        <v>3074</v>
      </c>
      <c r="AU185" s="66" t="s">
        <v>4511</v>
      </c>
      <c r="AV185" s="66" t="s">
        <v>3134</v>
      </c>
      <c r="AW185" s="66" t="s">
        <v>2057</v>
      </c>
      <c r="AX185" s="66" t="s">
        <v>120</v>
      </c>
      <c r="AZ185" s="96" t="s">
        <v>330</v>
      </c>
      <c r="BA185" s="96" t="s">
        <v>10</v>
      </c>
      <c r="BB185" s="96">
        <v>3</v>
      </c>
      <c r="BC185" t="s">
        <v>4523</v>
      </c>
      <c r="BD185" t="s">
        <v>5146</v>
      </c>
      <c r="BE185" t="s">
        <v>5179</v>
      </c>
      <c r="BJ185" s="96">
        <v>4</v>
      </c>
      <c r="BK185" s="96" t="s">
        <v>4294</v>
      </c>
      <c r="BL185" s="68" t="s">
        <v>6786</v>
      </c>
      <c r="CQ185" s="205">
        <v>1</v>
      </c>
    </row>
    <row r="186" spans="13:95" x14ac:dyDescent="0.25">
      <c r="M186" s="66" t="s">
        <v>3150</v>
      </c>
      <c r="N186" s="66">
        <v>184</v>
      </c>
      <c r="O186" s="66" t="s">
        <v>92</v>
      </c>
      <c r="P186" s="1" t="s">
        <v>3055</v>
      </c>
      <c r="Q186" s="1" t="s">
        <v>970</v>
      </c>
      <c r="R186" s="1" t="s">
        <v>3056</v>
      </c>
      <c r="S186" s="66" t="s">
        <v>3151</v>
      </c>
      <c r="T186" s="1" t="s">
        <v>3152</v>
      </c>
      <c r="U186" s="66" t="s">
        <v>276</v>
      </c>
      <c r="V186" s="1" t="s">
        <v>3153</v>
      </c>
      <c r="W186" s="1" t="s">
        <v>3154</v>
      </c>
      <c r="X186" s="1" t="s">
        <v>3155</v>
      </c>
      <c r="Y186" s="1" t="s">
        <v>102</v>
      </c>
      <c r="Z186" s="1" t="s">
        <v>103</v>
      </c>
      <c r="AA186" s="1" t="s">
        <v>104</v>
      </c>
      <c r="AB186" s="1" t="s">
        <v>5147</v>
      </c>
      <c r="AC186" s="1" t="s">
        <v>5148</v>
      </c>
      <c r="AD186" s="1" t="s">
        <v>5149</v>
      </c>
      <c r="AE186" s="1" t="s">
        <v>3156</v>
      </c>
      <c r="AF186" s="1" t="s">
        <v>3157</v>
      </c>
      <c r="AG186" s="1" t="s">
        <v>3158</v>
      </c>
      <c r="AH186" s="1" t="s">
        <v>3159</v>
      </c>
      <c r="AI186" s="1" t="s">
        <v>3160</v>
      </c>
      <c r="AJ186" s="1" t="s">
        <v>3161</v>
      </c>
      <c r="AK186" s="1" t="s">
        <v>3162</v>
      </c>
      <c r="AL186" s="1" t="s">
        <v>3163</v>
      </c>
      <c r="AM186" s="1" t="s">
        <v>3164</v>
      </c>
      <c r="AN186" s="1" t="s">
        <v>3165</v>
      </c>
      <c r="AO186" s="1" t="s">
        <v>3072</v>
      </c>
      <c r="AP186" s="1" t="s">
        <v>3166</v>
      </c>
      <c r="AQ186" s="1" t="s">
        <v>6112</v>
      </c>
      <c r="AR186" s="1" t="s">
        <v>6396</v>
      </c>
      <c r="AS186" s="1" t="s">
        <v>6680</v>
      </c>
      <c r="AT186" s="1" t="s">
        <v>3074</v>
      </c>
      <c r="AU186" s="66" t="s">
        <v>4511</v>
      </c>
      <c r="AV186" s="66" t="s">
        <v>3151</v>
      </c>
      <c r="AW186" s="66" t="s">
        <v>2057</v>
      </c>
      <c r="AX186" s="66" t="s">
        <v>120</v>
      </c>
      <c r="AZ186" s="96" t="s">
        <v>330</v>
      </c>
      <c r="BA186" s="96" t="s">
        <v>10</v>
      </c>
      <c r="BB186" s="96">
        <v>4</v>
      </c>
      <c r="BC186" t="s">
        <v>4527</v>
      </c>
      <c r="BD186" t="s">
        <v>5150</v>
      </c>
      <c r="BJ186" s="96">
        <v>4</v>
      </c>
      <c r="BK186" s="96" t="s">
        <v>4295</v>
      </c>
      <c r="BL186" s="68" t="s">
        <v>6786</v>
      </c>
      <c r="CQ186" s="205">
        <v>1</v>
      </c>
    </row>
    <row r="187" spans="13:95" x14ac:dyDescent="0.25">
      <c r="M187" s="66" t="s">
        <v>3167</v>
      </c>
      <c r="N187" s="66">
        <v>185</v>
      </c>
      <c r="O187" s="66" t="s">
        <v>92</v>
      </c>
      <c r="P187" s="1" t="s">
        <v>3055</v>
      </c>
      <c r="Q187" s="1" t="s">
        <v>970</v>
      </c>
      <c r="R187" s="1" t="s">
        <v>3056</v>
      </c>
      <c r="S187" s="66" t="s">
        <v>3168</v>
      </c>
      <c r="T187" s="1" t="s">
        <v>3169</v>
      </c>
      <c r="U187" s="66" t="s">
        <v>276</v>
      </c>
      <c r="V187" s="1" t="s">
        <v>3170</v>
      </c>
      <c r="W187" s="1" t="s">
        <v>3171</v>
      </c>
      <c r="X187" s="1" t="s">
        <v>3172</v>
      </c>
      <c r="Y187" s="1" t="s">
        <v>102</v>
      </c>
      <c r="Z187" s="1" t="s">
        <v>103</v>
      </c>
      <c r="AA187" s="1" t="s">
        <v>104</v>
      </c>
      <c r="AB187" s="1" t="s">
        <v>5151</v>
      </c>
      <c r="AC187" s="1" t="s">
        <v>5152</v>
      </c>
      <c r="AD187" s="1" t="s">
        <v>5153</v>
      </c>
      <c r="AE187" s="1" t="s">
        <v>3173</v>
      </c>
      <c r="AF187" s="1" t="s">
        <v>3174</v>
      </c>
      <c r="AG187" s="1" t="s">
        <v>3175</v>
      </c>
      <c r="AH187" s="1" t="s">
        <v>3176</v>
      </c>
      <c r="AI187" s="1" t="s">
        <v>3177</v>
      </c>
      <c r="AJ187" s="1" t="s">
        <v>3178</v>
      </c>
      <c r="AK187" s="1" t="s">
        <v>3179</v>
      </c>
      <c r="AL187" s="1" t="s">
        <v>3180</v>
      </c>
      <c r="AM187" s="1" t="s">
        <v>3181</v>
      </c>
      <c r="AN187" s="1" t="s">
        <v>3182</v>
      </c>
      <c r="AO187" s="1" t="s">
        <v>3072</v>
      </c>
      <c r="AP187" s="1" t="s">
        <v>3183</v>
      </c>
      <c r="AQ187" s="1" t="s">
        <v>6113</v>
      </c>
      <c r="AR187" s="1" t="s">
        <v>6397</v>
      </c>
      <c r="AS187" s="1" t="s">
        <v>6681</v>
      </c>
      <c r="AT187" s="1" t="s">
        <v>3074</v>
      </c>
      <c r="AU187" s="66" t="s">
        <v>4511</v>
      </c>
      <c r="AV187" s="66" t="s">
        <v>3168</v>
      </c>
      <c r="AW187" s="66" t="s">
        <v>2057</v>
      </c>
      <c r="AX187" s="66" t="s">
        <v>120</v>
      </c>
      <c r="AZ187" s="96" t="s">
        <v>330</v>
      </c>
      <c r="BA187" s="96" t="s">
        <v>10</v>
      </c>
      <c r="BB187" s="96">
        <v>5</v>
      </c>
      <c r="BC187" t="s">
        <v>4531</v>
      </c>
      <c r="BD187" t="s">
        <v>5154</v>
      </c>
      <c r="BE187" t="s">
        <v>6856</v>
      </c>
      <c r="BF187" t="s">
        <v>6792</v>
      </c>
      <c r="BG187" t="s">
        <v>6793</v>
      </c>
      <c r="BJ187" s="96">
        <v>4</v>
      </c>
      <c r="BK187" s="96" t="s">
        <v>4296</v>
      </c>
      <c r="BL187" s="68" t="s">
        <v>6786</v>
      </c>
      <c r="CQ187" s="205">
        <v>1</v>
      </c>
    </row>
    <row r="188" spans="13:95" x14ac:dyDescent="0.25">
      <c r="M188" s="66" t="s">
        <v>3184</v>
      </c>
      <c r="N188" s="66">
        <v>186</v>
      </c>
      <c r="O188" s="66" t="s">
        <v>92</v>
      </c>
      <c r="P188" s="1" t="s">
        <v>3055</v>
      </c>
      <c r="Q188" s="1" t="s">
        <v>970</v>
      </c>
      <c r="R188" s="1" t="s">
        <v>3056</v>
      </c>
      <c r="S188" s="66" t="s">
        <v>3185</v>
      </c>
      <c r="T188" s="1" t="s">
        <v>3186</v>
      </c>
      <c r="U188" s="66" t="s">
        <v>276</v>
      </c>
      <c r="V188" s="1" t="s">
        <v>3187</v>
      </c>
      <c r="W188" s="1" t="s">
        <v>3188</v>
      </c>
      <c r="X188" s="1" t="s">
        <v>3189</v>
      </c>
      <c r="Y188" s="1" t="s">
        <v>102</v>
      </c>
      <c r="Z188" s="1" t="s">
        <v>103</v>
      </c>
      <c r="AA188" s="1" t="s">
        <v>104</v>
      </c>
      <c r="AB188" s="1" t="s">
        <v>5155</v>
      </c>
      <c r="AC188" s="1" t="s">
        <v>5156</v>
      </c>
      <c r="AD188" s="1" t="s">
        <v>5157</v>
      </c>
      <c r="AE188" s="1" t="s">
        <v>3190</v>
      </c>
      <c r="AF188" s="1" t="s">
        <v>3191</v>
      </c>
      <c r="AG188" s="1" t="s">
        <v>3192</v>
      </c>
      <c r="AH188" s="1" t="s">
        <v>3193</v>
      </c>
      <c r="AI188" s="1" t="s">
        <v>3194</v>
      </c>
      <c r="AJ188" s="1" t="s">
        <v>3195</v>
      </c>
      <c r="AK188" s="1" t="s">
        <v>3196</v>
      </c>
      <c r="AL188" s="1" t="s">
        <v>3197</v>
      </c>
      <c r="AM188" s="1" t="s">
        <v>3198</v>
      </c>
      <c r="AN188" s="1" t="s">
        <v>3199</v>
      </c>
      <c r="AO188" s="1" t="s">
        <v>3072</v>
      </c>
      <c r="AP188" s="1" t="s">
        <v>3200</v>
      </c>
      <c r="AQ188" s="1" t="s">
        <v>6114</v>
      </c>
      <c r="AR188" s="1" t="s">
        <v>6398</v>
      </c>
      <c r="AS188" s="1" t="s">
        <v>6682</v>
      </c>
      <c r="AT188" s="1" t="s">
        <v>3074</v>
      </c>
      <c r="AU188" s="66" t="s">
        <v>4511</v>
      </c>
      <c r="AV188" s="66" t="s">
        <v>3185</v>
      </c>
      <c r="AW188" s="66" t="s">
        <v>2057</v>
      </c>
      <c r="AX188" s="66" t="s">
        <v>120</v>
      </c>
      <c r="AZ188" s="96" t="s">
        <v>330</v>
      </c>
      <c r="BA188" s="96" t="s">
        <v>54</v>
      </c>
      <c r="BB188" s="96">
        <v>1</v>
      </c>
      <c r="BC188" t="s">
        <v>4536</v>
      </c>
      <c r="BD188" t="s">
        <v>5150</v>
      </c>
      <c r="BJ188" s="96">
        <v>4</v>
      </c>
      <c r="BK188" s="96" t="s">
        <v>4297</v>
      </c>
      <c r="BL188" s="68" t="s">
        <v>6786</v>
      </c>
      <c r="CQ188" s="205">
        <v>1</v>
      </c>
    </row>
    <row r="189" spans="13:95" x14ac:dyDescent="0.25">
      <c r="M189" s="66" t="s">
        <v>3201</v>
      </c>
      <c r="N189" s="66">
        <v>187</v>
      </c>
      <c r="O189" s="66" t="s">
        <v>92</v>
      </c>
      <c r="P189" s="1" t="s">
        <v>3055</v>
      </c>
      <c r="Q189" s="1" t="s">
        <v>970</v>
      </c>
      <c r="R189" s="1" t="s">
        <v>3056</v>
      </c>
      <c r="S189" s="66" t="s">
        <v>3202</v>
      </c>
      <c r="T189" s="1" t="s">
        <v>3203</v>
      </c>
      <c r="U189" s="66" t="s">
        <v>276</v>
      </c>
      <c r="V189" s="1" t="s">
        <v>3204</v>
      </c>
      <c r="W189" s="1" t="s">
        <v>3205</v>
      </c>
      <c r="X189" s="1" t="s">
        <v>3206</v>
      </c>
      <c r="Y189" s="1" t="s">
        <v>102</v>
      </c>
      <c r="Z189" s="1" t="s">
        <v>103</v>
      </c>
      <c r="AA189" s="1" t="s">
        <v>104</v>
      </c>
      <c r="AB189" s="1" t="s">
        <v>5158</v>
      </c>
      <c r="AC189" s="1" t="s">
        <v>5159</v>
      </c>
      <c r="AD189" s="1" t="s">
        <v>5160</v>
      </c>
      <c r="AE189" s="1" t="s">
        <v>3207</v>
      </c>
      <c r="AF189" s="1" t="s">
        <v>3208</v>
      </c>
      <c r="AG189" s="1" t="s">
        <v>3209</v>
      </c>
      <c r="AH189" s="1" t="s">
        <v>3210</v>
      </c>
      <c r="AI189" s="1" t="s">
        <v>3211</v>
      </c>
      <c r="AJ189" s="1" t="s">
        <v>3212</v>
      </c>
      <c r="AK189" s="1" t="s">
        <v>3213</v>
      </c>
      <c r="AL189" s="1" t="s">
        <v>3214</v>
      </c>
      <c r="AM189" s="1" t="s">
        <v>3215</v>
      </c>
      <c r="AN189" s="1" t="s">
        <v>3216</v>
      </c>
      <c r="AO189" s="1" t="s">
        <v>3072</v>
      </c>
      <c r="AP189" s="1" t="s">
        <v>3217</v>
      </c>
      <c r="AQ189" s="1" t="s">
        <v>6115</v>
      </c>
      <c r="AR189" s="1" t="s">
        <v>6399</v>
      </c>
      <c r="AS189" s="1" t="s">
        <v>6683</v>
      </c>
      <c r="AT189" s="1" t="s">
        <v>3074</v>
      </c>
      <c r="AU189" s="66" t="s">
        <v>4511</v>
      </c>
      <c r="AV189" s="66" t="s">
        <v>3202</v>
      </c>
      <c r="AW189" s="66" t="s">
        <v>2057</v>
      </c>
      <c r="AX189" s="66" t="s">
        <v>120</v>
      </c>
      <c r="AZ189" s="96" t="s">
        <v>330</v>
      </c>
      <c r="BA189" s="96" t="s">
        <v>54</v>
      </c>
      <c r="BB189" s="96">
        <v>2</v>
      </c>
      <c r="BC189" t="s">
        <v>4540</v>
      </c>
      <c r="BD189" t="s">
        <v>4541</v>
      </c>
      <c r="BE189" t="s">
        <v>6794</v>
      </c>
      <c r="BF189" t="s">
        <v>6789</v>
      </c>
      <c r="BG189" t="s">
        <v>6788</v>
      </c>
      <c r="BH189" s="96" t="s">
        <v>6795</v>
      </c>
      <c r="BJ189" s="96">
        <v>4</v>
      </c>
      <c r="BK189" s="96" t="s">
        <v>4298</v>
      </c>
      <c r="BL189" s="68" t="s">
        <v>6786</v>
      </c>
      <c r="CQ189" s="205">
        <v>1</v>
      </c>
    </row>
    <row r="190" spans="13:95" x14ac:dyDescent="0.25">
      <c r="M190" s="66" t="s">
        <v>3218</v>
      </c>
      <c r="N190" s="66">
        <v>188</v>
      </c>
      <c r="O190" s="66" t="s">
        <v>92</v>
      </c>
      <c r="P190" s="1" t="s">
        <v>3055</v>
      </c>
      <c r="Q190" s="1" t="s">
        <v>970</v>
      </c>
      <c r="R190" s="1" t="s">
        <v>3056</v>
      </c>
      <c r="S190" s="66" t="s">
        <v>3219</v>
      </c>
      <c r="T190" s="1" t="s">
        <v>3220</v>
      </c>
      <c r="U190" s="66" t="s">
        <v>276</v>
      </c>
      <c r="V190" s="1" t="s">
        <v>3221</v>
      </c>
      <c r="W190" s="1" t="s">
        <v>3222</v>
      </c>
      <c r="X190" s="1" t="s">
        <v>3223</v>
      </c>
      <c r="Y190" s="1" t="s">
        <v>102</v>
      </c>
      <c r="Z190" s="1" t="s">
        <v>103</v>
      </c>
      <c r="AA190" s="1" t="s">
        <v>104</v>
      </c>
      <c r="AB190" s="1" t="s">
        <v>5161</v>
      </c>
      <c r="AC190" s="1" t="s">
        <v>5162</v>
      </c>
      <c r="AD190" s="1" t="s">
        <v>5163</v>
      </c>
      <c r="AE190" s="1" t="s">
        <v>3224</v>
      </c>
      <c r="AF190" s="1" t="s">
        <v>3225</v>
      </c>
      <c r="AG190" s="1" t="s">
        <v>3226</v>
      </c>
      <c r="AH190" s="1" t="s">
        <v>3227</v>
      </c>
      <c r="AI190" s="1" t="s">
        <v>3228</v>
      </c>
      <c r="AJ190" s="1" t="s">
        <v>3229</v>
      </c>
      <c r="AK190" s="1" t="s">
        <v>3230</v>
      </c>
      <c r="AL190" s="1" t="s">
        <v>3231</v>
      </c>
      <c r="AM190" s="1" t="s">
        <v>3232</v>
      </c>
      <c r="AN190" s="1" t="s">
        <v>3233</v>
      </c>
      <c r="AO190" s="1" t="s">
        <v>3072</v>
      </c>
      <c r="AP190" s="1" t="s">
        <v>3234</v>
      </c>
      <c r="AQ190" s="1" t="s">
        <v>6116</v>
      </c>
      <c r="AR190" s="1" t="s">
        <v>6400</v>
      </c>
      <c r="AS190" s="1" t="s">
        <v>6684</v>
      </c>
      <c r="AT190" s="1" t="s">
        <v>3074</v>
      </c>
      <c r="AU190" s="66" t="s">
        <v>4511</v>
      </c>
      <c r="AV190" s="66" t="s">
        <v>3219</v>
      </c>
      <c r="AW190" s="66" t="s">
        <v>2057</v>
      </c>
      <c r="AX190" s="66" t="s">
        <v>120</v>
      </c>
      <c r="AZ190" s="96" t="s">
        <v>330</v>
      </c>
      <c r="BA190" s="96" t="s">
        <v>54</v>
      </c>
      <c r="BB190" s="96">
        <v>3</v>
      </c>
      <c r="BC190" t="s">
        <v>4545</v>
      </c>
      <c r="BD190" t="s">
        <v>5146</v>
      </c>
      <c r="BE190" t="s">
        <v>5179</v>
      </c>
      <c r="BJ190" s="96">
        <v>4</v>
      </c>
      <c r="BK190" s="96" t="s">
        <v>4299</v>
      </c>
      <c r="BL190" s="68" t="s">
        <v>6786</v>
      </c>
      <c r="CQ190" s="205">
        <v>1</v>
      </c>
    </row>
    <row r="191" spans="13:95" x14ac:dyDescent="0.25">
      <c r="M191" s="66" t="s">
        <v>3235</v>
      </c>
      <c r="N191" s="66">
        <v>189</v>
      </c>
      <c r="O191" s="66" t="s">
        <v>92</v>
      </c>
      <c r="P191" s="1" t="s">
        <v>3055</v>
      </c>
      <c r="Q191" s="1" t="s">
        <v>970</v>
      </c>
      <c r="R191" s="1" t="s">
        <v>3056</v>
      </c>
      <c r="S191" s="66" t="s">
        <v>2409</v>
      </c>
      <c r="T191" s="1" t="s">
        <v>3236</v>
      </c>
      <c r="U191" s="66" t="s">
        <v>276</v>
      </c>
      <c r="V191" s="1" t="s">
        <v>3237</v>
      </c>
      <c r="W191" s="1" t="s">
        <v>3238</v>
      </c>
      <c r="X191" s="1" t="s">
        <v>3239</v>
      </c>
      <c r="Y191" s="1" t="s">
        <v>102</v>
      </c>
      <c r="Z191" s="1" t="s">
        <v>103</v>
      </c>
      <c r="AA191" s="1" t="s">
        <v>104</v>
      </c>
      <c r="AB191" s="1" t="s">
        <v>5164</v>
      </c>
      <c r="AC191" s="1" t="s">
        <v>5165</v>
      </c>
      <c r="AD191" s="1" t="s">
        <v>5166</v>
      </c>
      <c r="AE191" s="1" t="s">
        <v>2414</v>
      </c>
      <c r="AF191" s="1" t="s">
        <v>2415</v>
      </c>
      <c r="AG191" s="1" t="s">
        <v>2416</v>
      </c>
      <c r="AH191" s="1" t="s">
        <v>2417</v>
      </c>
      <c r="AI191" s="1" t="s">
        <v>2418</v>
      </c>
      <c r="AJ191" s="1" t="s">
        <v>2419</v>
      </c>
      <c r="AK191" s="1" t="s">
        <v>2420</v>
      </c>
      <c r="AL191" s="1" t="s">
        <v>2421</v>
      </c>
      <c r="AM191" s="1" t="s">
        <v>2422</v>
      </c>
      <c r="AN191" s="1" t="s">
        <v>3240</v>
      </c>
      <c r="AO191" s="1" t="s">
        <v>3072</v>
      </c>
      <c r="AP191" s="1" t="s">
        <v>3241</v>
      </c>
      <c r="AQ191" s="1" t="s">
        <v>6117</v>
      </c>
      <c r="AR191" s="1" t="s">
        <v>6401</v>
      </c>
      <c r="AS191" s="1" t="s">
        <v>6685</v>
      </c>
      <c r="AT191" s="1" t="s">
        <v>3074</v>
      </c>
      <c r="AU191" s="66" t="s">
        <v>4511</v>
      </c>
      <c r="AV191" s="66" t="s">
        <v>2409</v>
      </c>
      <c r="AW191" s="66" t="s">
        <v>2057</v>
      </c>
      <c r="AX191" s="66" t="s">
        <v>120</v>
      </c>
      <c r="AZ191" s="96" t="s">
        <v>330</v>
      </c>
      <c r="BA191" s="96" t="s">
        <v>54</v>
      </c>
      <c r="BB191" s="96">
        <v>4</v>
      </c>
      <c r="BC191" t="s">
        <v>4550</v>
      </c>
      <c r="BD191" t="s">
        <v>4551</v>
      </c>
      <c r="BE191" t="s">
        <v>6799</v>
      </c>
      <c r="BF191" t="s">
        <v>6800</v>
      </c>
      <c r="BG191" t="s">
        <v>6801</v>
      </c>
      <c r="BH191" s="96" t="s">
        <v>6802</v>
      </c>
      <c r="BI191" s="96" t="s">
        <v>6803</v>
      </c>
      <c r="BJ191" s="96">
        <v>4</v>
      </c>
      <c r="BK191" s="96" t="s">
        <v>4300</v>
      </c>
      <c r="BL191" s="68" t="s">
        <v>6786</v>
      </c>
      <c r="CQ191" s="205">
        <v>1</v>
      </c>
    </row>
    <row r="192" spans="13:95" x14ac:dyDescent="0.25">
      <c r="M192" s="66" t="s">
        <v>3242</v>
      </c>
      <c r="N192" s="66">
        <v>190</v>
      </c>
      <c r="O192" s="66" t="s">
        <v>3243</v>
      </c>
      <c r="P192" s="1" t="s">
        <v>3244</v>
      </c>
      <c r="Q192" s="1" t="s">
        <v>94</v>
      </c>
      <c r="R192" s="1" t="s">
        <v>3245</v>
      </c>
      <c r="S192" s="66" t="s">
        <v>3246</v>
      </c>
      <c r="T192" s="1" t="s">
        <v>3247</v>
      </c>
      <c r="U192" s="66" t="s">
        <v>3248</v>
      </c>
      <c r="V192" s="1" t="s">
        <v>3249</v>
      </c>
      <c r="W192" s="1" t="s">
        <v>3250</v>
      </c>
      <c r="X192" s="1" t="s">
        <v>3251</v>
      </c>
      <c r="Y192" s="1" t="s">
        <v>3252</v>
      </c>
      <c r="Z192" s="1" t="s">
        <v>3253</v>
      </c>
      <c r="AA192" s="1" t="s">
        <v>3254</v>
      </c>
      <c r="AB192" s="1" t="s">
        <v>5167</v>
      </c>
      <c r="AC192" s="1" t="s">
        <v>5168</v>
      </c>
      <c r="AD192" s="1" t="s">
        <v>5169</v>
      </c>
      <c r="AE192" s="1" t="s">
        <v>3255</v>
      </c>
      <c r="AF192" s="1" t="s">
        <v>3256</v>
      </c>
      <c r="AG192" s="1" t="s">
        <v>3257</v>
      </c>
      <c r="AH192" s="1" t="s">
        <v>3258</v>
      </c>
      <c r="AI192" s="1" t="s">
        <v>3259</v>
      </c>
      <c r="AJ192" s="1" t="s">
        <v>3260</v>
      </c>
      <c r="AK192" s="1" t="s">
        <v>3261</v>
      </c>
      <c r="AL192" s="1" t="s">
        <v>3262</v>
      </c>
      <c r="AM192" s="1" t="s">
        <v>3263</v>
      </c>
      <c r="AN192" s="1" t="s">
        <v>3264</v>
      </c>
      <c r="AO192" s="1" t="s">
        <v>3265</v>
      </c>
      <c r="AP192" s="1" t="s">
        <v>3266</v>
      </c>
      <c r="AQ192" s="1" t="s">
        <v>6118</v>
      </c>
      <c r="AR192" s="1" t="s">
        <v>6402</v>
      </c>
      <c r="AS192" s="1" t="s">
        <v>6686</v>
      </c>
      <c r="AT192" s="1" t="s">
        <v>3267</v>
      </c>
      <c r="AU192" s="66" t="s">
        <v>4511</v>
      </c>
      <c r="AV192" s="66" t="s">
        <v>3268</v>
      </c>
      <c r="AW192" s="66" t="s">
        <v>119</v>
      </c>
      <c r="AX192" s="66" t="s">
        <v>120</v>
      </c>
      <c r="AZ192" s="96" t="s">
        <v>330</v>
      </c>
      <c r="BA192" s="96" t="s">
        <v>54</v>
      </c>
      <c r="BB192" s="96">
        <v>5</v>
      </c>
      <c r="BC192" t="s">
        <v>4555</v>
      </c>
      <c r="BD192" t="s">
        <v>4556</v>
      </c>
      <c r="BE192" t="s">
        <v>6804</v>
      </c>
      <c r="BF192" t="s">
        <v>6805</v>
      </c>
      <c r="BG192" t="s">
        <v>6806</v>
      </c>
      <c r="BH192" s="96" t="s">
        <v>6807</v>
      </c>
      <c r="BJ192" s="96">
        <v>4</v>
      </c>
      <c r="BK192" s="96" t="s">
        <v>4301</v>
      </c>
      <c r="BL192" s="68" t="s">
        <v>6786</v>
      </c>
      <c r="CQ192" s="205">
        <v>1</v>
      </c>
    </row>
    <row r="193" spans="13:95" x14ac:dyDescent="0.25">
      <c r="M193" s="66" t="s">
        <v>3269</v>
      </c>
      <c r="N193" s="66">
        <v>191</v>
      </c>
      <c r="O193" s="66" t="s">
        <v>3243</v>
      </c>
      <c r="P193" s="1" t="s">
        <v>3244</v>
      </c>
      <c r="Q193" s="1" t="s">
        <v>94</v>
      </c>
      <c r="R193" s="1" t="s">
        <v>3245</v>
      </c>
      <c r="S193" s="66" t="s">
        <v>3246</v>
      </c>
      <c r="T193" s="1" t="s">
        <v>3270</v>
      </c>
      <c r="U193" s="66" t="s">
        <v>3271</v>
      </c>
      <c r="V193" s="1" t="s">
        <v>3272</v>
      </c>
      <c r="W193" s="1" t="s">
        <v>3273</v>
      </c>
      <c r="X193" s="1" t="s">
        <v>3274</v>
      </c>
      <c r="Y193" s="1" t="s">
        <v>3252</v>
      </c>
      <c r="Z193" s="1" t="s">
        <v>3253</v>
      </c>
      <c r="AA193" s="1" t="s">
        <v>3254</v>
      </c>
      <c r="AB193" s="1" t="s">
        <v>5170</v>
      </c>
      <c r="AC193" s="1" t="s">
        <v>5171</v>
      </c>
      <c r="AD193" s="1" t="s">
        <v>5172</v>
      </c>
      <c r="AE193" s="1" t="s">
        <v>3275</v>
      </c>
      <c r="AF193" s="1" t="s">
        <v>3256</v>
      </c>
      <c r="AG193" s="1" t="s">
        <v>3257</v>
      </c>
      <c r="AH193" s="1" t="s">
        <v>3276</v>
      </c>
      <c r="AI193" s="1" t="s">
        <v>3259</v>
      </c>
      <c r="AJ193" s="1" t="s">
        <v>3260</v>
      </c>
      <c r="AK193" s="1" t="s">
        <v>3277</v>
      </c>
      <c r="AL193" s="1" t="s">
        <v>3262</v>
      </c>
      <c r="AM193" s="1" t="s">
        <v>3263</v>
      </c>
      <c r="AN193" s="1" t="s">
        <v>3264</v>
      </c>
      <c r="AO193" s="1" t="s">
        <v>3265</v>
      </c>
      <c r="AP193" s="1" t="s">
        <v>3278</v>
      </c>
      <c r="AQ193" s="1" t="s">
        <v>6119</v>
      </c>
      <c r="AR193" s="1" t="s">
        <v>6403</v>
      </c>
      <c r="AS193" s="1" t="s">
        <v>6687</v>
      </c>
      <c r="AT193" s="1" t="s">
        <v>3267</v>
      </c>
      <c r="AU193" s="66" t="s">
        <v>4511</v>
      </c>
      <c r="AV193" s="66" t="s">
        <v>3279</v>
      </c>
      <c r="AW193" s="66" t="s">
        <v>119</v>
      </c>
      <c r="AX193" s="66" t="s">
        <v>120</v>
      </c>
      <c r="AZ193" s="96" t="s">
        <v>330</v>
      </c>
      <c r="BA193" s="96" t="s">
        <v>12</v>
      </c>
      <c r="BB193" s="96">
        <v>1</v>
      </c>
      <c r="BC193" t="s">
        <v>4560</v>
      </c>
      <c r="BD193" t="s">
        <v>4319</v>
      </c>
      <c r="BE193" t="s">
        <v>6848</v>
      </c>
      <c r="BH193"/>
      <c r="BI193"/>
      <c r="BJ193" s="96">
        <v>4</v>
      </c>
      <c r="BK193" s="96" t="s">
        <v>4302</v>
      </c>
      <c r="BL193" s="68" t="s">
        <v>6786</v>
      </c>
      <c r="CQ193" s="205">
        <v>1</v>
      </c>
    </row>
    <row r="194" spans="13:95" x14ac:dyDescent="0.25">
      <c r="M194" s="66" t="s">
        <v>3280</v>
      </c>
      <c r="N194" s="66">
        <v>192</v>
      </c>
      <c r="O194" s="66" t="s">
        <v>3243</v>
      </c>
      <c r="P194" s="1" t="s">
        <v>3244</v>
      </c>
      <c r="Q194" s="1" t="s">
        <v>94</v>
      </c>
      <c r="R194" s="1" t="s">
        <v>3245</v>
      </c>
      <c r="S194" s="66" t="s">
        <v>3246</v>
      </c>
      <c r="T194" s="1" t="s">
        <v>3281</v>
      </c>
      <c r="U194" s="66" t="s">
        <v>3282</v>
      </c>
      <c r="V194" s="1" t="s">
        <v>3283</v>
      </c>
      <c r="W194" s="1" t="s">
        <v>3284</v>
      </c>
      <c r="X194" s="1" t="s">
        <v>3285</v>
      </c>
      <c r="Y194" s="1" t="s">
        <v>3252</v>
      </c>
      <c r="Z194" s="1" t="s">
        <v>3253</v>
      </c>
      <c r="AA194" s="1" t="s">
        <v>3254</v>
      </c>
      <c r="AB194" s="1" t="s">
        <v>5173</v>
      </c>
      <c r="AC194" s="1" t="s">
        <v>5174</v>
      </c>
      <c r="AD194" s="1" t="s">
        <v>5175</v>
      </c>
      <c r="AE194" s="1" t="s">
        <v>3286</v>
      </c>
      <c r="AF194" s="1" t="s">
        <v>3256</v>
      </c>
      <c r="AG194" s="1" t="s">
        <v>3257</v>
      </c>
      <c r="AH194" s="1" t="s">
        <v>3287</v>
      </c>
      <c r="AI194" s="1" t="s">
        <v>3259</v>
      </c>
      <c r="AJ194" s="1" t="s">
        <v>3260</v>
      </c>
      <c r="AK194" s="1" t="s">
        <v>3288</v>
      </c>
      <c r="AL194" s="1" t="s">
        <v>3262</v>
      </c>
      <c r="AM194" s="1" t="s">
        <v>3263</v>
      </c>
      <c r="AN194" s="1" t="s">
        <v>3264</v>
      </c>
      <c r="AO194" s="1" t="s">
        <v>3265</v>
      </c>
      <c r="AP194" s="1" t="s">
        <v>3289</v>
      </c>
      <c r="AQ194" s="1" t="s">
        <v>6120</v>
      </c>
      <c r="AR194" s="1" t="s">
        <v>6404</v>
      </c>
      <c r="AS194" s="1" t="s">
        <v>6688</v>
      </c>
      <c r="AT194" s="1" t="s">
        <v>3267</v>
      </c>
      <c r="AU194" s="66" t="s">
        <v>4511</v>
      </c>
      <c r="AV194" s="66" t="s">
        <v>3290</v>
      </c>
      <c r="AW194" s="66" t="s">
        <v>119</v>
      </c>
      <c r="AX194" s="66" t="s">
        <v>120</v>
      </c>
      <c r="AZ194" s="96" t="s">
        <v>330</v>
      </c>
      <c r="BA194" s="96" t="s">
        <v>12</v>
      </c>
      <c r="BB194" s="96">
        <v>2</v>
      </c>
      <c r="BC194" t="s">
        <v>4564</v>
      </c>
      <c r="BD194" t="s">
        <v>4565</v>
      </c>
      <c r="BE194" t="s">
        <v>6808</v>
      </c>
      <c r="BF194" t="s">
        <v>6809</v>
      </c>
      <c r="BG194" t="s">
        <v>6810</v>
      </c>
      <c r="BH194" t="s">
        <v>6811</v>
      </c>
      <c r="BI194"/>
      <c r="BJ194" s="96">
        <v>4</v>
      </c>
      <c r="BK194" s="96" t="s">
        <v>4303</v>
      </c>
      <c r="BL194" s="68" t="s">
        <v>6786</v>
      </c>
      <c r="CQ194" s="205">
        <v>1</v>
      </c>
    </row>
    <row r="195" spans="13:95" x14ac:dyDescent="0.25">
      <c r="M195" s="66" t="s">
        <v>3291</v>
      </c>
      <c r="N195" s="66">
        <v>193</v>
      </c>
      <c r="O195" s="66" t="s">
        <v>3243</v>
      </c>
      <c r="P195" s="1" t="s">
        <v>3244</v>
      </c>
      <c r="Q195" s="1" t="s">
        <v>94</v>
      </c>
      <c r="R195" s="1" t="s">
        <v>3245</v>
      </c>
      <c r="S195" s="66" t="s">
        <v>3246</v>
      </c>
      <c r="T195" s="1" t="s">
        <v>3292</v>
      </c>
      <c r="U195" s="66" t="s">
        <v>3293</v>
      </c>
      <c r="V195" s="1" t="s">
        <v>3294</v>
      </c>
      <c r="W195" s="1" t="s">
        <v>3295</v>
      </c>
      <c r="X195" s="1" t="s">
        <v>3296</v>
      </c>
      <c r="Y195" s="1" t="s">
        <v>3252</v>
      </c>
      <c r="Z195" s="1" t="s">
        <v>3253</v>
      </c>
      <c r="AA195" s="1" t="s">
        <v>3254</v>
      </c>
      <c r="AB195" s="1" t="s">
        <v>5176</v>
      </c>
      <c r="AC195" s="1" t="s">
        <v>5177</v>
      </c>
      <c r="AD195" s="1" t="s">
        <v>5178</v>
      </c>
      <c r="AE195" s="1" t="s">
        <v>3297</v>
      </c>
      <c r="AF195" s="1" t="s">
        <v>3256</v>
      </c>
      <c r="AG195" s="1" t="s">
        <v>3257</v>
      </c>
      <c r="AH195" s="1" t="s">
        <v>3298</v>
      </c>
      <c r="AI195" s="1" t="s">
        <v>3259</v>
      </c>
      <c r="AJ195" s="1" t="s">
        <v>3260</v>
      </c>
      <c r="AK195" s="1" t="s">
        <v>3299</v>
      </c>
      <c r="AL195" s="1" t="s">
        <v>3262</v>
      </c>
      <c r="AM195" s="1" t="s">
        <v>3263</v>
      </c>
      <c r="AN195" s="1" t="s">
        <v>3264</v>
      </c>
      <c r="AO195" s="1" t="s">
        <v>3265</v>
      </c>
      <c r="AP195" s="1" t="s">
        <v>3300</v>
      </c>
      <c r="AQ195" s="1" t="s">
        <v>6121</v>
      </c>
      <c r="AR195" s="1" t="s">
        <v>6405</v>
      </c>
      <c r="AS195" s="1" t="s">
        <v>6689</v>
      </c>
      <c r="AT195" s="1" t="s">
        <v>3267</v>
      </c>
      <c r="AU195" s="66" t="s">
        <v>4511</v>
      </c>
      <c r="AV195" s="66" t="s">
        <v>3301</v>
      </c>
      <c r="AW195" s="66" t="s">
        <v>119</v>
      </c>
      <c r="AX195" s="66" t="s">
        <v>120</v>
      </c>
      <c r="AZ195" s="96" t="s">
        <v>330</v>
      </c>
      <c r="BA195" s="96" t="s">
        <v>12</v>
      </c>
      <c r="BB195" s="96">
        <v>3</v>
      </c>
      <c r="BC195" t="s">
        <v>4569</v>
      </c>
      <c r="BD195" t="s">
        <v>5179</v>
      </c>
      <c r="BH195"/>
      <c r="BI195"/>
      <c r="BJ195" s="96">
        <v>4</v>
      </c>
      <c r="BK195" s="96" t="s">
        <v>4304</v>
      </c>
      <c r="BL195" s="68" t="s">
        <v>6786</v>
      </c>
      <c r="CQ195" s="205">
        <v>1</v>
      </c>
    </row>
    <row r="196" spans="13:95" x14ac:dyDescent="0.25">
      <c r="M196" s="66" t="s">
        <v>3302</v>
      </c>
      <c r="N196" s="66">
        <v>194</v>
      </c>
      <c r="O196" s="66" t="s">
        <v>3243</v>
      </c>
      <c r="P196" s="1" t="s">
        <v>3244</v>
      </c>
      <c r="Q196" s="1" t="s">
        <v>94</v>
      </c>
      <c r="R196" s="1" t="s">
        <v>3245</v>
      </c>
      <c r="S196" s="66" t="s">
        <v>3246</v>
      </c>
      <c r="T196" s="1" t="s">
        <v>3303</v>
      </c>
      <c r="U196" s="66" t="s">
        <v>3304</v>
      </c>
      <c r="V196" s="1" t="s">
        <v>3305</v>
      </c>
      <c r="W196" s="1" t="s">
        <v>3306</v>
      </c>
      <c r="X196" s="1" t="s">
        <v>3307</v>
      </c>
      <c r="Y196" s="1" t="s">
        <v>3252</v>
      </c>
      <c r="Z196" s="1" t="s">
        <v>3253</v>
      </c>
      <c r="AA196" s="1" t="s">
        <v>3254</v>
      </c>
      <c r="AB196" s="1" t="s">
        <v>5180</v>
      </c>
      <c r="AC196" s="1" t="s">
        <v>5181</v>
      </c>
      <c r="AD196" s="1" t="s">
        <v>5182</v>
      </c>
      <c r="AE196" s="1" t="s">
        <v>3308</v>
      </c>
      <c r="AF196" s="1" t="s">
        <v>3256</v>
      </c>
      <c r="AG196" s="1" t="s">
        <v>3257</v>
      </c>
      <c r="AH196" s="1" t="s">
        <v>3309</v>
      </c>
      <c r="AI196" s="1" t="s">
        <v>3259</v>
      </c>
      <c r="AJ196" s="1" t="s">
        <v>3260</v>
      </c>
      <c r="AK196" s="1" t="s">
        <v>3310</v>
      </c>
      <c r="AL196" s="1" t="s">
        <v>3262</v>
      </c>
      <c r="AM196" s="1" t="s">
        <v>3263</v>
      </c>
      <c r="AN196" s="1" t="s">
        <v>3264</v>
      </c>
      <c r="AO196" s="1" t="s">
        <v>3265</v>
      </c>
      <c r="AP196" s="1" t="s">
        <v>3311</v>
      </c>
      <c r="AQ196" s="1" t="s">
        <v>6122</v>
      </c>
      <c r="AR196" s="1" t="s">
        <v>6406</v>
      </c>
      <c r="AS196" s="1" t="s">
        <v>6690</v>
      </c>
      <c r="AT196" s="1" t="s">
        <v>3267</v>
      </c>
      <c r="AU196" s="66" t="s">
        <v>4511</v>
      </c>
      <c r="AV196" s="66" t="s">
        <v>3312</v>
      </c>
      <c r="AW196" s="66" t="s">
        <v>119</v>
      </c>
      <c r="AX196" s="66" t="s">
        <v>120</v>
      </c>
      <c r="AZ196" s="96" t="s">
        <v>330</v>
      </c>
      <c r="BA196" s="96" t="s">
        <v>12</v>
      </c>
      <c r="BB196" s="96">
        <v>4</v>
      </c>
      <c r="BC196" t="s">
        <v>4573</v>
      </c>
      <c r="BD196" t="s">
        <v>6812</v>
      </c>
      <c r="BE196" t="s">
        <v>6813</v>
      </c>
      <c r="BF196" t="s">
        <v>6802</v>
      </c>
      <c r="BG196" t="s">
        <v>6814</v>
      </c>
      <c r="BH196" t="s">
        <v>6815</v>
      </c>
      <c r="BI196" t="s">
        <v>6816</v>
      </c>
      <c r="BJ196" s="96">
        <v>4</v>
      </c>
      <c r="BK196" s="96" t="s">
        <v>4305</v>
      </c>
      <c r="BL196" s="68" t="s">
        <v>6786</v>
      </c>
      <c r="CQ196" s="205">
        <v>1</v>
      </c>
    </row>
    <row r="197" spans="13:95" x14ac:dyDescent="0.25">
      <c r="M197" s="66" t="s">
        <v>3313</v>
      </c>
      <c r="N197" s="66">
        <v>195</v>
      </c>
      <c r="O197" s="66" t="s">
        <v>3243</v>
      </c>
      <c r="P197" s="1" t="s">
        <v>3244</v>
      </c>
      <c r="Q197" s="1" t="s">
        <v>94</v>
      </c>
      <c r="R197" s="1" t="s">
        <v>3245</v>
      </c>
      <c r="S197" s="66" t="s">
        <v>3246</v>
      </c>
      <c r="T197" s="1" t="s">
        <v>3314</v>
      </c>
      <c r="U197" s="66" t="s">
        <v>3315</v>
      </c>
      <c r="V197" s="1" t="s">
        <v>3316</v>
      </c>
      <c r="W197" s="1" t="s">
        <v>3317</v>
      </c>
      <c r="X197" s="1" t="s">
        <v>3318</v>
      </c>
      <c r="Y197" s="1" t="s">
        <v>3252</v>
      </c>
      <c r="Z197" s="1" t="s">
        <v>3253</v>
      </c>
      <c r="AA197" s="1" t="s">
        <v>3254</v>
      </c>
      <c r="AB197" s="1" t="s">
        <v>5183</v>
      </c>
      <c r="AC197" s="1" t="s">
        <v>5184</v>
      </c>
      <c r="AD197" s="1" t="s">
        <v>5185</v>
      </c>
      <c r="AE197" s="1" t="s">
        <v>3319</v>
      </c>
      <c r="AF197" s="1" t="s">
        <v>3256</v>
      </c>
      <c r="AG197" s="1" t="s">
        <v>3257</v>
      </c>
      <c r="AH197" s="1" t="s">
        <v>3320</v>
      </c>
      <c r="AI197" s="1" t="s">
        <v>3259</v>
      </c>
      <c r="AJ197" s="1" t="s">
        <v>3260</v>
      </c>
      <c r="AK197" s="1" t="s">
        <v>3321</v>
      </c>
      <c r="AL197" s="1" t="s">
        <v>3262</v>
      </c>
      <c r="AM197" s="1" t="s">
        <v>3263</v>
      </c>
      <c r="AN197" s="1" t="s">
        <v>3264</v>
      </c>
      <c r="AO197" s="1" t="s">
        <v>3265</v>
      </c>
      <c r="AP197" s="1" t="s">
        <v>3322</v>
      </c>
      <c r="AQ197" s="1" t="s">
        <v>6123</v>
      </c>
      <c r="AR197" s="1" t="s">
        <v>6407</v>
      </c>
      <c r="AS197" s="1" t="s">
        <v>6691</v>
      </c>
      <c r="AT197" s="1" t="s">
        <v>3267</v>
      </c>
      <c r="AU197" s="66" t="s">
        <v>4511</v>
      </c>
      <c r="AV197" s="66" t="s">
        <v>3323</v>
      </c>
      <c r="AW197" s="66" t="s">
        <v>119</v>
      </c>
      <c r="AX197" s="66" t="s">
        <v>120</v>
      </c>
      <c r="AZ197" s="96" t="s">
        <v>330</v>
      </c>
      <c r="BA197" s="96" t="s">
        <v>12</v>
      </c>
      <c r="BB197" s="96">
        <v>5</v>
      </c>
      <c r="BC197" t="s">
        <v>4577</v>
      </c>
      <c r="BD197" t="s">
        <v>6817</v>
      </c>
      <c r="BE197" t="s">
        <v>4578</v>
      </c>
      <c r="BF197" t="s">
        <v>6818</v>
      </c>
      <c r="BG197" t="s">
        <v>6819</v>
      </c>
      <c r="BH197" t="s">
        <v>6793</v>
      </c>
      <c r="BI197"/>
      <c r="BJ197" s="96">
        <v>4</v>
      </c>
      <c r="BK197" s="96" t="s">
        <v>4306</v>
      </c>
      <c r="BL197" s="68" t="s">
        <v>6786</v>
      </c>
      <c r="CQ197" s="205">
        <v>1</v>
      </c>
    </row>
    <row r="198" spans="13:95" x14ac:dyDescent="0.25">
      <c r="M198" s="66" t="s">
        <v>3324</v>
      </c>
      <c r="N198" s="66">
        <v>196</v>
      </c>
      <c r="O198" s="66" t="s">
        <v>3243</v>
      </c>
      <c r="P198" s="1" t="s">
        <v>3244</v>
      </c>
      <c r="Q198" s="1" t="s">
        <v>94</v>
      </c>
      <c r="R198" s="1" t="s">
        <v>3245</v>
      </c>
      <c r="S198" s="66" t="s">
        <v>3246</v>
      </c>
      <c r="T198" s="1" t="s">
        <v>3325</v>
      </c>
      <c r="U198" s="66" t="s">
        <v>3326</v>
      </c>
      <c r="V198" s="1" t="s">
        <v>3327</v>
      </c>
      <c r="W198" s="1" t="s">
        <v>3328</v>
      </c>
      <c r="X198" s="1" t="s">
        <v>3329</v>
      </c>
      <c r="Y198" s="1" t="s">
        <v>3252</v>
      </c>
      <c r="Z198" s="1" t="s">
        <v>3253</v>
      </c>
      <c r="AA198" s="1" t="s">
        <v>3254</v>
      </c>
      <c r="AB198" s="1" t="s">
        <v>5186</v>
      </c>
      <c r="AC198" s="1" t="s">
        <v>5187</v>
      </c>
      <c r="AD198" s="1" t="s">
        <v>5188</v>
      </c>
      <c r="AE198" s="1" t="s">
        <v>3330</v>
      </c>
      <c r="AF198" s="1" t="s">
        <v>3256</v>
      </c>
      <c r="AG198" s="1" t="s">
        <v>3257</v>
      </c>
      <c r="AH198" s="1" t="s">
        <v>3331</v>
      </c>
      <c r="AI198" s="1" t="s">
        <v>3259</v>
      </c>
      <c r="AJ198" s="1" t="s">
        <v>3260</v>
      </c>
      <c r="AK198" s="1" t="s">
        <v>3332</v>
      </c>
      <c r="AL198" s="1" t="s">
        <v>3262</v>
      </c>
      <c r="AM198" s="1" t="s">
        <v>3263</v>
      </c>
      <c r="AN198" s="1" t="s">
        <v>3264</v>
      </c>
      <c r="AO198" s="1" t="s">
        <v>3265</v>
      </c>
      <c r="AP198" s="1" t="s">
        <v>3333</v>
      </c>
      <c r="AQ198" s="1" t="s">
        <v>6124</v>
      </c>
      <c r="AR198" s="1" t="s">
        <v>6408</v>
      </c>
      <c r="AS198" s="1" t="s">
        <v>6692</v>
      </c>
      <c r="AT198" s="1" t="s">
        <v>3267</v>
      </c>
      <c r="AU198" s="66" t="s">
        <v>4511</v>
      </c>
      <c r="AV198" s="66" t="s">
        <v>3334</v>
      </c>
      <c r="AW198" s="66" t="s">
        <v>119</v>
      </c>
      <c r="AX198" s="66" t="s">
        <v>120</v>
      </c>
      <c r="AZ198" s="96" t="s">
        <v>353</v>
      </c>
      <c r="BA198" s="96" t="s">
        <v>10</v>
      </c>
      <c r="BB198" s="96">
        <v>1</v>
      </c>
      <c r="BC198" t="s">
        <v>4512</v>
      </c>
      <c r="BD198" t="s">
        <v>5189</v>
      </c>
      <c r="BE198" t="s">
        <v>5190</v>
      </c>
      <c r="BF198" t="s">
        <v>6831</v>
      </c>
      <c r="BJ198" s="96">
        <v>4</v>
      </c>
      <c r="BK198" s="96" t="s">
        <v>4292</v>
      </c>
      <c r="BL198" s="68" t="s">
        <v>6786</v>
      </c>
      <c r="CQ198" s="205">
        <v>1</v>
      </c>
    </row>
    <row r="199" spans="13:95" x14ac:dyDescent="0.25">
      <c r="M199" s="66" t="s">
        <v>3335</v>
      </c>
      <c r="N199" s="66">
        <v>197</v>
      </c>
      <c r="O199" s="66" t="s">
        <v>3243</v>
      </c>
      <c r="P199" s="1" t="s">
        <v>3244</v>
      </c>
      <c r="Q199" s="1" t="s">
        <v>94</v>
      </c>
      <c r="R199" s="1" t="s">
        <v>3245</v>
      </c>
      <c r="S199" s="66" t="s">
        <v>3246</v>
      </c>
      <c r="T199" s="1" t="s">
        <v>3336</v>
      </c>
      <c r="U199" s="66" t="s">
        <v>3271</v>
      </c>
      <c r="V199" s="1" t="s">
        <v>3337</v>
      </c>
      <c r="W199" s="1" t="s">
        <v>3273</v>
      </c>
      <c r="X199" s="1" t="s">
        <v>3338</v>
      </c>
      <c r="Y199" s="1" t="s">
        <v>3252</v>
      </c>
      <c r="Z199" s="1" t="s">
        <v>3253</v>
      </c>
      <c r="AA199" s="1" t="s">
        <v>3254</v>
      </c>
      <c r="AB199" s="1" t="s">
        <v>5191</v>
      </c>
      <c r="AC199" s="1" t="s">
        <v>5192</v>
      </c>
      <c r="AD199" s="1" t="s">
        <v>5193</v>
      </c>
      <c r="AE199" s="1" t="s">
        <v>3339</v>
      </c>
      <c r="AF199" s="1" t="s">
        <v>3256</v>
      </c>
      <c r="AG199" s="1" t="s">
        <v>3257</v>
      </c>
      <c r="AH199" s="1" t="s">
        <v>3340</v>
      </c>
      <c r="AI199" s="1" t="s">
        <v>3259</v>
      </c>
      <c r="AJ199" s="1" t="s">
        <v>3260</v>
      </c>
      <c r="AK199" s="1" t="s">
        <v>3341</v>
      </c>
      <c r="AL199" s="1" t="s">
        <v>3262</v>
      </c>
      <c r="AM199" s="1" t="s">
        <v>3263</v>
      </c>
      <c r="AN199" s="1" t="s">
        <v>3264</v>
      </c>
      <c r="AO199" s="1" t="s">
        <v>3265</v>
      </c>
      <c r="AP199" s="1" t="s">
        <v>3342</v>
      </c>
      <c r="AQ199" s="1" t="s">
        <v>6125</v>
      </c>
      <c r="AR199" s="1" t="s">
        <v>6409</v>
      </c>
      <c r="AS199" s="1" t="s">
        <v>6693</v>
      </c>
      <c r="AT199" s="1" t="s">
        <v>3267</v>
      </c>
      <c r="AU199" s="66" t="s">
        <v>4511</v>
      </c>
      <c r="AV199" s="66" t="s">
        <v>3343</v>
      </c>
      <c r="AW199" s="66" t="s">
        <v>119</v>
      </c>
      <c r="AX199" s="66" t="s">
        <v>120</v>
      </c>
      <c r="AZ199" s="96" t="s">
        <v>353</v>
      </c>
      <c r="BA199" s="96" t="s">
        <v>10</v>
      </c>
      <c r="BB199" s="96">
        <v>2</v>
      </c>
      <c r="BC199" t="s">
        <v>4518</v>
      </c>
      <c r="BD199" t="s">
        <v>6857</v>
      </c>
      <c r="BE199" t="s">
        <v>6787</v>
      </c>
      <c r="BF199" t="s">
        <v>6788</v>
      </c>
      <c r="BG199" t="s">
        <v>6789</v>
      </c>
      <c r="BJ199" s="96">
        <v>4</v>
      </c>
      <c r="BK199" s="96" t="s">
        <v>4293</v>
      </c>
      <c r="BL199" s="68" t="s">
        <v>6786</v>
      </c>
      <c r="CQ199" s="205">
        <v>1</v>
      </c>
    </row>
    <row r="200" spans="13:95" x14ac:dyDescent="0.25">
      <c r="M200" s="66" t="s">
        <v>3344</v>
      </c>
      <c r="N200" s="66">
        <v>198</v>
      </c>
      <c r="O200" s="66" t="s">
        <v>3243</v>
      </c>
      <c r="P200" s="1" t="s">
        <v>3244</v>
      </c>
      <c r="Q200" s="1" t="s">
        <v>94</v>
      </c>
      <c r="R200" s="1" t="s">
        <v>3345</v>
      </c>
      <c r="S200" s="66" t="s">
        <v>3346</v>
      </c>
      <c r="T200" s="1" t="s">
        <v>3347</v>
      </c>
      <c r="U200" s="66" t="s">
        <v>182</v>
      </c>
      <c r="V200" s="1" t="s">
        <v>3348</v>
      </c>
      <c r="W200" s="1" t="s">
        <v>3349</v>
      </c>
      <c r="X200" s="1" t="s">
        <v>3350</v>
      </c>
      <c r="Y200" s="1" t="s">
        <v>3252</v>
      </c>
      <c r="Z200" s="1" t="s">
        <v>3253</v>
      </c>
      <c r="AA200" s="1" t="s">
        <v>3254</v>
      </c>
      <c r="AB200" s="1" t="s">
        <v>5194</v>
      </c>
      <c r="AC200" s="1" t="s">
        <v>5195</v>
      </c>
      <c r="AD200" s="1" t="s">
        <v>5196</v>
      </c>
      <c r="AE200" s="1" t="s">
        <v>3351</v>
      </c>
      <c r="AF200" s="1" t="s">
        <v>3256</v>
      </c>
      <c r="AG200" s="1" t="s">
        <v>3257</v>
      </c>
      <c r="AH200" s="1" t="s">
        <v>3352</v>
      </c>
      <c r="AI200" s="1" t="s">
        <v>3259</v>
      </c>
      <c r="AJ200" s="1" t="s">
        <v>3260</v>
      </c>
      <c r="AK200" s="1" t="s">
        <v>3353</v>
      </c>
      <c r="AL200" s="1" t="s">
        <v>3262</v>
      </c>
      <c r="AM200" s="1" t="s">
        <v>3263</v>
      </c>
      <c r="AN200" s="1" t="s">
        <v>3354</v>
      </c>
      <c r="AO200" s="1" t="s">
        <v>3265</v>
      </c>
      <c r="AP200" s="1" t="s">
        <v>3355</v>
      </c>
      <c r="AQ200" s="1" t="s">
        <v>6126</v>
      </c>
      <c r="AR200" s="1" t="s">
        <v>6410</v>
      </c>
      <c r="AS200" s="1" t="s">
        <v>6694</v>
      </c>
      <c r="AT200" s="1" t="s">
        <v>3356</v>
      </c>
      <c r="AU200" s="66" t="s">
        <v>4511</v>
      </c>
      <c r="AV200" s="66" t="s">
        <v>3357</v>
      </c>
      <c r="AW200" s="66" t="s">
        <v>119</v>
      </c>
      <c r="AX200" s="66" t="s">
        <v>120</v>
      </c>
      <c r="AZ200" s="96" t="s">
        <v>353</v>
      </c>
      <c r="BA200" s="96" t="s">
        <v>10</v>
      </c>
      <c r="BB200" s="96">
        <v>3</v>
      </c>
      <c r="BC200" t="s">
        <v>4523</v>
      </c>
      <c r="BD200" t="s">
        <v>5197</v>
      </c>
      <c r="BE200" t="s">
        <v>5229</v>
      </c>
      <c r="BJ200" s="96">
        <v>4</v>
      </c>
      <c r="BK200" s="96" t="s">
        <v>4294</v>
      </c>
      <c r="BL200" s="68" t="s">
        <v>6786</v>
      </c>
      <c r="CQ200" s="205">
        <v>1</v>
      </c>
    </row>
    <row r="201" spans="13:95" x14ac:dyDescent="0.25">
      <c r="M201" s="66" t="s">
        <v>3358</v>
      </c>
      <c r="N201" s="66">
        <v>199</v>
      </c>
      <c r="O201" s="66" t="s">
        <v>3243</v>
      </c>
      <c r="P201" s="1" t="s">
        <v>3244</v>
      </c>
      <c r="Q201" s="1" t="s">
        <v>94</v>
      </c>
      <c r="R201" s="1" t="s">
        <v>3345</v>
      </c>
      <c r="S201" s="66" t="s">
        <v>3346</v>
      </c>
      <c r="T201" s="1" t="s">
        <v>3359</v>
      </c>
      <c r="U201" s="66" t="s">
        <v>3360</v>
      </c>
      <c r="V201" s="1" t="s">
        <v>3361</v>
      </c>
      <c r="W201" s="1" t="s">
        <v>3362</v>
      </c>
      <c r="X201" s="1" t="s">
        <v>3363</v>
      </c>
      <c r="Y201" s="1" t="s">
        <v>3252</v>
      </c>
      <c r="Z201" s="1" t="s">
        <v>3253</v>
      </c>
      <c r="AA201" s="1" t="s">
        <v>3254</v>
      </c>
      <c r="AB201" s="1" t="s">
        <v>5198</v>
      </c>
      <c r="AC201" s="1" t="s">
        <v>5199</v>
      </c>
      <c r="AD201" s="1" t="s">
        <v>5200</v>
      </c>
      <c r="AE201" s="1" t="s">
        <v>3351</v>
      </c>
      <c r="AF201" s="1" t="s">
        <v>3256</v>
      </c>
      <c r="AG201" s="1" t="s">
        <v>3257</v>
      </c>
      <c r="AH201" s="1" t="s">
        <v>3364</v>
      </c>
      <c r="AI201" s="1" t="s">
        <v>3259</v>
      </c>
      <c r="AJ201" s="1" t="s">
        <v>3260</v>
      </c>
      <c r="AK201" s="1" t="s">
        <v>3365</v>
      </c>
      <c r="AL201" s="1" t="s">
        <v>3262</v>
      </c>
      <c r="AM201" s="1" t="s">
        <v>3263</v>
      </c>
      <c r="AN201" s="1" t="s">
        <v>3354</v>
      </c>
      <c r="AO201" s="1" t="s">
        <v>3265</v>
      </c>
      <c r="AP201" s="1" t="s">
        <v>3366</v>
      </c>
      <c r="AQ201" s="1" t="s">
        <v>6127</v>
      </c>
      <c r="AR201" s="1" t="s">
        <v>6411</v>
      </c>
      <c r="AS201" s="1" t="s">
        <v>6695</v>
      </c>
      <c r="AT201" s="1" t="s">
        <v>3356</v>
      </c>
      <c r="AU201" s="66" t="s">
        <v>4511</v>
      </c>
      <c r="AV201" s="66" t="s">
        <v>3367</v>
      </c>
      <c r="AW201" s="66" t="s">
        <v>119</v>
      </c>
      <c r="AX201" s="66" t="s">
        <v>120</v>
      </c>
      <c r="AZ201" s="96" t="s">
        <v>353</v>
      </c>
      <c r="BA201" s="96" t="s">
        <v>10</v>
      </c>
      <c r="BB201" s="96">
        <v>4</v>
      </c>
      <c r="BC201" t="s">
        <v>4527</v>
      </c>
      <c r="BD201" t="s">
        <v>5201</v>
      </c>
      <c r="BJ201" s="96">
        <v>4</v>
      </c>
      <c r="BK201" s="96" t="s">
        <v>4295</v>
      </c>
      <c r="BL201" s="68" t="s">
        <v>6786</v>
      </c>
      <c r="CQ201" s="205">
        <v>1</v>
      </c>
    </row>
    <row r="202" spans="13:95" x14ac:dyDescent="0.25">
      <c r="M202" s="66" t="s">
        <v>3368</v>
      </c>
      <c r="N202" s="66">
        <v>200</v>
      </c>
      <c r="O202" s="66" t="s">
        <v>3243</v>
      </c>
      <c r="P202" s="1" t="s">
        <v>3244</v>
      </c>
      <c r="Q202" s="1" t="s">
        <v>94</v>
      </c>
      <c r="R202" s="1" t="s">
        <v>3345</v>
      </c>
      <c r="S202" s="66" t="s">
        <v>3346</v>
      </c>
      <c r="T202" s="1" t="s">
        <v>3369</v>
      </c>
      <c r="U202" s="66" t="s">
        <v>3370</v>
      </c>
      <c r="V202" s="1" t="s">
        <v>3371</v>
      </c>
      <c r="W202" s="1" t="s">
        <v>3372</v>
      </c>
      <c r="X202" s="1" t="s">
        <v>3373</v>
      </c>
      <c r="Y202" s="1" t="s">
        <v>3252</v>
      </c>
      <c r="Z202" s="1" t="s">
        <v>3253</v>
      </c>
      <c r="AA202" s="1" t="s">
        <v>3254</v>
      </c>
      <c r="AB202" s="1" t="s">
        <v>5202</v>
      </c>
      <c r="AC202" s="1" t="s">
        <v>5203</v>
      </c>
      <c r="AD202" s="1" t="s">
        <v>5204</v>
      </c>
      <c r="AE202" s="1" t="s">
        <v>3351</v>
      </c>
      <c r="AF202" s="1" t="s">
        <v>3256</v>
      </c>
      <c r="AG202" s="1" t="s">
        <v>3257</v>
      </c>
      <c r="AH202" s="1" t="s">
        <v>3374</v>
      </c>
      <c r="AI202" s="1" t="s">
        <v>3259</v>
      </c>
      <c r="AJ202" s="1" t="s">
        <v>3260</v>
      </c>
      <c r="AK202" s="1" t="s">
        <v>3375</v>
      </c>
      <c r="AL202" s="1" t="s">
        <v>3262</v>
      </c>
      <c r="AM202" s="1" t="s">
        <v>3263</v>
      </c>
      <c r="AN202" s="1" t="s">
        <v>3354</v>
      </c>
      <c r="AO202" s="1" t="s">
        <v>3265</v>
      </c>
      <c r="AP202" s="1" t="s">
        <v>3376</v>
      </c>
      <c r="AQ202" s="1" t="s">
        <v>6128</v>
      </c>
      <c r="AR202" s="1" t="s">
        <v>6412</v>
      </c>
      <c r="AS202" s="1" t="s">
        <v>6696</v>
      </c>
      <c r="AT202" s="1" t="s">
        <v>3356</v>
      </c>
      <c r="AU202" s="66" t="s">
        <v>4511</v>
      </c>
      <c r="AV202" s="66" t="s">
        <v>3377</v>
      </c>
      <c r="AW202" s="66" t="s">
        <v>119</v>
      </c>
      <c r="AX202" s="66" t="s">
        <v>120</v>
      </c>
      <c r="AZ202" s="96" t="s">
        <v>353</v>
      </c>
      <c r="BA202" s="96" t="s">
        <v>10</v>
      </c>
      <c r="BB202" s="96">
        <v>5</v>
      </c>
      <c r="BC202" t="s">
        <v>4531</v>
      </c>
      <c r="BD202" t="s">
        <v>4318</v>
      </c>
      <c r="BE202" t="s">
        <v>6858</v>
      </c>
      <c r="BF202" t="s">
        <v>6792</v>
      </c>
      <c r="BG202" t="s">
        <v>6793</v>
      </c>
      <c r="BJ202" s="96">
        <v>4</v>
      </c>
      <c r="BK202" s="96" t="s">
        <v>4296</v>
      </c>
      <c r="BL202" s="68" t="s">
        <v>6786</v>
      </c>
      <c r="CQ202" s="205">
        <v>1</v>
      </c>
    </row>
    <row r="203" spans="13:95" x14ac:dyDescent="0.25">
      <c r="M203" s="66" t="s">
        <v>3378</v>
      </c>
      <c r="N203" s="66">
        <v>201</v>
      </c>
      <c r="O203" s="66" t="s">
        <v>3243</v>
      </c>
      <c r="P203" s="1" t="s">
        <v>3244</v>
      </c>
      <c r="Q203" s="1" t="s">
        <v>94</v>
      </c>
      <c r="R203" s="1" t="s">
        <v>3345</v>
      </c>
      <c r="S203" s="66" t="s">
        <v>3346</v>
      </c>
      <c r="T203" s="1" t="s">
        <v>3379</v>
      </c>
      <c r="U203" s="66" t="s">
        <v>3380</v>
      </c>
      <c r="V203" s="1" t="s">
        <v>3381</v>
      </c>
      <c r="W203" s="1" t="s">
        <v>3382</v>
      </c>
      <c r="X203" s="1" t="s">
        <v>3383</v>
      </c>
      <c r="Y203" s="1" t="s">
        <v>3252</v>
      </c>
      <c r="Z203" s="1" t="s">
        <v>3253</v>
      </c>
      <c r="AA203" s="1" t="s">
        <v>3254</v>
      </c>
      <c r="AB203" s="1" t="s">
        <v>5205</v>
      </c>
      <c r="AC203" s="1" t="s">
        <v>5206</v>
      </c>
      <c r="AD203" s="1" t="s">
        <v>5207</v>
      </c>
      <c r="AE203" s="1" t="s">
        <v>3351</v>
      </c>
      <c r="AF203" s="1" t="s">
        <v>3256</v>
      </c>
      <c r="AG203" s="1" t="s">
        <v>3257</v>
      </c>
      <c r="AH203" s="1" t="s">
        <v>3384</v>
      </c>
      <c r="AI203" s="1" t="s">
        <v>3259</v>
      </c>
      <c r="AJ203" s="1" t="s">
        <v>3260</v>
      </c>
      <c r="AK203" s="1" t="s">
        <v>3385</v>
      </c>
      <c r="AL203" s="1" t="s">
        <v>3262</v>
      </c>
      <c r="AM203" s="1" t="s">
        <v>3263</v>
      </c>
      <c r="AN203" s="1" t="s">
        <v>3354</v>
      </c>
      <c r="AO203" s="1" t="s">
        <v>3265</v>
      </c>
      <c r="AP203" s="1" t="s">
        <v>3386</v>
      </c>
      <c r="AQ203" s="1" t="s">
        <v>6129</v>
      </c>
      <c r="AR203" s="1" t="s">
        <v>6413</v>
      </c>
      <c r="AS203" s="1" t="s">
        <v>6697</v>
      </c>
      <c r="AT203" s="1" t="s">
        <v>3356</v>
      </c>
      <c r="AU203" s="66" t="s">
        <v>4511</v>
      </c>
      <c r="AV203" s="66" t="s">
        <v>3387</v>
      </c>
      <c r="AW203" s="66" t="s">
        <v>119</v>
      </c>
      <c r="AX203" s="66" t="s">
        <v>120</v>
      </c>
      <c r="AZ203" s="96" t="s">
        <v>353</v>
      </c>
      <c r="BA203" s="96" t="s">
        <v>54</v>
      </c>
      <c r="BB203" s="96">
        <v>1</v>
      </c>
      <c r="BC203" t="s">
        <v>4536</v>
      </c>
      <c r="BD203" t="s">
        <v>5201</v>
      </c>
      <c r="BJ203" s="96">
        <v>4</v>
      </c>
      <c r="BK203" s="96" t="s">
        <v>4297</v>
      </c>
      <c r="BL203" s="68" t="s">
        <v>6786</v>
      </c>
      <c r="CQ203" s="205">
        <v>1</v>
      </c>
    </row>
    <row r="204" spans="13:95" x14ac:dyDescent="0.25">
      <c r="M204" s="66" t="s">
        <v>3388</v>
      </c>
      <c r="N204" s="66">
        <v>202</v>
      </c>
      <c r="O204" s="66" t="s">
        <v>3243</v>
      </c>
      <c r="P204" s="1" t="s">
        <v>3244</v>
      </c>
      <c r="Q204" s="1" t="s">
        <v>94</v>
      </c>
      <c r="R204" s="1" t="s">
        <v>3345</v>
      </c>
      <c r="S204" s="66" t="s">
        <v>3346</v>
      </c>
      <c r="T204" s="1" t="s">
        <v>3389</v>
      </c>
      <c r="U204" s="66" t="s">
        <v>201</v>
      </c>
      <c r="V204" s="1" t="s">
        <v>3390</v>
      </c>
      <c r="W204" s="1" t="s">
        <v>3391</v>
      </c>
      <c r="X204" s="1" t="s">
        <v>3392</v>
      </c>
      <c r="Y204" s="1" t="s">
        <v>3252</v>
      </c>
      <c r="Z204" s="1" t="s">
        <v>3253</v>
      </c>
      <c r="AA204" s="1" t="s">
        <v>3254</v>
      </c>
      <c r="AB204" s="1" t="s">
        <v>5208</v>
      </c>
      <c r="AC204" s="1" t="s">
        <v>5209</v>
      </c>
      <c r="AD204" s="1" t="s">
        <v>5210</v>
      </c>
      <c r="AE204" s="1" t="s">
        <v>3393</v>
      </c>
      <c r="AF204" s="1" t="s">
        <v>3256</v>
      </c>
      <c r="AG204" s="1" t="s">
        <v>3257</v>
      </c>
      <c r="AH204" s="1" t="s">
        <v>3394</v>
      </c>
      <c r="AI204" s="1" t="s">
        <v>3259</v>
      </c>
      <c r="AJ204" s="1" t="s">
        <v>3260</v>
      </c>
      <c r="AK204" s="1" t="s">
        <v>3395</v>
      </c>
      <c r="AL204" s="1" t="s">
        <v>3262</v>
      </c>
      <c r="AM204" s="1" t="s">
        <v>3263</v>
      </c>
      <c r="AN204" s="1" t="s">
        <v>3354</v>
      </c>
      <c r="AO204" s="1" t="s">
        <v>3265</v>
      </c>
      <c r="AP204" s="1" t="s">
        <v>3396</v>
      </c>
      <c r="AQ204" s="1" t="s">
        <v>6130</v>
      </c>
      <c r="AR204" s="1" t="s">
        <v>6414</v>
      </c>
      <c r="AS204" s="1" t="s">
        <v>6698</v>
      </c>
      <c r="AT204" s="1" t="s">
        <v>3356</v>
      </c>
      <c r="AU204" s="66" t="s">
        <v>4511</v>
      </c>
      <c r="AV204" s="66" t="s">
        <v>3397</v>
      </c>
      <c r="AW204" s="66" t="s">
        <v>119</v>
      </c>
      <c r="AX204" s="66" t="s">
        <v>120</v>
      </c>
      <c r="AZ204" s="96" t="s">
        <v>353</v>
      </c>
      <c r="BA204" s="96" t="s">
        <v>54</v>
      </c>
      <c r="BB204" s="96">
        <v>2</v>
      </c>
      <c r="BC204" t="s">
        <v>4540</v>
      </c>
      <c r="BD204" t="s">
        <v>4541</v>
      </c>
      <c r="BE204" t="s">
        <v>6794</v>
      </c>
      <c r="BF204" t="s">
        <v>6789</v>
      </c>
      <c r="BG204" t="s">
        <v>6788</v>
      </c>
      <c r="BH204" s="96" t="s">
        <v>6795</v>
      </c>
      <c r="BJ204" s="96">
        <v>4</v>
      </c>
      <c r="BK204" s="96" t="s">
        <v>4298</v>
      </c>
      <c r="BL204" s="68" t="s">
        <v>6786</v>
      </c>
      <c r="CQ204" s="205">
        <v>1</v>
      </c>
    </row>
    <row r="205" spans="13:95" x14ac:dyDescent="0.25">
      <c r="M205" s="66" t="s">
        <v>3398</v>
      </c>
      <c r="N205" s="66">
        <v>203</v>
      </c>
      <c r="O205" s="66" t="s">
        <v>3243</v>
      </c>
      <c r="P205" s="1" t="s">
        <v>3244</v>
      </c>
      <c r="Q205" s="1" t="s">
        <v>94</v>
      </c>
      <c r="R205" s="1" t="s">
        <v>3345</v>
      </c>
      <c r="S205" s="66" t="s">
        <v>3346</v>
      </c>
      <c r="T205" s="1" t="s">
        <v>3399</v>
      </c>
      <c r="U205" s="66" t="s">
        <v>3400</v>
      </c>
      <c r="V205" s="1" t="s">
        <v>3401</v>
      </c>
      <c r="W205" s="1" t="s">
        <v>3402</v>
      </c>
      <c r="X205" s="1" t="s">
        <v>3403</v>
      </c>
      <c r="Y205" s="1" t="s">
        <v>3252</v>
      </c>
      <c r="Z205" s="1" t="s">
        <v>3253</v>
      </c>
      <c r="AA205" s="1" t="s">
        <v>3254</v>
      </c>
      <c r="AB205" s="1" t="s">
        <v>5211</v>
      </c>
      <c r="AC205" s="1" t="s">
        <v>5212</v>
      </c>
      <c r="AD205" s="1" t="s">
        <v>5213</v>
      </c>
      <c r="AE205" s="1" t="s">
        <v>3404</v>
      </c>
      <c r="AF205" s="1" t="s">
        <v>3256</v>
      </c>
      <c r="AG205" s="1" t="s">
        <v>3257</v>
      </c>
      <c r="AH205" s="1" t="s">
        <v>3405</v>
      </c>
      <c r="AI205" s="1" t="s">
        <v>3259</v>
      </c>
      <c r="AJ205" s="1" t="s">
        <v>3260</v>
      </c>
      <c r="AK205" s="1" t="s">
        <v>3406</v>
      </c>
      <c r="AL205" s="1" t="s">
        <v>3262</v>
      </c>
      <c r="AM205" s="1" t="s">
        <v>3263</v>
      </c>
      <c r="AN205" s="1" t="s">
        <v>3354</v>
      </c>
      <c r="AO205" s="1" t="s">
        <v>3265</v>
      </c>
      <c r="AP205" s="1" t="s">
        <v>3407</v>
      </c>
      <c r="AQ205" s="1" t="s">
        <v>6131</v>
      </c>
      <c r="AR205" s="1" t="s">
        <v>6415</v>
      </c>
      <c r="AS205" s="1" t="s">
        <v>6699</v>
      </c>
      <c r="AT205" s="1" t="s">
        <v>3356</v>
      </c>
      <c r="AU205" s="66" t="s">
        <v>4511</v>
      </c>
      <c r="AV205" s="66" t="s">
        <v>3408</v>
      </c>
      <c r="AW205" s="66" t="s">
        <v>119</v>
      </c>
      <c r="AX205" s="66" t="s">
        <v>120</v>
      </c>
      <c r="AZ205" s="96" t="s">
        <v>353</v>
      </c>
      <c r="BA205" s="96" t="s">
        <v>54</v>
      </c>
      <c r="BB205" s="96">
        <v>3</v>
      </c>
      <c r="BC205" t="s">
        <v>4545</v>
      </c>
      <c r="BD205" t="s">
        <v>5197</v>
      </c>
      <c r="BE205" t="s">
        <v>5229</v>
      </c>
      <c r="BJ205" s="96">
        <v>4</v>
      </c>
      <c r="BK205" s="96" t="s">
        <v>4299</v>
      </c>
      <c r="BL205" s="68" t="s">
        <v>6786</v>
      </c>
      <c r="CQ205" s="205">
        <v>1</v>
      </c>
    </row>
    <row r="206" spans="13:95" x14ac:dyDescent="0.25">
      <c r="M206" s="66" t="s">
        <v>3409</v>
      </c>
      <c r="N206" s="66">
        <v>204</v>
      </c>
      <c r="O206" s="66" t="s">
        <v>3243</v>
      </c>
      <c r="P206" s="1" t="s">
        <v>3244</v>
      </c>
      <c r="Q206" s="1" t="s">
        <v>94</v>
      </c>
      <c r="R206" s="1" t="s">
        <v>3345</v>
      </c>
      <c r="S206" s="66" t="s">
        <v>3346</v>
      </c>
      <c r="T206" s="1" t="s">
        <v>3410</v>
      </c>
      <c r="U206" s="66" t="s">
        <v>3411</v>
      </c>
      <c r="V206" s="1" t="s">
        <v>3412</v>
      </c>
      <c r="W206" s="1" t="s">
        <v>3413</v>
      </c>
      <c r="X206" s="1" t="s">
        <v>3414</v>
      </c>
      <c r="Y206" s="1" t="s">
        <v>3252</v>
      </c>
      <c r="Z206" s="1" t="s">
        <v>3253</v>
      </c>
      <c r="AA206" s="1" t="s">
        <v>3254</v>
      </c>
      <c r="AB206" s="1" t="s">
        <v>5214</v>
      </c>
      <c r="AC206" s="1" t="s">
        <v>5215</v>
      </c>
      <c r="AD206" s="1" t="s">
        <v>5216</v>
      </c>
      <c r="AE206" s="1" t="s">
        <v>3415</v>
      </c>
      <c r="AF206" s="1" t="s">
        <v>3256</v>
      </c>
      <c r="AG206" s="1" t="s">
        <v>3257</v>
      </c>
      <c r="AH206" s="1" t="s">
        <v>3416</v>
      </c>
      <c r="AI206" s="1" t="s">
        <v>3259</v>
      </c>
      <c r="AJ206" s="1" t="s">
        <v>3260</v>
      </c>
      <c r="AK206" s="1" t="s">
        <v>3417</v>
      </c>
      <c r="AL206" s="1" t="s">
        <v>3262</v>
      </c>
      <c r="AM206" s="1" t="s">
        <v>3263</v>
      </c>
      <c r="AN206" s="1" t="s">
        <v>3354</v>
      </c>
      <c r="AO206" s="1" t="s">
        <v>3265</v>
      </c>
      <c r="AP206" s="1" t="s">
        <v>3418</v>
      </c>
      <c r="AQ206" s="1" t="s">
        <v>6132</v>
      </c>
      <c r="AR206" s="1" t="s">
        <v>6416</v>
      </c>
      <c r="AS206" s="1" t="s">
        <v>6700</v>
      </c>
      <c r="AT206" s="1" t="s">
        <v>3356</v>
      </c>
      <c r="AU206" s="66" t="s">
        <v>4511</v>
      </c>
      <c r="AV206" s="66" t="s">
        <v>3419</v>
      </c>
      <c r="AW206" s="66" t="s">
        <v>119</v>
      </c>
      <c r="AX206" s="66" t="s">
        <v>120</v>
      </c>
      <c r="AZ206" s="96" t="s">
        <v>353</v>
      </c>
      <c r="BA206" s="96" t="s">
        <v>54</v>
      </c>
      <c r="BB206" s="96">
        <v>4</v>
      </c>
      <c r="BC206" t="s">
        <v>4550</v>
      </c>
      <c r="BD206" t="s">
        <v>4551</v>
      </c>
      <c r="BE206" t="s">
        <v>6799</v>
      </c>
      <c r="BF206" t="s">
        <v>6800</v>
      </c>
      <c r="BG206" t="s">
        <v>6801</v>
      </c>
      <c r="BH206" s="96" t="s">
        <v>6802</v>
      </c>
      <c r="BI206" s="96" t="s">
        <v>6803</v>
      </c>
      <c r="BJ206" s="96">
        <v>4</v>
      </c>
      <c r="BK206" s="96" t="s">
        <v>4300</v>
      </c>
      <c r="BL206" s="68" t="s">
        <v>6786</v>
      </c>
      <c r="CQ206" s="205">
        <v>1</v>
      </c>
    </row>
    <row r="207" spans="13:95" x14ac:dyDescent="0.25">
      <c r="M207" s="66" t="s">
        <v>3420</v>
      </c>
      <c r="N207" s="66">
        <v>205</v>
      </c>
      <c r="O207" s="66" t="s">
        <v>3243</v>
      </c>
      <c r="P207" s="1" t="s">
        <v>3244</v>
      </c>
      <c r="Q207" s="1" t="s">
        <v>94</v>
      </c>
      <c r="R207" s="1" t="s">
        <v>3345</v>
      </c>
      <c r="S207" s="66" t="s">
        <v>3346</v>
      </c>
      <c r="T207" s="1" t="s">
        <v>3421</v>
      </c>
      <c r="U207" s="66" t="s">
        <v>3422</v>
      </c>
      <c r="V207" s="1" t="s">
        <v>3423</v>
      </c>
      <c r="W207" s="1" t="s">
        <v>3424</v>
      </c>
      <c r="X207" s="1" t="s">
        <v>3425</v>
      </c>
      <c r="Y207" s="1" t="s">
        <v>3252</v>
      </c>
      <c r="Z207" s="1" t="s">
        <v>3253</v>
      </c>
      <c r="AA207" s="1" t="s">
        <v>3254</v>
      </c>
      <c r="AB207" s="1" t="s">
        <v>5217</v>
      </c>
      <c r="AC207" s="1" t="s">
        <v>5218</v>
      </c>
      <c r="AD207" s="1" t="s">
        <v>5219</v>
      </c>
      <c r="AE207" s="1" t="s">
        <v>3426</v>
      </c>
      <c r="AF207" s="1" t="s">
        <v>3256</v>
      </c>
      <c r="AG207" s="1" t="s">
        <v>3257</v>
      </c>
      <c r="AH207" s="1" t="s">
        <v>3427</v>
      </c>
      <c r="AI207" s="1" t="s">
        <v>3259</v>
      </c>
      <c r="AJ207" s="1" t="s">
        <v>3260</v>
      </c>
      <c r="AK207" s="1" t="s">
        <v>3428</v>
      </c>
      <c r="AL207" s="1" t="s">
        <v>3262</v>
      </c>
      <c r="AM207" s="1" t="s">
        <v>3263</v>
      </c>
      <c r="AN207" s="1" t="s">
        <v>3354</v>
      </c>
      <c r="AO207" s="1" t="s">
        <v>3265</v>
      </c>
      <c r="AP207" s="1" t="s">
        <v>3429</v>
      </c>
      <c r="AQ207" s="1" t="s">
        <v>6133</v>
      </c>
      <c r="AR207" s="1" t="s">
        <v>6417</v>
      </c>
      <c r="AS207" s="1" t="s">
        <v>6701</v>
      </c>
      <c r="AT207" s="1" t="s">
        <v>3356</v>
      </c>
      <c r="AU207" s="66" t="s">
        <v>4511</v>
      </c>
      <c r="AV207" s="66" t="s">
        <v>3430</v>
      </c>
      <c r="AW207" s="66" t="s">
        <v>119</v>
      </c>
      <c r="AX207" s="66" t="s">
        <v>120</v>
      </c>
      <c r="AZ207" s="96" t="s">
        <v>353</v>
      </c>
      <c r="BA207" s="96" t="s">
        <v>54</v>
      </c>
      <c r="BB207" s="96">
        <v>5</v>
      </c>
      <c r="BC207" t="s">
        <v>4555</v>
      </c>
      <c r="BD207" t="s">
        <v>4556</v>
      </c>
      <c r="BE207" t="s">
        <v>6804</v>
      </c>
      <c r="BF207" t="s">
        <v>6805</v>
      </c>
      <c r="BG207" t="s">
        <v>6806</v>
      </c>
      <c r="BH207" s="96" t="s">
        <v>6807</v>
      </c>
      <c r="BJ207" s="96">
        <v>4</v>
      </c>
      <c r="BK207" s="96" t="s">
        <v>4301</v>
      </c>
      <c r="BL207" s="68" t="s">
        <v>6786</v>
      </c>
      <c r="CQ207" s="205">
        <v>1</v>
      </c>
    </row>
    <row r="208" spans="13:95" x14ac:dyDescent="0.25">
      <c r="M208" s="66" t="s">
        <v>3431</v>
      </c>
      <c r="N208" s="66">
        <v>206</v>
      </c>
      <c r="O208" s="66" t="s">
        <v>3243</v>
      </c>
      <c r="P208" s="1" t="s">
        <v>3244</v>
      </c>
      <c r="Q208" s="1" t="s">
        <v>94</v>
      </c>
      <c r="R208" s="1" t="s">
        <v>3432</v>
      </c>
      <c r="S208" s="66" t="s">
        <v>3433</v>
      </c>
      <c r="T208" s="1" t="s">
        <v>3434</v>
      </c>
      <c r="U208" s="66" t="s">
        <v>3435</v>
      </c>
      <c r="V208" s="1" t="s">
        <v>3436</v>
      </c>
      <c r="W208" s="1" t="s">
        <v>3437</v>
      </c>
      <c r="X208" s="1" t="s">
        <v>3438</v>
      </c>
      <c r="Y208" s="1" t="s">
        <v>3252</v>
      </c>
      <c r="Z208" s="1" t="s">
        <v>3253</v>
      </c>
      <c r="AA208" s="1" t="s">
        <v>3254</v>
      </c>
      <c r="AB208" s="1" t="s">
        <v>5220</v>
      </c>
      <c r="AC208" s="1" t="s">
        <v>5221</v>
      </c>
      <c r="AD208" s="1" t="s">
        <v>5222</v>
      </c>
      <c r="AE208" s="1" t="s">
        <v>3439</v>
      </c>
      <c r="AF208" s="1" t="s">
        <v>3256</v>
      </c>
      <c r="AG208" s="1" t="s">
        <v>3257</v>
      </c>
      <c r="AH208" s="1" t="s">
        <v>3440</v>
      </c>
      <c r="AI208" s="1" t="s">
        <v>3259</v>
      </c>
      <c r="AJ208" s="1" t="s">
        <v>3260</v>
      </c>
      <c r="AK208" s="1" t="s">
        <v>3441</v>
      </c>
      <c r="AL208" s="1" t="s">
        <v>3262</v>
      </c>
      <c r="AM208" s="1" t="s">
        <v>3263</v>
      </c>
      <c r="AN208" s="1" t="s">
        <v>3442</v>
      </c>
      <c r="AO208" s="1" t="s">
        <v>3265</v>
      </c>
      <c r="AP208" s="1" t="s">
        <v>3443</v>
      </c>
      <c r="AQ208" s="1" t="s">
        <v>6134</v>
      </c>
      <c r="AR208" s="1" t="s">
        <v>6418</v>
      </c>
      <c r="AS208" s="1" t="s">
        <v>6702</v>
      </c>
      <c r="AT208" s="1" t="s">
        <v>328</v>
      </c>
      <c r="AU208" s="66" t="s">
        <v>4511</v>
      </c>
      <c r="AV208" s="66" t="s">
        <v>3444</v>
      </c>
      <c r="AW208" s="66" t="s">
        <v>119</v>
      </c>
      <c r="AX208" s="66" t="s">
        <v>120</v>
      </c>
      <c r="AZ208" s="96" t="s">
        <v>353</v>
      </c>
      <c r="BA208" s="96" t="s">
        <v>12</v>
      </c>
      <c r="BB208" s="96">
        <v>1</v>
      </c>
      <c r="BC208" t="s">
        <v>4560</v>
      </c>
      <c r="BD208" t="s">
        <v>5190</v>
      </c>
      <c r="BE208" t="s">
        <v>6831</v>
      </c>
      <c r="BH208"/>
      <c r="BI208"/>
      <c r="BJ208" s="96">
        <v>4</v>
      </c>
      <c r="BK208" s="96" t="s">
        <v>4302</v>
      </c>
      <c r="BL208" s="68" t="s">
        <v>6786</v>
      </c>
      <c r="CQ208" s="205">
        <v>1</v>
      </c>
    </row>
    <row r="209" spans="13:95" x14ac:dyDescent="0.25">
      <c r="M209" s="66" t="s">
        <v>3445</v>
      </c>
      <c r="N209" s="66">
        <v>207</v>
      </c>
      <c r="O209" s="66" t="s">
        <v>3243</v>
      </c>
      <c r="P209" s="1" t="s">
        <v>3244</v>
      </c>
      <c r="Q209" s="1" t="s">
        <v>94</v>
      </c>
      <c r="R209" s="1" t="s">
        <v>3432</v>
      </c>
      <c r="S209" s="66" t="s">
        <v>3433</v>
      </c>
      <c r="T209" s="1" t="s">
        <v>3446</v>
      </c>
      <c r="U209" s="66" t="s">
        <v>3447</v>
      </c>
      <c r="V209" s="1" t="s">
        <v>3448</v>
      </c>
      <c r="W209" s="1" t="s">
        <v>3449</v>
      </c>
      <c r="X209" s="1" t="s">
        <v>3450</v>
      </c>
      <c r="Y209" s="1" t="s">
        <v>3252</v>
      </c>
      <c r="Z209" s="1" t="s">
        <v>3253</v>
      </c>
      <c r="AA209" s="1" t="s">
        <v>3254</v>
      </c>
      <c r="AB209" s="1" t="s">
        <v>5223</v>
      </c>
      <c r="AC209" s="1" t="s">
        <v>5224</v>
      </c>
      <c r="AD209" s="1" t="s">
        <v>5225</v>
      </c>
      <c r="AE209" s="1" t="s">
        <v>3451</v>
      </c>
      <c r="AF209" s="1" t="s">
        <v>3256</v>
      </c>
      <c r="AG209" s="1" t="s">
        <v>3257</v>
      </c>
      <c r="AH209" s="1" t="s">
        <v>3452</v>
      </c>
      <c r="AI209" s="1" t="s">
        <v>3259</v>
      </c>
      <c r="AJ209" s="1" t="s">
        <v>3260</v>
      </c>
      <c r="AK209" s="1" t="s">
        <v>3453</v>
      </c>
      <c r="AL209" s="1" t="s">
        <v>3262</v>
      </c>
      <c r="AM209" s="1" t="s">
        <v>3263</v>
      </c>
      <c r="AN209" s="1" t="s">
        <v>3442</v>
      </c>
      <c r="AO209" s="1" t="s">
        <v>3265</v>
      </c>
      <c r="AP209" s="1" t="s">
        <v>3454</v>
      </c>
      <c r="AQ209" s="1" t="s">
        <v>6135</v>
      </c>
      <c r="AR209" s="1" t="s">
        <v>6419</v>
      </c>
      <c r="AS209" s="1" t="s">
        <v>6703</v>
      </c>
      <c r="AT209" s="1" t="s">
        <v>328</v>
      </c>
      <c r="AU209" s="66" t="s">
        <v>4511</v>
      </c>
      <c r="AV209" s="66" t="s">
        <v>3455</v>
      </c>
      <c r="AW209" s="66" t="s">
        <v>119</v>
      </c>
      <c r="AX209" s="66" t="s">
        <v>120</v>
      </c>
      <c r="AZ209" s="96" t="s">
        <v>353</v>
      </c>
      <c r="BA209" s="96" t="s">
        <v>12</v>
      </c>
      <c r="BB209" s="96">
        <v>2</v>
      </c>
      <c r="BC209" t="s">
        <v>4564</v>
      </c>
      <c r="BD209" t="s">
        <v>4565</v>
      </c>
      <c r="BE209" t="s">
        <v>6808</v>
      </c>
      <c r="BF209" t="s">
        <v>6809</v>
      </c>
      <c r="BG209" t="s">
        <v>6810</v>
      </c>
      <c r="BH209" t="s">
        <v>6811</v>
      </c>
      <c r="BI209"/>
      <c r="BJ209" s="96">
        <v>4</v>
      </c>
      <c r="BK209" s="96" t="s">
        <v>4303</v>
      </c>
      <c r="BL209" s="68" t="s">
        <v>6786</v>
      </c>
      <c r="CQ209" s="205">
        <v>1</v>
      </c>
    </row>
    <row r="210" spans="13:95" x14ac:dyDescent="0.25">
      <c r="M210" s="66" t="s">
        <v>3456</v>
      </c>
      <c r="N210" s="66">
        <v>208</v>
      </c>
      <c r="O210" s="66" t="s">
        <v>3243</v>
      </c>
      <c r="P210" s="1" t="s">
        <v>3244</v>
      </c>
      <c r="Q210" s="1" t="s">
        <v>94</v>
      </c>
      <c r="R210" s="1" t="s">
        <v>3432</v>
      </c>
      <c r="S210" s="66" t="s">
        <v>3433</v>
      </c>
      <c r="T210" s="1" t="s">
        <v>3457</v>
      </c>
      <c r="U210" s="66" t="s">
        <v>182</v>
      </c>
      <c r="V210" s="1" t="s">
        <v>3458</v>
      </c>
      <c r="W210" s="1" t="s">
        <v>3349</v>
      </c>
      <c r="X210" s="1" t="s">
        <v>3459</v>
      </c>
      <c r="Y210" s="1" t="s">
        <v>3252</v>
      </c>
      <c r="Z210" s="1" t="s">
        <v>3253</v>
      </c>
      <c r="AA210" s="1" t="s">
        <v>3254</v>
      </c>
      <c r="AB210" s="1" t="s">
        <v>5226</v>
      </c>
      <c r="AC210" s="1" t="s">
        <v>5227</v>
      </c>
      <c r="AD210" s="1" t="s">
        <v>5228</v>
      </c>
      <c r="AE210" s="1" t="s">
        <v>3460</v>
      </c>
      <c r="AF210" s="1" t="s">
        <v>3256</v>
      </c>
      <c r="AG210" s="1" t="s">
        <v>3257</v>
      </c>
      <c r="AH210" s="1" t="s">
        <v>3461</v>
      </c>
      <c r="AI210" s="1" t="s">
        <v>3259</v>
      </c>
      <c r="AJ210" s="1" t="s">
        <v>3260</v>
      </c>
      <c r="AK210" s="1" t="s">
        <v>3462</v>
      </c>
      <c r="AL210" s="1" t="s">
        <v>3262</v>
      </c>
      <c r="AM210" s="1" t="s">
        <v>3263</v>
      </c>
      <c r="AN210" s="1" t="s">
        <v>3442</v>
      </c>
      <c r="AO210" s="1" t="s">
        <v>3265</v>
      </c>
      <c r="AP210" s="1" t="s">
        <v>3463</v>
      </c>
      <c r="AQ210" s="1" t="s">
        <v>6136</v>
      </c>
      <c r="AR210" s="1" t="s">
        <v>6420</v>
      </c>
      <c r="AS210" s="1" t="s">
        <v>6704</v>
      </c>
      <c r="AT210" s="1" t="s">
        <v>328</v>
      </c>
      <c r="AU210" s="66" t="s">
        <v>4511</v>
      </c>
      <c r="AV210" s="66" t="s">
        <v>3464</v>
      </c>
      <c r="AW210" s="66" t="s">
        <v>119</v>
      </c>
      <c r="AX210" s="66" t="s">
        <v>120</v>
      </c>
      <c r="AZ210" s="96" t="s">
        <v>353</v>
      </c>
      <c r="BA210" s="96" t="s">
        <v>12</v>
      </c>
      <c r="BB210" s="96">
        <v>3</v>
      </c>
      <c r="BC210" t="s">
        <v>4569</v>
      </c>
      <c r="BD210" t="s">
        <v>5229</v>
      </c>
      <c r="BH210"/>
      <c r="BI210"/>
      <c r="BJ210" s="96">
        <v>4</v>
      </c>
      <c r="BK210" s="96" t="s">
        <v>4304</v>
      </c>
      <c r="BL210" s="68" t="s">
        <v>6786</v>
      </c>
      <c r="CQ210" s="205">
        <v>1</v>
      </c>
    </row>
    <row r="211" spans="13:95" x14ac:dyDescent="0.25">
      <c r="M211" s="66" t="s">
        <v>3465</v>
      </c>
      <c r="N211" s="66">
        <v>209</v>
      </c>
      <c r="O211" s="66" t="s">
        <v>3243</v>
      </c>
      <c r="P211" s="1" t="s">
        <v>3244</v>
      </c>
      <c r="Q211" s="1" t="s">
        <v>94</v>
      </c>
      <c r="R211" s="1" t="s">
        <v>3432</v>
      </c>
      <c r="S211" s="66" t="s">
        <v>3433</v>
      </c>
      <c r="T211" s="1" t="s">
        <v>3466</v>
      </c>
      <c r="U211" s="66" t="s">
        <v>3467</v>
      </c>
      <c r="V211" s="1" t="s">
        <v>3468</v>
      </c>
      <c r="W211" s="1" t="s">
        <v>3469</v>
      </c>
      <c r="X211" s="1" t="s">
        <v>3470</v>
      </c>
      <c r="Y211" s="1" t="s">
        <v>3252</v>
      </c>
      <c r="Z211" s="1" t="s">
        <v>3253</v>
      </c>
      <c r="AA211" s="1" t="s">
        <v>3254</v>
      </c>
      <c r="AB211" s="1" t="s">
        <v>5230</v>
      </c>
      <c r="AC211" s="1" t="s">
        <v>5231</v>
      </c>
      <c r="AD211" s="1" t="s">
        <v>5232</v>
      </c>
      <c r="AE211" s="1" t="s">
        <v>3471</v>
      </c>
      <c r="AF211" s="1" t="s">
        <v>3256</v>
      </c>
      <c r="AG211" s="1" t="s">
        <v>3257</v>
      </c>
      <c r="AH211" s="1" t="s">
        <v>3472</v>
      </c>
      <c r="AI211" s="1" t="s">
        <v>3259</v>
      </c>
      <c r="AJ211" s="1" t="s">
        <v>3260</v>
      </c>
      <c r="AK211" s="1" t="s">
        <v>3473</v>
      </c>
      <c r="AL211" s="1" t="s">
        <v>3262</v>
      </c>
      <c r="AM211" s="1" t="s">
        <v>3263</v>
      </c>
      <c r="AN211" s="1" t="s">
        <v>3442</v>
      </c>
      <c r="AO211" s="1" t="s">
        <v>3265</v>
      </c>
      <c r="AP211" s="1" t="s">
        <v>3474</v>
      </c>
      <c r="AQ211" s="1" t="s">
        <v>6137</v>
      </c>
      <c r="AR211" s="1" t="s">
        <v>6421</v>
      </c>
      <c r="AS211" s="1" t="s">
        <v>6705</v>
      </c>
      <c r="AT211" s="1" t="s">
        <v>328</v>
      </c>
      <c r="AU211" s="66" t="s">
        <v>4511</v>
      </c>
      <c r="AV211" s="66" t="s">
        <v>3475</v>
      </c>
      <c r="AW211" s="66" t="s">
        <v>119</v>
      </c>
      <c r="AX211" s="66" t="s">
        <v>120</v>
      </c>
      <c r="AZ211" s="96" t="s">
        <v>353</v>
      </c>
      <c r="BA211" s="96" t="s">
        <v>12</v>
      </c>
      <c r="BB211" s="96">
        <v>4</v>
      </c>
      <c r="BC211" t="s">
        <v>4573</v>
      </c>
      <c r="BD211" t="s">
        <v>6812</v>
      </c>
      <c r="BE211" t="s">
        <v>6813</v>
      </c>
      <c r="BF211" t="s">
        <v>6802</v>
      </c>
      <c r="BG211" t="s">
        <v>6814</v>
      </c>
      <c r="BH211" t="s">
        <v>6815</v>
      </c>
      <c r="BI211" t="s">
        <v>6816</v>
      </c>
      <c r="BJ211" s="96">
        <v>4</v>
      </c>
      <c r="BK211" s="96" t="s">
        <v>4305</v>
      </c>
      <c r="BL211" s="68" t="s">
        <v>6786</v>
      </c>
      <c r="CQ211" s="205">
        <v>1</v>
      </c>
    </row>
    <row r="212" spans="13:95" x14ac:dyDescent="0.25">
      <c r="M212" s="66" t="s">
        <v>3476</v>
      </c>
      <c r="N212" s="66">
        <v>210</v>
      </c>
      <c r="O212" s="66" t="s">
        <v>3243</v>
      </c>
      <c r="P212" s="1" t="s">
        <v>3244</v>
      </c>
      <c r="Q212" s="1" t="s">
        <v>94</v>
      </c>
      <c r="R212" s="1" t="s">
        <v>3432</v>
      </c>
      <c r="S212" s="66" t="s">
        <v>3433</v>
      </c>
      <c r="T212" s="1" t="s">
        <v>3477</v>
      </c>
      <c r="U212" s="66" t="s">
        <v>3422</v>
      </c>
      <c r="V212" s="1" t="s">
        <v>3478</v>
      </c>
      <c r="W212" s="1" t="s">
        <v>3424</v>
      </c>
      <c r="X212" s="1" t="s">
        <v>3479</v>
      </c>
      <c r="Y212" s="1" t="s">
        <v>3252</v>
      </c>
      <c r="Z212" s="1" t="s">
        <v>3253</v>
      </c>
      <c r="AA212" s="1" t="s">
        <v>3254</v>
      </c>
      <c r="AB212" s="1" t="s">
        <v>5233</v>
      </c>
      <c r="AC212" s="1" t="s">
        <v>5234</v>
      </c>
      <c r="AD212" s="1" t="s">
        <v>5235</v>
      </c>
      <c r="AE212" s="1" t="s">
        <v>3480</v>
      </c>
      <c r="AF212" s="1" t="s">
        <v>3256</v>
      </c>
      <c r="AG212" s="1" t="s">
        <v>3257</v>
      </c>
      <c r="AH212" s="1" t="s">
        <v>3481</v>
      </c>
      <c r="AI212" s="1" t="s">
        <v>3259</v>
      </c>
      <c r="AJ212" s="1" t="s">
        <v>3260</v>
      </c>
      <c r="AK212" s="1" t="s">
        <v>3482</v>
      </c>
      <c r="AL212" s="1" t="s">
        <v>3262</v>
      </c>
      <c r="AM212" s="1" t="s">
        <v>3263</v>
      </c>
      <c r="AN212" s="1" t="s">
        <v>3442</v>
      </c>
      <c r="AO212" s="1" t="s">
        <v>3265</v>
      </c>
      <c r="AP212" s="1" t="s">
        <v>3483</v>
      </c>
      <c r="AQ212" s="1" t="s">
        <v>6138</v>
      </c>
      <c r="AR212" s="1" t="s">
        <v>6422</v>
      </c>
      <c r="AS212" s="1" t="s">
        <v>6706</v>
      </c>
      <c r="AT212" s="1" t="s">
        <v>328</v>
      </c>
      <c r="AU212" s="66" t="s">
        <v>4511</v>
      </c>
      <c r="AV212" s="66" t="s">
        <v>3484</v>
      </c>
      <c r="AW212" s="66" t="s">
        <v>119</v>
      </c>
      <c r="AX212" s="66" t="s">
        <v>120</v>
      </c>
      <c r="AZ212" s="96" t="s">
        <v>353</v>
      </c>
      <c r="BA212" s="96" t="s">
        <v>12</v>
      </c>
      <c r="BB212" s="96">
        <v>5</v>
      </c>
      <c r="BC212" t="s">
        <v>4577</v>
      </c>
      <c r="BD212" t="s">
        <v>6817</v>
      </c>
      <c r="BE212" t="s">
        <v>4578</v>
      </c>
      <c r="BF212" t="s">
        <v>6818</v>
      </c>
      <c r="BG212" t="s">
        <v>6819</v>
      </c>
      <c r="BH212" t="s">
        <v>6793</v>
      </c>
      <c r="BI212"/>
      <c r="BJ212" s="96">
        <v>4</v>
      </c>
      <c r="BK212" s="96" t="s">
        <v>4306</v>
      </c>
      <c r="BL212" s="68" t="s">
        <v>6786</v>
      </c>
      <c r="CQ212" s="205">
        <v>1</v>
      </c>
    </row>
    <row r="213" spans="13:95" x14ac:dyDescent="0.25">
      <c r="M213" s="66" t="s">
        <v>3485</v>
      </c>
      <c r="N213" s="66">
        <v>211</v>
      </c>
      <c r="O213" s="66" t="s">
        <v>3243</v>
      </c>
      <c r="P213" s="1" t="s">
        <v>3244</v>
      </c>
      <c r="Q213" s="1" t="s">
        <v>94</v>
      </c>
      <c r="R213" s="1" t="s">
        <v>3432</v>
      </c>
      <c r="S213" s="66" t="s">
        <v>3433</v>
      </c>
      <c r="T213" s="1" t="s">
        <v>3486</v>
      </c>
      <c r="U213" s="66" t="s">
        <v>2262</v>
      </c>
      <c r="V213" s="1" t="s">
        <v>3487</v>
      </c>
      <c r="W213" s="1" t="s">
        <v>3488</v>
      </c>
      <c r="X213" s="1" t="s">
        <v>3489</v>
      </c>
      <c r="Y213" s="1" t="s">
        <v>3252</v>
      </c>
      <c r="Z213" s="1" t="s">
        <v>3253</v>
      </c>
      <c r="AA213" s="1" t="s">
        <v>3254</v>
      </c>
      <c r="AB213" s="1" t="s">
        <v>5236</v>
      </c>
      <c r="AC213" s="1" t="s">
        <v>5237</v>
      </c>
      <c r="AD213" s="1" t="s">
        <v>5238</v>
      </c>
      <c r="AE213" s="1" t="s">
        <v>3490</v>
      </c>
      <c r="AF213" s="1" t="s">
        <v>3256</v>
      </c>
      <c r="AG213" s="1" t="s">
        <v>3257</v>
      </c>
      <c r="AH213" s="1" t="s">
        <v>3491</v>
      </c>
      <c r="AI213" s="1" t="s">
        <v>3259</v>
      </c>
      <c r="AJ213" s="1" t="s">
        <v>3260</v>
      </c>
      <c r="AK213" s="1" t="s">
        <v>3492</v>
      </c>
      <c r="AL213" s="1" t="s">
        <v>3262</v>
      </c>
      <c r="AM213" s="1" t="s">
        <v>3263</v>
      </c>
      <c r="AN213" s="1" t="s">
        <v>3442</v>
      </c>
      <c r="AO213" s="1" t="s">
        <v>3265</v>
      </c>
      <c r="AP213" s="1" t="s">
        <v>3493</v>
      </c>
      <c r="AQ213" s="1" t="s">
        <v>6139</v>
      </c>
      <c r="AR213" s="1" t="s">
        <v>6423</v>
      </c>
      <c r="AS213" s="1" t="s">
        <v>6707</v>
      </c>
      <c r="AT213" s="1" t="s">
        <v>328</v>
      </c>
      <c r="AU213" s="66" t="s">
        <v>4511</v>
      </c>
      <c r="AV213" s="66" t="s">
        <v>3494</v>
      </c>
      <c r="AW213" s="66" t="s">
        <v>119</v>
      </c>
      <c r="AX213" s="66" t="s">
        <v>120</v>
      </c>
      <c r="AZ213" s="96" t="s">
        <v>371</v>
      </c>
      <c r="BA213" s="96" t="s">
        <v>10</v>
      </c>
      <c r="BB213" s="96">
        <v>1</v>
      </c>
      <c r="BC213" t="s">
        <v>4512</v>
      </c>
      <c r="BD213" t="s">
        <v>4320</v>
      </c>
      <c r="BE213" t="s">
        <v>6848</v>
      </c>
      <c r="BI213"/>
      <c r="BJ213" s="96">
        <v>4</v>
      </c>
      <c r="BK213" s="96" t="s">
        <v>4292</v>
      </c>
      <c r="BL213" s="68" t="s">
        <v>6786</v>
      </c>
      <c r="CQ213" s="205">
        <v>1</v>
      </c>
    </row>
    <row r="214" spans="13:95" x14ac:dyDescent="0.25">
      <c r="M214" s="66" t="s">
        <v>3495</v>
      </c>
      <c r="N214" s="66">
        <v>212</v>
      </c>
      <c r="O214" s="66" t="s">
        <v>3243</v>
      </c>
      <c r="P214" s="1" t="s">
        <v>3244</v>
      </c>
      <c r="Q214" s="1" t="s">
        <v>94</v>
      </c>
      <c r="R214" s="1" t="s">
        <v>3432</v>
      </c>
      <c r="S214" s="66" t="s">
        <v>3433</v>
      </c>
      <c r="T214" s="1" t="s">
        <v>3496</v>
      </c>
      <c r="U214" s="66" t="s">
        <v>3497</v>
      </c>
      <c r="V214" s="1" t="s">
        <v>3498</v>
      </c>
      <c r="W214" s="1" t="s">
        <v>3499</v>
      </c>
      <c r="X214" s="1" t="s">
        <v>3500</v>
      </c>
      <c r="Y214" s="1" t="s">
        <v>3252</v>
      </c>
      <c r="Z214" s="1" t="s">
        <v>3253</v>
      </c>
      <c r="AA214" s="1" t="s">
        <v>3254</v>
      </c>
      <c r="AB214" s="1" t="s">
        <v>5239</v>
      </c>
      <c r="AC214" s="1" t="s">
        <v>5240</v>
      </c>
      <c r="AD214" s="1" t="s">
        <v>5241</v>
      </c>
      <c r="AE214" s="1" t="s">
        <v>3501</v>
      </c>
      <c r="AF214" s="1" t="s">
        <v>3256</v>
      </c>
      <c r="AG214" s="1" t="s">
        <v>3257</v>
      </c>
      <c r="AH214" s="1" t="s">
        <v>3502</v>
      </c>
      <c r="AI214" s="1" t="s">
        <v>3259</v>
      </c>
      <c r="AJ214" s="1" t="s">
        <v>3260</v>
      </c>
      <c r="AK214" s="1" t="s">
        <v>3503</v>
      </c>
      <c r="AL214" s="1" t="s">
        <v>3262</v>
      </c>
      <c r="AM214" s="1" t="s">
        <v>3263</v>
      </c>
      <c r="AN214" s="1" t="s">
        <v>3442</v>
      </c>
      <c r="AO214" s="1" t="s">
        <v>3265</v>
      </c>
      <c r="AP214" s="1" t="s">
        <v>3504</v>
      </c>
      <c r="AQ214" s="1" t="s">
        <v>6140</v>
      </c>
      <c r="AR214" s="1" t="s">
        <v>6424</v>
      </c>
      <c r="AS214" s="1" t="s">
        <v>6708</v>
      </c>
      <c r="AT214" s="1" t="s">
        <v>328</v>
      </c>
      <c r="AU214" s="66" t="s">
        <v>4511</v>
      </c>
      <c r="AV214" s="66" t="s">
        <v>3505</v>
      </c>
      <c r="AW214" s="66" t="s">
        <v>119</v>
      </c>
      <c r="AX214" s="66" t="s">
        <v>120</v>
      </c>
      <c r="AZ214" s="96" t="s">
        <v>371</v>
      </c>
      <c r="BA214" s="96" t="s">
        <v>10</v>
      </c>
      <c r="BB214" s="96">
        <v>2</v>
      </c>
      <c r="BC214" t="s">
        <v>4518</v>
      </c>
      <c r="BD214" t="s">
        <v>6859</v>
      </c>
      <c r="BE214" t="s">
        <v>6787</v>
      </c>
      <c r="BF214" t="s">
        <v>6788</v>
      </c>
      <c r="BG214" t="s">
        <v>6789</v>
      </c>
      <c r="BI214"/>
      <c r="BJ214" s="96">
        <v>4</v>
      </c>
      <c r="BK214" s="96" t="s">
        <v>4293</v>
      </c>
      <c r="BL214" s="68" t="s">
        <v>6786</v>
      </c>
      <c r="CQ214" s="205">
        <v>1</v>
      </c>
    </row>
    <row r="215" spans="13:95" x14ac:dyDescent="0.25">
      <c r="M215" s="66" t="s">
        <v>3506</v>
      </c>
      <c r="N215" s="66">
        <v>213</v>
      </c>
      <c r="O215" s="66" t="s">
        <v>3243</v>
      </c>
      <c r="P215" s="1" t="s">
        <v>3244</v>
      </c>
      <c r="Q215" s="1" t="s">
        <v>94</v>
      </c>
      <c r="R215" s="1" t="s">
        <v>3432</v>
      </c>
      <c r="S215" s="66" t="s">
        <v>3433</v>
      </c>
      <c r="T215" s="1" t="s">
        <v>3507</v>
      </c>
      <c r="U215" s="66" t="s">
        <v>3508</v>
      </c>
      <c r="V215" s="1" t="s">
        <v>3509</v>
      </c>
      <c r="W215" s="1" t="s">
        <v>3510</v>
      </c>
      <c r="X215" s="1" t="s">
        <v>3511</v>
      </c>
      <c r="Y215" s="1" t="s">
        <v>3252</v>
      </c>
      <c r="Z215" s="1" t="s">
        <v>3253</v>
      </c>
      <c r="AA215" s="1" t="s">
        <v>3254</v>
      </c>
      <c r="AB215" s="1" t="s">
        <v>5242</v>
      </c>
      <c r="AC215" s="1" t="s">
        <v>5243</v>
      </c>
      <c r="AD215" s="1" t="s">
        <v>5244</v>
      </c>
      <c r="AE215" s="1" t="s">
        <v>3512</v>
      </c>
      <c r="AF215" s="1" t="s">
        <v>3256</v>
      </c>
      <c r="AG215" s="1" t="s">
        <v>3257</v>
      </c>
      <c r="AH215" s="1" t="s">
        <v>3513</v>
      </c>
      <c r="AI215" s="1" t="s">
        <v>3259</v>
      </c>
      <c r="AJ215" s="1" t="s">
        <v>3260</v>
      </c>
      <c r="AK215" s="1" t="s">
        <v>3514</v>
      </c>
      <c r="AL215" s="1" t="s">
        <v>3262</v>
      </c>
      <c r="AM215" s="1" t="s">
        <v>3263</v>
      </c>
      <c r="AN215" s="1" t="s">
        <v>3442</v>
      </c>
      <c r="AO215" s="1" t="s">
        <v>3265</v>
      </c>
      <c r="AP215" s="1" t="s">
        <v>3515</v>
      </c>
      <c r="AQ215" s="1" t="s">
        <v>6141</v>
      </c>
      <c r="AR215" s="1" t="s">
        <v>6425</v>
      </c>
      <c r="AS215" s="1" t="s">
        <v>6709</v>
      </c>
      <c r="AT215" s="1" t="s">
        <v>328</v>
      </c>
      <c r="AU215" s="66" t="s">
        <v>4511</v>
      </c>
      <c r="AV215" s="66" t="s">
        <v>3516</v>
      </c>
      <c r="AW215" s="66" t="s">
        <v>119</v>
      </c>
      <c r="AX215" s="66" t="s">
        <v>120</v>
      </c>
      <c r="AZ215" s="96" t="s">
        <v>371</v>
      </c>
      <c r="BA215" s="96" t="s">
        <v>10</v>
      </c>
      <c r="BB215" s="96">
        <v>3</v>
      </c>
      <c r="BC215" t="s">
        <v>4523</v>
      </c>
      <c r="BD215" t="s">
        <v>5245</v>
      </c>
      <c r="BE215" t="s">
        <v>5278</v>
      </c>
      <c r="BJ215" s="96">
        <v>4</v>
      </c>
      <c r="BK215" s="96" t="s">
        <v>4294</v>
      </c>
      <c r="BL215" s="68" t="s">
        <v>6786</v>
      </c>
      <c r="CQ215" s="205">
        <v>1</v>
      </c>
    </row>
    <row r="216" spans="13:95" x14ac:dyDescent="0.25">
      <c r="M216" s="66" t="s">
        <v>3517</v>
      </c>
      <c r="N216" s="66">
        <v>214</v>
      </c>
      <c r="O216" s="66" t="s">
        <v>3243</v>
      </c>
      <c r="P216" s="1" t="s">
        <v>3244</v>
      </c>
      <c r="Q216" s="1" t="s">
        <v>554</v>
      </c>
      <c r="R216" s="1" t="s">
        <v>3518</v>
      </c>
      <c r="S216" s="66" t="s">
        <v>3519</v>
      </c>
      <c r="T216" s="1" t="s">
        <v>3520</v>
      </c>
      <c r="U216" s="66" t="s">
        <v>3271</v>
      </c>
      <c r="V216" s="1" t="s">
        <v>3521</v>
      </c>
      <c r="W216" s="1" t="s">
        <v>3273</v>
      </c>
      <c r="X216" s="1" t="s">
        <v>3522</v>
      </c>
      <c r="Y216" s="1" t="s">
        <v>3252</v>
      </c>
      <c r="Z216" s="1" t="s">
        <v>3253</v>
      </c>
      <c r="AA216" s="1" t="s">
        <v>3254</v>
      </c>
      <c r="AB216" s="1" t="s">
        <v>5246</v>
      </c>
      <c r="AC216" s="1" t="s">
        <v>5247</v>
      </c>
      <c r="AD216" s="1" t="s">
        <v>5248</v>
      </c>
      <c r="AE216" s="1" t="s">
        <v>3523</v>
      </c>
      <c r="AF216" s="1" t="s">
        <v>3256</v>
      </c>
      <c r="AG216" s="1" t="s">
        <v>3257</v>
      </c>
      <c r="AH216" s="1" t="s">
        <v>3524</v>
      </c>
      <c r="AI216" s="1" t="s">
        <v>3259</v>
      </c>
      <c r="AJ216" s="1" t="s">
        <v>3260</v>
      </c>
      <c r="AK216" s="1" t="s">
        <v>3525</v>
      </c>
      <c r="AL216" s="1" t="s">
        <v>3262</v>
      </c>
      <c r="AM216" s="1" t="s">
        <v>3263</v>
      </c>
      <c r="AN216" s="1" t="s">
        <v>3526</v>
      </c>
      <c r="AO216" s="1" t="s">
        <v>3265</v>
      </c>
      <c r="AP216" s="1" t="s">
        <v>3527</v>
      </c>
      <c r="AQ216" s="1" t="s">
        <v>6142</v>
      </c>
      <c r="AR216" s="1" t="s">
        <v>6426</v>
      </c>
      <c r="AS216" s="1" t="s">
        <v>6710</v>
      </c>
      <c r="AT216" s="1" t="s">
        <v>3528</v>
      </c>
      <c r="AU216" s="66" t="s">
        <v>4511</v>
      </c>
      <c r="AV216" s="66" t="s">
        <v>3529</v>
      </c>
      <c r="AW216" s="66" t="s">
        <v>119</v>
      </c>
      <c r="AX216" s="66" t="s">
        <v>120</v>
      </c>
      <c r="AZ216" s="96" t="s">
        <v>371</v>
      </c>
      <c r="BA216" s="96" t="s">
        <v>10</v>
      </c>
      <c r="BB216" s="96">
        <v>4</v>
      </c>
      <c r="BC216" t="s">
        <v>4527</v>
      </c>
      <c r="BD216" t="s">
        <v>5249</v>
      </c>
      <c r="BJ216" s="96">
        <v>4</v>
      </c>
      <c r="BK216" s="96" t="s">
        <v>4295</v>
      </c>
      <c r="BL216" s="68" t="s">
        <v>6786</v>
      </c>
      <c r="CQ216" s="205">
        <v>1</v>
      </c>
    </row>
    <row r="217" spans="13:95" x14ac:dyDescent="0.25">
      <c r="M217" s="66" t="s">
        <v>3530</v>
      </c>
      <c r="N217" s="66">
        <v>215</v>
      </c>
      <c r="O217" s="66" t="s">
        <v>3243</v>
      </c>
      <c r="P217" s="1" t="s">
        <v>3244</v>
      </c>
      <c r="Q217" s="1" t="s">
        <v>554</v>
      </c>
      <c r="R217" s="1" t="s">
        <v>3518</v>
      </c>
      <c r="S217" s="66" t="s">
        <v>3519</v>
      </c>
      <c r="T217" s="1" t="s">
        <v>3531</v>
      </c>
      <c r="U217" s="66" t="s">
        <v>3271</v>
      </c>
      <c r="V217" s="1" t="s">
        <v>3532</v>
      </c>
      <c r="W217" s="1" t="s">
        <v>3273</v>
      </c>
      <c r="X217" s="1" t="s">
        <v>3533</v>
      </c>
      <c r="Y217" s="1" t="s">
        <v>3252</v>
      </c>
      <c r="Z217" s="1" t="s">
        <v>3253</v>
      </c>
      <c r="AA217" s="1" t="s">
        <v>3254</v>
      </c>
      <c r="AB217" s="1" t="s">
        <v>5250</v>
      </c>
      <c r="AC217" s="1" t="s">
        <v>5251</v>
      </c>
      <c r="AD217" s="1" t="s">
        <v>5252</v>
      </c>
      <c r="AE217" s="1" t="s">
        <v>3523</v>
      </c>
      <c r="AF217" s="1" t="s">
        <v>3256</v>
      </c>
      <c r="AG217" s="1" t="s">
        <v>3257</v>
      </c>
      <c r="AH217" s="1" t="s">
        <v>3534</v>
      </c>
      <c r="AI217" s="1" t="s">
        <v>3259</v>
      </c>
      <c r="AJ217" s="1" t="s">
        <v>3260</v>
      </c>
      <c r="AK217" s="1" t="s">
        <v>3535</v>
      </c>
      <c r="AL217" s="1" t="s">
        <v>3262</v>
      </c>
      <c r="AM217" s="1" t="s">
        <v>3263</v>
      </c>
      <c r="AN217" s="1" t="s">
        <v>3526</v>
      </c>
      <c r="AO217" s="1" t="s">
        <v>3265</v>
      </c>
      <c r="AP217" s="1" t="s">
        <v>3536</v>
      </c>
      <c r="AQ217" s="1" t="s">
        <v>6143</v>
      </c>
      <c r="AR217" s="1" t="s">
        <v>6427</v>
      </c>
      <c r="AS217" s="1" t="s">
        <v>6711</v>
      </c>
      <c r="AT217" s="1" t="s">
        <v>3528</v>
      </c>
      <c r="AU217" s="66" t="s">
        <v>4511</v>
      </c>
      <c r="AV217" s="66" t="s">
        <v>3537</v>
      </c>
      <c r="AW217" s="66" t="s">
        <v>119</v>
      </c>
      <c r="AX217" s="66" t="s">
        <v>120</v>
      </c>
      <c r="AZ217" s="96" t="s">
        <v>371</v>
      </c>
      <c r="BA217" s="96" t="s">
        <v>10</v>
      </c>
      <c r="BB217" s="96">
        <v>5</v>
      </c>
      <c r="BC217" t="s">
        <v>4531</v>
      </c>
      <c r="BD217" t="s">
        <v>5253</v>
      </c>
      <c r="BE217" t="s">
        <v>6860</v>
      </c>
      <c r="BF217" t="s">
        <v>6792</v>
      </c>
      <c r="BG217" t="s">
        <v>6793</v>
      </c>
      <c r="BJ217" s="96">
        <v>4</v>
      </c>
      <c r="BK217" s="96" t="s">
        <v>4296</v>
      </c>
      <c r="BL217" s="68" t="s">
        <v>6786</v>
      </c>
      <c r="CQ217" s="205">
        <v>1</v>
      </c>
    </row>
    <row r="218" spans="13:95" x14ac:dyDescent="0.25">
      <c r="M218" s="66" t="s">
        <v>3538</v>
      </c>
      <c r="N218" s="66">
        <v>216</v>
      </c>
      <c r="O218" s="66" t="s">
        <v>3243</v>
      </c>
      <c r="P218" s="1" t="s">
        <v>3244</v>
      </c>
      <c r="Q218" s="1" t="s">
        <v>554</v>
      </c>
      <c r="R218" s="1" t="s">
        <v>3518</v>
      </c>
      <c r="S218" s="66" t="s">
        <v>3519</v>
      </c>
      <c r="T218" s="1" t="s">
        <v>3539</v>
      </c>
      <c r="U218" s="66" t="s">
        <v>3540</v>
      </c>
      <c r="V218" s="1" t="s">
        <v>3541</v>
      </c>
      <c r="W218" s="1" t="s">
        <v>3542</v>
      </c>
      <c r="X218" s="1" t="s">
        <v>3543</v>
      </c>
      <c r="Y218" s="1" t="s">
        <v>3252</v>
      </c>
      <c r="Z218" s="1" t="s">
        <v>3253</v>
      </c>
      <c r="AA218" s="1" t="s">
        <v>3254</v>
      </c>
      <c r="AB218" s="1" t="s">
        <v>5254</v>
      </c>
      <c r="AC218" s="1" t="s">
        <v>5255</v>
      </c>
      <c r="AD218" s="1" t="s">
        <v>5256</v>
      </c>
      <c r="AE218" s="1" t="s">
        <v>3544</v>
      </c>
      <c r="AF218" s="1" t="s">
        <v>3256</v>
      </c>
      <c r="AG218" s="1" t="s">
        <v>3257</v>
      </c>
      <c r="AH218" s="1" t="s">
        <v>3545</v>
      </c>
      <c r="AI218" s="1" t="s">
        <v>3259</v>
      </c>
      <c r="AJ218" s="1" t="s">
        <v>3260</v>
      </c>
      <c r="AK218" s="1" t="s">
        <v>3546</v>
      </c>
      <c r="AL218" s="1" t="s">
        <v>3262</v>
      </c>
      <c r="AM218" s="1" t="s">
        <v>3263</v>
      </c>
      <c r="AN218" s="1" t="s">
        <v>3526</v>
      </c>
      <c r="AO218" s="1" t="s">
        <v>3265</v>
      </c>
      <c r="AP218" s="1" t="s">
        <v>3547</v>
      </c>
      <c r="AQ218" s="1" t="s">
        <v>6144</v>
      </c>
      <c r="AR218" s="1" t="s">
        <v>6428</v>
      </c>
      <c r="AS218" s="1" t="s">
        <v>6712</v>
      </c>
      <c r="AT218" s="1" t="s">
        <v>3528</v>
      </c>
      <c r="AU218" s="66" t="s">
        <v>4511</v>
      </c>
      <c r="AV218" s="66" t="s">
        <v>3548</v>
      </c>
      <c r="AW218" s="66" t="s">
        <v>119</v>
      </c>
      <c r="AX218" s="66" t="s">
        <v>120</v>
      </c>
      <c r="AZ218" s="96" t="s">
        <v>371</v>
      </c>
      <c r="BA218" s="96" t="s">
        <v>54</v>
      </c>
      <c r="BB218" s="96">
        <v>1</v>
      </c>
      <c r="BC218" t="s">
        <v>4536</v>
      </c>
      <c r="BD218" t="s">
        <v>5249</v>
      </c>
      <c r="BJ218" s="96">
        <v>4</v>
      </c>
      <c r="BK218" s="96" t="s">
        <v>4297</v>
      </c>
      <c r="BL218" s="68" t="s">
        <v>6786</v>
      </c>
      <c r="CQ218" s="205">
        <v>1</v>
      </c>
    </row>
    <row r="219" spans="13:95" x14ac:dyDescent="0.25">
      <c r="M219" s="66" t="s">
        <v>3549</v>
      </c>
      <c r="N219" s="66">
        <v>217</v>
      </c>
      <c r="O219" s="66" t="s">
        <v>3243</v>
      </c>
      <c r="P219" s="1" t="s">
        <v>3244</v>
      </c>
      <c r="Q219" s="1" t="s">
        <v>554</v>
      </c>
      <c r="R219" s="1" t="s">
        <v>3518</v>
      </c>
      <c r="S219" s="66" t="s">
        <v>3519</v>
      </c>
      <c r="T219" s="1" t="s">
        <v>3550</v>
      </c>
      <c r="U219" s="66" t="s">
        <v>3551</v>
      </c>
      <c r="V219" s="1" t="s">
        <v>3552</v>
      </c>
      <c r="W219" s="1" t="s">
        <v>3553</v>
      </c>
      <c r="X219" s="1" t="s">
        <v>3554</v>
      </c>
      <c r="Y219" s="1" t="s">
        <v>3252</v>
      </c>
      <c r="Z219" s="1" t="s">
        <v>3253</v>
      </c>
      <c r="AA219" s="1" t="s">
        <v>3254</v>
      </c>
      <c r="AB219" s="1" t="s">
        <v>5257</v>
      </c>
      <c r="AC219" s="1" t="s">
        <v>5258</v>
      </c>
      <c r="AD219" s="1" t="s">
        <v>5259</v>
      </c>
      <c r="AE219" s="1" t="s">
        <v>3555</v>
      </c>
      <c r="AF219" s="1" t="s">
        <v>3256</v>
      </c>
      <c r="AG219" s="1" t="s">
        <v>3257</v>
      </c>
      <c r="AH219" s="1" t="s">
        <v>3556</v>
      </c>
      <c r="AI219" s="1" t="s">
        <v>3259</v>
      </c>
      <c r="AJ219" s="1" t="s">
        <v>3260</v>
      </c>
      <c r="AK219" s="1" t="s">
        <v>3557</v>
      </c>
      <c r="AL219" s="1" t="s">
        <v>3262</v>
      </c>
      <c r="AM219" s="1" t="s">
        <v>3263</v>
      </c>
      <c r="AN219" s="1" t="s">
        <v>3526</v>
      </c>
      <c r="AO219" s="1" t="s">
        <v>3265</v>
      </c>
      <c r="AP219" s="1" t="s">
        <v>3558</v>
      </c>
      <c r="AQ219" s="1" t="s">
        <v>6145</v>
      </c>
      <c r="AR219" s="1" t="s">
        <v>6429</v>
      </c>
      <c r="AS219" s="1" t="s">
        <v>6713</v>
      </c>
      <c r="AT219" s="1" t="s">
        <v>3528</v>
      </c>
      <c r="AU219" s="66" t="s">
        <v>4511</v>
      </c>
      <c r="AV219" s="66" t="s">
        <v>3559</v>
      </c>
      <c r="AW219" s="66" t="s">
        <v>119</v>
      </c>
      <c r="AX219" s="66" t="s">
        <v>120</v>
      </c>
      <c r="AZ219" s="96" t="s">
        <v>371</v>
      </c>
      <c r="BA219" s="96" t="s">
        <v>54</v>
      </c>
      <c r="BB219" s="96">
        <v>2</v>
      </c>
      <c r="BC219" t="s">
        <v>4540</v>
      </c>
      <c r="BD219" t="s">
        <v>4541</v>
      </c>
      <c r="BE219" t="s">
        <v>6794</v>
      </c>
      <c r="BF219" t="s">
        <v>6789</v>
      </c>
      <c r="BG219" t="s">
        <v>6788</v>
      </c>
      <c r="BH219" s="96" t="s">
        <v>6795</v>
      </c>
      <c r="BJ219" s="96">
        <v>4</v>
      </c>
      <c r="BK219" s="96" t="s">
        <v>4298</v>
      </c>
      <c r="BL219" s="68" t="s">
        <v>6786</v>
      </c>
      <c r="CQ219" s="205">
        <v>1</v>
      </c>
    </row>
    <row r="220" spans="13:95" x14ac:dyDescent="0.25">
      <c r="M220" s="66" t="s">
        <v>3560</v>
      </c>
      <c r="N220" s="66">
        <v>218</v>
      </c>
      <c r="O220" s="66" t="s">
        <v>3243</v>
      </c>
      <c r="P220" s="1" t="s">
        <v>3244</v>
      </c>
      <c r="Q220" s="1" t="s">
        <v>554</v>
      </c>
      <c r="R220" s="1" t="s">
        <v>3518</v>
      </c>
      <c r="S220" s="66" t="s">
        <v>3519</v>
      </c>
      <c r="T220" s="1" t="s">
        <v>3561</v>
      </c>
      <c r="U220" s="66" t="s">
        <v>3562</v>
      </c>
      <c r="V220" s="1" t="s">
        <v>3563</v>
      </c>
      <c r="W220" s="1" t="s">
        <v>3564</v>
      </c>
      <c r="X220" s="1" t="s">
        <v>3565</v>
      </c>
      <c r="Y220" s="1" t="s">
        <v>3252</v>
      </c>
      <c r="Z220" s="1" t="s">
        <v>3253</v>
      </c>
      <c r="AA220" s="1" t="s">
        <v>3254</v>
      </c>
      <c r="AB220" s="1" t="s">
        <v>5260</v>
      </c>
      <c r="AC220" s="1" t="s">
        <v>5261</v>
      </c>
      <c r="AD220" s="1" t="s">
        <v>5262</v>
      </c>
      <c r="AE220" s="1" t="s">
        <v>3566</v>
      </c>
      <c r="AF220" s="1" t="s">
        <v>3256</v>
      </c>
      <c r="AG220" s="1" t="s">
        <v>3257</v>
      </c>
      <c r="AH220" s="1" t="s">
        <v>3567</v>
      </c>
      <c r="AI220" s="1" t="s">
        <v>3259</v>
      </c>
      <c r="AJ220" s="1" t="s">
        <v>3260</v>
      </c>
      <c r="AK220" s="1" t="s">
        <v>3568</v>
      </c>
      <c r="AL220" s="1" t="s">
        <v>3262</v>
      </c>
      <c r="AM220" s="1" t="s">
        <v>3263</v>
      </c>
      <c r="AN220" s="1" t="s">
        <v>3526</v>
      </c>
      <c r="AO220" s="1" t="s">
        <v>3265</v>
      </c>
      <c r="AP220" s="1" t="s">
        <v>3569</v>
      </c>
      <c r="AQ220" s="1" t="s">
        <v>6146</v>
      </c>
      <c r="AR220" s="1" t="s">
        <v>6430</v>
      </c>
      <c r="AS220" s="1" t="s">
        <v>6714</v>
      </c>
      <c r="AT220" s="1" t="s">
        <v>3528</v>
      </c>
      <c r="AU220" s="66" t="s">
        <v>4511</v>
      </c>
      <c r="AV220" s="66" t="s">
        <v>3570</v>
      </c>
      <c r="AW220" s="66" t="s">
        <v>119</v>
      </c>
      <c r="AX220" s="66" t="s">
        <v>120</v>
      </c>
      <c r="AZ220" s="96" t="s">
        <v>371</v>
      </c>
      <c r="BA220" s="96" t="s">
        <v>54</v>
      </c>
      <c r="BB220" s="96">
        <v>3</v>
      </c>
      <c r="BC220" t="s">
        <v>4545</v>
      </c>
      <c r="BD220" t="s">
        <v>5245</v>
      </c>
      <c r="BE220" t="s">
        <v>5278</v>
      </c>
      <c r="BJ220" s="96">
        <v>4</v>
      </c>
      <c r="BK220" s="96" t="s">
        <v>4299</v>
      </c>
      <c r="BL220" s="68" t="s">
        <v>6786</v>
      </c>
      <c r="CQ220" s="205">
        <v>1</v>
      </c>
    </row>
    <row r="221" spans="13:95" x14ac:dyDescent="0.25">
      <c r="M221" s="66" t="s">
        <v>3571</v>
      </c>
      <c r="N221" s="66">
        <v>219</v>
      </c>
      <c r="O221" s="66" t="s">
        <v>3243</v>
      </c>
      <c r="P221" s="1" t="s">
        <v>3244</v>
      </c>
      <c r="Q221" s="1" t="s">
        <v>554</v>
      </c>
      <c r="R221" s="1" t="s">
        <v>3518</v>
      </c>
      <c r="S221" s="66" t="s">
        <v>3519</v>
      </c>
      <c r="T221" s="1" t="s">
        <v>3572</v>
      </c>
      <c r="U221" s="66" t="s">
        <v>3573</v>
      </c>
      <c r="V221" s="1" t="s">
        <v>3574</v>
      </c>
      <c r="W221" s="1" t="s">
        <v>3575</v>
      </c>
      <c r="X221" s="1" t="s">
        <v>3576</v>
      </c>
      <c r="Y221" s="1" t="s">
        <v>3252</v>
      </c>
      <c r="Z221" s="1" t="s">
        <v>3253</v>
      </c>
      <c r="AA221" s="1" t="s">
        <v>3254</v>
      </c>
      <c r="AB221" s="1" t="s">
        <v>5263</v>
      </c>
      <c r="AC221" s="1" t="s">
        <v>5264</v>
      </c>
      <c r="AD221" s="1" t="s">
        <v>5265</v>
      </c>
      <c r="AE221" s="1" t="s">
        <v>3577</v>
      </c>
      <c r="AF221" s="1" t="s">
        <v>3256</v>
      </c>
      <c r="AG221" s="1" t="s">
        <v>3257</v>
      </c>
      <c r="AH221" s="1" t="s">
        <v>3578</v>
      </c>
      <c r="AI221" s="1" t="s">
        <v>3259</v>
      </c>
      <c r="AJ221" s="1" t="s">
        <v>3260</v>
      </c>
      <c r="AK221" s="1" t="s">
        <v>3579</v>
      </c>
      <c r="AL221" s="1" t="s">
        <v>3262</v>
      </c>
      <c r="AM221" s="1" t="s">
        <v>3263</v>
      </c>
      <c r="AN221" s="1" t="s">
        <v>3526</v>
      </c>
      <c r="AO221" s="1" t="s">
        <v>3265</v>
      </c>
      <c r="AP221" s="1" t="s">
        <v>3580</v>
      </c>
      <c r="AQ221" s="1" t="s">
        <v>6147</v>
      </c>
      <c r="AR221" s="1" t="s">
        <v>6431</v>
      </c>
      <c r="AS221" s="1" t="s">
        <v>6715</v>
      </c>
      <c r="AT221" s="1" t="s">
        <v>3528</v>
      </c>
      <c r="AU221" s="66" t="s">
        <v>4511</v>
      </c>
      <c r="AV221" s="66" t="s">
        <v>3581</v>
      </c>
      <c r="AW221" s="66" t="s">
        <v>119</v>
      </c>
      <c r="AX221" s="66" t="s">
        <v>120</v>
      </c>
      <c r="AZ221" s="96" t="s">
        <v>371</v>
      </c>
      <c r="BA221" s="96" t="s">
        <v>54</v>
      </c>
      <c r="BB221" s="96">
        <v>4</v>
      </c>
      <c r="BC221" t="s">
        <v>4550</v>
      </c>
      <c r="BD221" t="s">
        <v>4551</v>
      </c>
      <c r="BE221" t="s">
        <v>6799</v>
      </c>
      <c r="BF221" t="s">
        <v>6800</v>
      </c>
      <c r="BG221" t="s">
        <v>6801</v>
      </c>
      <c r="BH221" s="96" t="s">
        <v>6802</v>
      </c>
      <c r="BI221" s="96" t="s">
        <v>6803</v>
      </c>
      <c r="BJ221" s="96">
        <v>4</v>
      </c>
      <c r="BK221" s="96" t="s">
        <v>4300</v>
      </c>
      <c r="BL221" s="68" t="s">
        <v>6786</v>
      </c>
      <c r="CQ221" s="205">
        <v>1</v>
      </c>
    </row>
    <row r="222" spans="13:95" x14ac:dyDescent="0.25">
      <c r="M222" s="66" t="s">
        <v>3582</v>
      </c>
      <c r="N222" s="66">
        <v>220</v>
      </c>
      <c r="O222" s="66" t="s">
        <v>3243</v>
      </c>
      <c r="P222" s="1" t="s">
        <v>3244</v>
      </c>
      <c r="Q222" s="1" t="s">
        <v>554</v>
      </c>
      <c r="R222" s="1" t="s">
        <v>3518</v>
      </c>
      <c r="S222" s="66" t="s">
        <v>3519</v>
      </c>
      <c r="T222" s="1" t="s">
        <v>3583</v>
      </c>
      <c r="U222" s="66" t="s">
        <v>3584</v>
      </c>
      <c r="V222" s="1" t="s">
        <v>3585</v>
      </c>
      <c r="W222" s="1" t="s">
        <v>3586</v>
      </c>
      <c r="X222" s="1" t="s">
        <v>3587</v>
      </c>
      <c r="Y222" s="1" t="s">
        <v>3252</v>
      </c>
      <c r="Z222" s="1" t="s">
        <v>3253</v>
      </c>
      <c r="AA222" s="1" t="s">
        <v>3254</v>
      </c>
      <c r="AB222" s="1" t="s">
        <v>5266</v>
      </c>
      <c r="AC222" s="1" t="s">
        <v>5267</v>
      </c>
      <c r="AD222" s="1" t="s">
        <v>5268</v>
      </c>
      <c r="AE222" s="1" t="s">
        <v>3588</v>
      </c>
      <c r="AF222" s="1" t="s">
        <v>3256</v>
      </c>
      <c r="AG222" s="1" t="s">
        <v>3257</v>
      </c>
      <c r="AH222" s="1" t="s">
        <v>3589</v>
      </c>
      <c r="AI222" s="1" t="s">
        <v>3259</v>
      </c>
      <c r="AJ222" s="1" t="s">
        <v>3260</v>
      </c>
      <c r="AK222" s="1" t="s">
        <v>3590</v>
      </c>
      <c r="AL222" s="1" t="s">
        <v>3262</v>
      </c>
      <c r="AM222" s="1" t="s">
        <v>3263</v>
      </c>
      <c r="AN222" s="1" t="s">
        <v>3526</v>
      </c>
      <c r="AO222" s="1" t="s">
        <v>3265</v>
      </c>
      <c r="AP222" s="1" t="s">
        <v>3591</v>
      </c>
      <c r="AQ222" s="1" t="s">
        <v>6148</v>
      </c>
      <c r="AR222" s="1" t="s">
        <v>6432</v>
      </c>
      <c r="AS222" s="1" t="s">
        <v>6716</v>
      </c>
      <c r="AT222" s="1" t="s">
        <v>3528</v>
      </c>
      <c r="AU222" s="66" t="s">
        <v>4511</v>
      </c>
      <c r="AV222" s="66" t="s">
        <v>3592</v>
      </c>
      <c r="AW222" s="66" t="s">
        <v>119</v>
      </c>
      <c r="AX222" s="66" t="s">
        <v>120</v>
      </c>
      <c r="AZ222" s="96" t="s">
        <v>371</v>
      </c>
      <c r="BA222" s="96" t="s">
        <v>54</v>
      </c>
      <c r="BB222" s="96">
        <v>5</v>
      </c>
      <c r="BC222" t="s">
        <v>4555</v>
      </c>
      <c r="BD222" t="s">
        <v>4556</v>
      </c>
      <c r="BE222" t="s">
        <v>6804</v>
      </c>
      <c r="BF222" t="s">
        <v>6805</v>
      </c>
      <c r="BG222" t="s">
        <v>6806</v>
      </c>
      <c r="BH222" s="96" t="s">
        <v>6807</v>
      </c>
      <c r="BJ222" s="96">
        <v>4</v>
      </c>
      <c r="BK222" s="96" t="s">
        <v>4301</v>
      </c>
      <c r="BL222" s="68" t="s">
        <v>6786</v>
      </c>
      <c r="CQ222" s="205">
        <v>1</v>
      </c>
    </row>
    <row r="223" spans="13:95" x14ac:dyDescent="0.25">
      <c r="M223" s="66" t="s">
        <v>3593</v>
      </c>
      <c r="N223" s="66">
        <v>221</v>
      </c>
      <c r="O223" s="66" t="s">
        <v>3243</v>
      </c>
      <c r="P223" s="1" t="s">
        <v>3244</v>
      </c>
      <c r="Q223" s="1" t="s">
        <v>554</v>
      </c>
      <c r="R223" s="1" t="s">
        <v>3518</v>
      </c>
      <c r="S223" s="66" t="s">
        <v>3519</v>
      </c>
      <c r="T223" s="1" t="s">
        <v>3594</v>
      </c>
      <c r="U223" s="66" t="s">
        <v>3595</v>
      </c>
      <c r="V223" s="1" t="s">
        <v>3596</v>
      </c>
      <c r="W223" s="1" t="s">
        <v>3597</v>
      </c>
      <c r="X223" s="1" t="s">
        <v>3598</v>
      </c>
      <c r="Y223" s="1" t="s">
        <v>3252</v>
      </c>
      <c r="Z223" s="1" t="s">
        <v>3253</v>
      </c>
      <c r="AA223" s="1" t="s">
        <v>3254</v>
      </c>
      <c r="AB223" s="1" t="s">
        <v>5269</v>
      </c>
      <c r="AC223" s="1" t="s">
        <v>5270</v>
      </c>
      <c r="AD223" s="1" t="s">
        <v>5271</v>
      </c>
      <c r="AE223" s="1" t="s">
        <v>3330</v>
      </c>
      <c r="AF223" s="1" t="s">
        <v>3256</v>
      </c>
      <c r="AG223" s="1" t="s">
        <v>3257</v>
      </c>
      <c r="AH223" s="1" t="s">
        <v>3599</v>
      </c>
      <c r="AI223" s="1" t="s">
        <v>3259</v>
      </c>
      <c r="AJ223" s="1" t="s">
        <v>3260</v>
      </c>
      <c r="AK223" s="1" t="s">
        <v>3600</v>
      </c>
      <c r="AL223" s="1" t="s">
        <v>3262</v>
      </c>
      <c r="AM223" s="1" t="s">
        <v>3263</v>
      </c>
      <c r="AN223" s="1" t="s">
        <v>3526</v>
      </c>
      <c r="AO223" s="1" t="s">
        <v>3265</v>
      </c>
      <c r="AP223" s="1" t="s">
        <v>3601</v>
      </c>
      <c r="AQ223" s="1" t="s">
        <v>6149</v>
      </c>
      <c r="AR223" s="1" t="s">
        <v>6433</v>
      </c>
      <c r="AS223" s="1" t="s">
        <v>6717</v>
      </c>
      <c r="AT223" s="1" t="s">
        <v>3528</v>
      </c>
      <c r="AU223" s="66" t="s">
        <v>4511</v>
      </c>
      <c r="AV223" s="66" t="s">
        <v>3602</v>
      </c>
      <c r="AW223" s="66" t="s">
        <v>119</v>
      </c>
      <c r="AX223" s="66" t="s">
        <v>120</v>
      </c>
      <c r="AZ223" s="96" t="s">
        <v>371</v>
      </c>
      <c r="BA223" s="96" t="s">
        <v>12</v>
      </c>
      <c r="BB223" s="96">
        <v>1</v>
      </c>
      <c r="BC223" t="s">
        <v>4560</v>
      </c>
      <c r="BD223" t="s">
        <v>4320</v>
      </c>
      <c r="BE223" t="s">
        <v>6848</v>
      </c>
      <c r="BH223"/>
      <c r="BI223"/>
      <c r="BJ223" s="96">
        <v>4</v>
      </c>
      <c r="BK223" s="96" t="s">
        <v>4302</v>
      </c>
      <c r="BL223" s="68" t="s">
        <v>6786</v>
      </c>
      <c r="CQ223" s="205">
        <v>1</v>
      </c>
    </row>
    <row r="224" spans="13:95" x14ac:dyDescent="0.25">
      <c r="M224" s="66" t="s">
        <v>3603</v>
      </c>
      <c r="N224" s="66">
        <v>222</v>
      </c>
      <c r="O224" s="66" t="s">
        <v>3243</v>
      </c>
      <c r="P224" s="1" t="s">
        <v>3244</v>
      </c>
      <c r="Q224" s="1" t="s">
        <v>1189</v>
      </c>
      <c r="R224" s="1" t="s">
        <v>3604</v>
      </c>
      <c r="S224" s="66" t="s">
        <v>3605</v>
      </c>
      <c r="T224" s="1" t="s">
        <v>3606</v>
      </c>
      <c r="U224" s="66" t="s">
        <v>3326</v>
      </c>
      <c r="V224" s="1" t="s">
        <v>3607</v>
      </c>
      <c r="W224" s="1" t="s">
        <v>3328</v>
      </c>
      <c r="X224" s="1" t="s">
        <v>3608</v>
      </c>
      <c r="Y224" s="1" t="s">
        <v>3252</v>
      </c>
      <c r="Z224" s="1" t="s">
        <v>3253</v>
      </c>
      <c r="AA224" s="1" t="s">
        <v>3254</v>
      </c>
      <c r="AB224" s="1" t="s">
        <v>5272</v>
      </c>
      <c r="AC224" s="1" t="s">
        <v>5273</v>
      </c>
      <c r="AD224" s="1" t="s">
        <v>5274</v>
      </c>
      <c r="AE224" s="1" t="s">
        <v>3609</v>
      </c>
      <c r="AF224" s="1" t="s">
        <v>3256</v>
      </c>
      <c r="AG224" s="1" t="s">
        <v>3257</v>
      </c>
      <c r="AH224" s="1" t="s">
        <v>3610</v>
      </c>
      <c r="AI224" s="1" t="s">
        <v>3259</v>
      </c>
      <c r="AJ224" s="1" t="s">
        <v>3260</v>
      </c>
      <c r="AK224" s="1" t="s">
        <v>3611</v>
      </c>
      <c r="AL224" s="1" t="s">
        <v>3262</v>
      </c>
      <c r="AM224" s="1" t="s">
        <v>3263</v>
      </c>
      <c r="AN224" s="1" t="s">
        <v>3612</v>
      </c>
      <c r="AO224" s="1" t="s">
        <v>3265</v>
      </c>
      <c r="AP224" s="1" t="s">
        <v>3613</v>
      </c>
      <c r="AQ224" s="1" t="s">
        <v>6150</v>
      </c>
      <c r="AR224" s="1" t="s">
        <v>6434</v>
      </c>
      <c r="AS224" s="1" t="s">
        <v>6718</v>
      </c>
      <c r="AT224" s="1" t="s">
        <v>328</v>
      </c>
      <c r="AU224" s="66" t="s">
        <v>4511</v>
      </c>
      <c r="AV224" s="66" t="s">
        <v>3614</v>
      </c>
      <c r="AW224" s="66" t="s">
        <v>119</v>
      </c>
      <c r="AX224" s="66" t="s">
        <v>120</v>
      </c>
      <c r="AZ224" s="96" t="s">
        <v>371</v>
      </c>
      <c r="BA224" s="96" t="s">
        <v>12</v>
      </c>
      <c r="BB224" s="96">
        <v>2</v>
      </c>
      <c r="BC224" t="s">
        <v>4564</v>
      </c>
      <c r="BD224" t="s">
        <v>4565</v>
      </c>
      <c r="BE224" t="s">
        <v>6808</v>
      </c>
      <c r="BF224" t="s">
        <v>6809</v>
      </c>
      <c r="BG224" t="s">
        <v>6810</v>
      </c>
      <c r="BH224" t="s">
        <v>6811</v>
      </c>
      <c r="BI224"/>
      <c r="BJ224" s="96">
        <v>4</v>
      </c>
      <c r="BK224" s="96" t="s">
        <v>4303</v>
      </c>
      <c r="BL224" s="68" t="s">
        <v>6786</v>
      </c>
      <c r="CQ224" s="205">
        <v>1</v>
      </c>
    </row>
    <row r="225" spans="13:95" x14ac:dyDescent="0.25">
      <c r="M225" s="66" t="s">
        <v>3615</v>
      </c>
      <c r="N225" s="66">
        <v>223</v>
      </c>
      <c r="O225" s="66" t="s">
        <v>3243</v>
      </c>
      <c r="P225" s="1" t="s">
        <v>3244</v>
      </c>
      <c r="Q225" s="1" t="s">
        <v>1189</v>
      </c>
      <c r="R225" s="1" t="s">
        <v>3604</v>
      </c>
      <c r="S225" s="66" t="s">
        <v>3605</v>
      </c>
      <c r="T225" s="1" t="s">
        <v>3616</v>
      </c>
      <c r="U225" s="66" t="s">
        <v>3617</v>
      </c>
      <c r="V225" s="1" t="s">
        <v>3618</v>
      </c>
      <c r="W225" s="1" t="s">
        <v>3619</v>
      </c>
      <c r="X225" s="1" t="s">
        <v>3620</v>
      </c>
      <c r="Y225" s="1" t="s">
        <v>3252</v>
      </c>
      <c r="Z225" s="1" t="s">
        <v>3253</v>
      </c>
      <c r="AA225" s="1" t="s">
        <v>3254</v>
      </c>
      <c r="AB225" s="1" t="s">
        <v>5275</v>
      </c>
      <c r="AC225" s="1" t="s">
        <v>5276</v>
      </c>
      <c r="AD225" s="1" t="s">
        <v>5277</v>
      </c>
      <c r="AE225" s="1" t="s">
        <v>3621</v>
      </c>
      <c r="AF225" s="1" t="s">
        <v>3256</v>
      </c>
      <c r="AG225" s="1" t="s">
        <v>3257</v>
      </c>
      <c r="AH225" s="1" t="s">
        <v>3622</v>
      </c>
      <c r="AI225" s="1" t="s">
        <v>3259</v>
      </c>
      <c r="AJ225" s="1" t="s">
        <v>3260</v>
      </c>
      <c r="AK225" s="1" t="s">
        <v>3623</v>
      </c>
      <c r="AL225" s="1" t="s">
        <v>3262</v>
      </c>
      <c r="AM225" s="1" t="s">
        <v>3263</v>
      </c>
      <c r="AN225" s="1" t="s">
        <v>3612</v>
      </c>
      <c r="AO225" s="1" t="s">
        <v>3265</v>
      </c>
      <c r="AP225" s="1" t="s">
        <v>3624</v>
      </c>
      <c r="AQ225" s="1" t="s">
        <v>6151</v>
      </c>
      <c r="AR225" s="1" t="s">
        <v>6435</v>
      </c>
      <c r="AS225" s="1" t="s">
        <v>6719</v>
      </c>
      <c r="AT225" s="1" t="s">
        <v>328</v>
      </c>
      <c r="AU225" s="66" t="s">
        <v>4511</v>
      </c>
      <c r="AV225" s="66" t="s">
        <v>3625</v>
      </c>
      <c r="AW225" s="66" t="s">
        <v>119</v>
      </c>
      <c r="AX225" s="66" t="s">
        <v>120</v>
      </c>
      <c r="AZ225" s="96" t="s">
        <v>371</v>
      </c>
      <c r="BA225" s="96" t="s">
        <v>12</v>
      </c>
      <c r="BB225" s="96">
        <v>3</v>
      </c>
      <c r="BC225" t="s">
        <v>4569</v>
      </c>
      <c r="BD225" t="s">
        <v>5278</v>
      </c>
      <c r="BH225"/>
      <c r="BI225"/>
      <c r="BJ225" s="96">
        <v>4</v>
      </c>
      <c r="BK225" s="96" t="s">
        <v>4304</v>
      </c>
      <c r="BL225" s="68" t="s">
        <v>6786</v>
      </c>
      <c r="CQ225" s="205">
        <v>1</v>
      </c>
    </row>
    <row r="226" spans="13:95" x14ac:dyDescent="0.25">
      <c r="M226" s="66" t="s">
        <v>3626</v>
      </c>
      <c r="N226" s="66">
        <v>224</v>
      </c>
      <c r="O226" s="66" t="s">
        <v>3243</v>
      </c>
      <c r="P226" s="1" t="s">
        <v>3244</v>
      </c>
      <c r="Q226" s="1" t="s">
        <v>1189</v>
      </c>
      <c r="R226" s="1" t="s">
        <v>3604</v>
      </c>
      <c r="S226" s="66" t="s">
        <v>3605</v>
      </c>
      <c r="T226" s="1" t="s">
        <v>3627</v>
      </c>
      <c r="U226" s="66" t="s">
        <v>3628</v>
      </c>
      <c r="V226" s="1" t="s">
        <v>3629</v>
      </c>
      <c r="W226" s="1" t="s">
        <v>3630</v>
      </c>
      <c r="X226" s="1" t="s">
        <v>3631</v>
      </c>
      <c r="Y226" s="1" t="s">
        <v>3252</v>
      </c>
      <c r="Z226" s="1" t="s">
        <v>3253</v>
      </c>
      <c r="AA226" s="1" t="s">
        <v>3254</v>
      </c>
      <c r="AB226" s="1" t="s">
        <v>5279</v>
      </c>
      <c r="AC226" s="1" t="s">
        <v>5280</v>
      </c>
      <c r="AD226" s="1" t="s">
        <v>5281</v>
      </c>
      <c r="AE226" s="1" t="s">
        <v>3632</v>
      </c>
      <c r="AF226" s="1" t="s">
        <v>3256</v>
      </c>
      <c r="AG226" s="1" t="s">
        <v>3257</v>
      </c>
      <c r="AH226" s="1" t="s">
        <v>3633</v>
      </c>
      <c r="AI226" s="1" t="s">
        <v>3259</v>
      </c>
      <c r="AJ226" s="1" t="s">
        <v>3260</v>
      </c>
      <c r="AK226" s="1" t="s">
        <v>3634</v>
      </c>
      <c r="AL226" s="1" t="s">
        <v>3262</v>
      </c>
      <c r="AM226" s="1" t="s">
        <v>3263</v>
      </c>
      <c r="AN226" s="1" t="s">
        <v>3612</v>
      </c>
      <c r="AO226" s="1" t="s">
        <v>3265</v>
      </c>
      <c r="AP226" s="1" t="s">
        <v>3635</v>
      </c>
      <c r="AQ226" s="1" t="s">
        <v>6152</v>
      </c>
      <c r="AR226" s="1" t="s">
        <v>6436</v>
      </c>
      <c r="AS226" s="1" t="s">
        <v>6720</v>
      </c>
      <c r="AT226" s="1" t="s">
        <v>328</v>
      </c>
      <c r="AU226" s="66" t="s">
        <v>4511</v>
      </c>
      <c r="AV226" s="66" t="s">
        <v>3636</v>
      </c>
      <c r="AW226" s="66" t="s">
        <v>119</v>
      </c>
      <c r="AX226" s="66" t="s">
        <v>120</v>
      </c>
      <c r="AZ226" s="96" t="s">
        <v>371</v>
      </c>
      <c r="BA226" s="96" t="s">
        <v>12</v>
      </c>
      <c r="BB226" s="96">
        <v>4</v>
      </c>
      <c r="BC226" t="s">
        <v>4573</v>
      </c>
      <c r="BD226" t="s">
        <v>6812</v>
      </c>
      <c r="BE226" t="s">
        <v>6813</v>
      </c>
      <c r="BF226" t="s">
        <v>6802</v>
      </c>
      <c r="BG226" t="s">
        <v>6814</v>
      </c>
      <c r="BH226" t="s">
        <v>6815</v>
      </c>
      <c r="BI226" t="s">
        <v>6816</v>
      </c>
      <c r="BJ226" s="96">
        <v>4</v>
      </c>
      <c r="BK226" s="96" t="s">
        <v>4305</v>
      </c>
      <c r="BL226" s="68" t="s">
        <v>6786</v>
      </c>
      <c r="CQ226" s="205">
        <v>1</v>
      </c>
    </row>
    <row r="227" spans="13:95" x14ac:dyDescent="0.25">
      <c r="M227" s="66" t="s">
        <v>3637</v>
      </c>
      <c r="N227" s="66">
        <v>225</v>
      </c>
      <c r="O227" s="66" t="s">
        <v>3243</v>
      </c>
      <c r="P227" s="1" t="s">
        <v>3244</v>
      </c>
      <c r="Q227" s="1" t="s">
        <v>1189</v>
      </c>
      <c r="R227" s="1" t="s">
        <v>3604</v>
      </c>
      <c r="S227" s="66" t="s">
        <v>3605</v>
      </c>
      <c r="T227" s="1" t="s">
        <v>3638</v>
      </c>
      <c r="U227" s="66" t="s">
        <v>3639</v>
      </c>
      <c r="V227" s="1" t="s">
        <v>3640</v>
      </c>
      <c r="W227" s="1" t="s">
        <v>3641</v>
      </c>
      <c r="X227" s="1" t="s">
        <v>3642</v>
      </c>
      <c r="Y227" s="1" t="s">
        <v>3252</v>
      </c>
      <c r="Z227" s="1" t="s">
        <v>3253</v>
      </c>
      <c r="AA227" s="1" t="s">
        <v>3254</v>
      </c>
      <c r="AB227" s="1" t="s">
        <v>5282</v>
      </c>
      <c r="AC227" s="1" t="s">
        <v>5283</v>
      </c>
      <c r="AD227" s="1" t="s">
        <v>5284</v>
      </c>
      <c r="AE227" s="1" t="s">
        <v>3643</v>
      </c>
      <c r="AF227" s="1" t="s">
        <v>3256</v>
      </c>
      <c r="AG227" s="1" t="s">
        <v>3257</v>
      </c>
      <c r="AH227" s="1" t="s">
        <v>3644</v>
      </c>
      <c r="AI227" s="1" t="s">
        <v>3259</v>
      </c>
      <c r="AJ227" s="1" t="s">
        <v>3260</v>
      </c>
      <c r="AK227" s="1" t="s">
        <v>3645</v>
      </c>
      <c r="AL227" s="1" t="s">
        <v>3262</v>
      </c>
      <c r="AM227" s="1" t="s">
        <v>3263</v>
      </c>
      <c r="AN227" s="1" t="s">
        <v>3612</v>
      </c>
      <c r="AO227" s="1" t="s">
        <v>3265</v>
      </c>
      <c r="AP227" s="1" t="s">
        <v>3646</v>
      </c>
      <c r="AQ227" s="1" t="s">
        <v>6153</v>
      </c>
      <c r="AR227" s="1" t="s">
        <v>6437</v>
      </c>
      <c r="AS227" s="1" t="s">
        <v>6721</v>
      </c>
      <c r="AT227" s="1" t="s">
        <v>328</v>
      </c>
      <c r="AU227" s="66" t="s">
        <v>4511</v>
      </c>
      <c r="AV227" s="66" t="s">
        <v>3647</v>
      </c>
      <c r="AW227" s="66" t="s">
        <v>119</v>
      </c>
      <c r="AX227" s="66" t="s">
        <v>120</v>
      </c>
      <c r="AZ227" s="96" t="s">
        <v>371</v>
      </c>
      <c r="BA227" s="96" t="s">
        <v>12</v>
      </c>
      <c r="BB227" s="96">
        <v>5</v>
      </c>
      <c r="BC227" t="s">
        <v>4577</v>
      </c>
      <c r="BD227" t="s">
        <v>6817</v>
      </c>
      <c r="BE227" t="s">
        <v>4578</v>
      </c>
      <c r="BF227" t="s">
        <v>6818</v>
      </c>
      <c r="BG227" t="s">
        <v>6819</v>
      </c>
      <c r="BH227" t="s">
        <v>6793</v>
      </c>
      <c r="BI227"/>
      <c r="BJ227" s="96">
        <v>4</v>
      </c>
      <c r="BK227" s="96" t="s">
        <v>4306</v>
      </c>
      <c r="BL227" s="68" t="s">
        <v>6786</v>
      </c>
      <c r="CQ227" s="205">
        <v>1</v>
      </c>
    </row>
    <row r="228" spans="13:95" x14ac:dyDescent="0.25">
      <c r="M228" s="66" t="s">
        <v>3648</v>
      </c>
      <c r="N228" s="66">
        <v>226</v>
      </c>
      <c r="O228" s="66" t="s">
        <v>3243</v>
      </c>
      <c r="P228" s="1" t="s">
        <v>3244</v>
      </c>
      <c r="Q228" s="1" t="s">
        <v>1189</v>
      </c>
      <c r="R228" s="1" t="s">
        <v>3604</v>
      </c>
      <c r="S228" s="66" t="s">
        <v>3605</v>
      </c>
      <c r="T228" s="1" t="s">
        <v>3649</v>
      </c>
      <c r="U228" s="66" t="s">
        <v>3650</v>
      </c>
      <c r="V228" s="1" t="s">
        <v>3651</v>
      </c>
      <c r="W228" s="1" t="s">
        <v>3652</v>
      </c>
      <c r="X228" s="1" t="s">
        <v>3653</v>
      </c>
      <c r="Y228" s="1" t="s">
        <v>3252</v>
      </c>
      <c r="Z228" s="1" t="s">
        <v>3253</v>
      </c>
      <c r="AA228" s="1" t="s">
        <v>3254</v>
      </c>
      <c r="AB228" s="1" t="s">
        <v>5285</v>
      </c>
      <c r="AC228" s="1" t="s">
        <v>5286</v>
      </c>
      <c r="AD228" s="1" t="s">
        <v>5287</v>
      </c>
      <c r="AE228" s="1" t="s">
        <v>3643</v>
      </c>
      <c r="AF228" s="1" t="s">
        <v>3256</v>
      </c>
      <c r="AG228" s="1" t="s">
        <v>3257</v>
      </c>
      <c r="AH228" s="1" t="s">
        <v>3654</v>
      </c>
      <c r="AI228" s="1" t="s">
        <v>3259</v>
      </c>
      <c r="AJ228" s="1" t="s">
        <v>3260</v>
      </c>
      <c r="AK228" s="1" t="s">
        <v>3655</v>
      </c>
      <c r="AL228" s="1" t="s">
        <v>3262</v>
      </c>
      <c r="AM228" s="1" t="s">
        <v>3263</v>
      </c>
      <c r="AN228" s="1" t="s">
        <v>3612</v>
      </c>
      <c r="AO228" s="1" t="s">
        <v>3265</v>
      </c>
      <c r="AP228" s="1" t="s">
        <v>3656</v>
      </c>
      <c r="AQ228" s="1" t="s">
        <v>6154</v>
      </c>
      <c r="AR228" s="1" t="s">
        <v>6438</v>
      </c>
      <c r="AS228" s="1" t="s">
        <v>6722</v>
      </c>
      <c r="AT228" s="1" t="s">
        <v>328</v>
      </c>
      <c r="AU228" s="66" t="s">
        <v>4511</v>
      </c>
      <c r="AV228" s="66" t="s">
        <v>3657</v>
      </c>
      <c r="AW228" s="66" t="s">
        <v>119</v>
      </c>
      <c r="AX228" s="66" t="s">
        <v>120</v>
      </c>
      <c r="AZ228" s="96" t="s">
        <v>389</v>
      </c>
      <c r="BA228" s="96" t="s">
        <v>10</v>
      </c>
      <c r="BB228" s="96">
        <v>1</v>
      </c>
      <c r="BC228" t="s">
        <v>4512</v>
      </c>
      <c r="BD228" t="s">
        <v>5288</v>
      </c>
      <c r="BE228" t="s">
        <v>6848</v>
      </c>
      <c r="BI228"/>
      <c r="BJ228" s="96">
        <v>4</v>
      </c>
      <c r="BK228" s="96" t="s">
        <v>4292</v>
      </c>
      <c r="BL228" s="68" t="s">
        <v>6786</v>
      </c>
      <c r="CQ228" s="205">
        <v>1</v>
      </c>
    </row>
    <row r="229" spans="13:95" x14ac:dyDescent="0.25">
      <c r="M229" s="66" t="s">
        <v>3658</v>
      </c>
      <c r="N229" s="66">
        <v>227</v>
      </c>
      <c r="O229" s="66" t="s">
        <v>3243</v>
      </c>
      <c r="P229" s="1" t="s">
        <v>3244</v>
      </c>
      <c r="Q229" s="1" t="s">
        <v>1189</v>
      </c>
      <c r="R229" s="1" t="s">
        <v>3604</v>
      </c>
      <c r="S229" s="66" t="s">
        <v>3605</v>
      </c>
      <c r="T229" s="1" t="s">
        <v>3659</v>
      </c>
      <c r="U229" s="66" t="s">
        <v>3660</v>
      </c>
      <c r="V229" s="1" t="s">
        <v>3661</v>
      </c>
      <c r="W229" s="1" t="s">
        <v>3662</v>
      </c>
      <c r="X229" s="1" t="s">
        <v>3663</v>
      </c>
      <c r="Y229" s="1" t="s">
        <v>3252</v>
      </c>
      <c r="Z229" s="1" t="s">
        <v>3253</v>
      </c>
      <c r="AA229" s="1" t="s">
        <v>3254</v>
      </c>
      <c r="AB229" s="1" t="s">
        <v>5289</v>
      </c>
      <c r="AC229" s="1" t="s">
        <v>5290</v>
      </c>
      <c r="AD229" s="1" t="s">
        <v>5291</v>
      </c>
      <c r="AE229" s="1" t="s">
        <v>3664</v>
      </c>
      <c r="AF229" s="1" t="s">
        <v>3256</v>
      </c>
      <c r="AG229" s="1" t="s">
        <v>3257</v>
      </c>
      <c r="AH229" s="1" t="s">
        <v>3665</v>
      </c>
      <c r="AI229" s="1" t="s">
        <v>3259</v>
      </c>
      <c r="AJ229" s="1" t="s">
        <v>3260</v>
      </c>
      <c r="AK229" s="1" t="s">
        <v>3666</v>
      </c>
      <c r="AL229" s="1" t="s">
        <v>3262</v>
      </c>
      <c r="AM229" s="1" t="s">
        <v>3263</v>
      </c>
      <c r="AN229" s="1" t="s">
        <v>3612</v>
      </c>
      <c r="AO229" s="1" t="s">
        <v>3265</v>
      </c>
      <c r="AP229" s="1" t="s">
        <v>3667</v>
      </c>
      <c r="AQ229" s="1" t="s">
        <v>6155</v>
      </c>
      <c r="AR229" s="1" t="s">
        <v>6439</v>
      </c>
      <c r="AS229" s="1" t="s">
        <v>6723</v>
      </c>
      <c r="AT229" s="1" t="s">
        <v>328</v>
      </c>
      <c r="AU229" s="66" t="s">
        <v>4511</v>
      </c>
      <c r="AV229" s="66" t="s">
        <v>3668</v>
      </c>
      <c r="AW229" s="66" t="s">
        <v>119</v>
      </c>
      <c r="AX229" s="66" t="s">
        <v>120</v>
      </c>
      <c r="AZ229" s="96" t="s">
        <v>389</v>
      </c>
      <c r="BA229" s="96" t="s">
        <v>10</v>
      </c>
      <c r="BB229" s="96">
        <v>2</v>
      </c>
      <c r="BC229" t="s">
        <v>4518</v>
      </c>
      <c r="BD229" t="s">
        <v>6861</v>
      </c>
      <c r="BE229" t="s">
        <v>6787</v>
      </c>
      <c r="BF229" t="s">
        <v>6788</v>
      </c>
      <c r="BG229" t="s">
        <v>6789</v>
      </c>
      <c r="BI229"/>
      <c r="BJ229" s="96">
        <v>4</v>
      </c>
      <c r="BK229" s="96" t="s">
        <v>4293</v>
      </c>
      <c r="BL229" s="68" t="s">
        <v>6786</v>
      </c>
      <c r="CQ229" s="205">
        <v>1</v>
      </c>
    </row>
    <row r="230" spans="13:95" x14ac:dyDescent="0.25">
      <c r="M230" s="66" t="s">
        <v>3669</v>
      </c>
      <c r="N230" s="66">
        <v>228</v>
      </c>
      <c r="O230" s="66" t="s">
        <v>3243</v>
      </c>
      <c r="P230" s="1" t="s">
        <v>3244</v>
      </c>
      <c r="Q230" s="1" t="s">
        <v>1189</v>
      </c>
      <c r="R230" s="1" t="s">
        <v>3604</v>
      </c>
      <c r="S230" s="66" t="s">
        <v>3605</v>
      </c>
      <c r="T230" s="1" t="s">
        <v>3670</v>
      </c>
      <c r="U230" s="66" t="s">
        <v>3671</v>
      </c>
      <c r="V230" s="1" t="s">
        <v>3672</v>
      </c>
      <c r="W230" s="1" t="s">
        <v>3673</v>
      </c>
      <c r="X230" s="1" t="s">
        <v>3674</v>
      </c>
      <c r="Y230" s="1" t="s">
        <v>3252</v>
      </c>
      <c r="Z230" s="1" t="s">
        <v>3253</v>
      </c>
      <c r="AA230" s="1" t="s">
        <v>3254</v>
      </c>
      <c r="AB230" s="1" t="s">
        <v>5292</v>
      </c>
      <c r="AC230" s="1" t="s">
        <v>5293</v>
      </c>
      <c r="AD230" s="1" t="s">
        <v>5294</v>
      </c>
      <c r="AE230" s="1" t="s">
        <v>3675</v>
      </c>
      <c r="AF230" s="1" t="s">
        <v>3256</v>
      </c>
      <c r="AG230" s="1" t="s">
        <v>3257</v>
      </c>
      <c r="AH230" s="1" t="s">
        <v>3676</v>
      </c>
      <c r="AI230" s="1" t="s">
        <v>3259</v>
      </c>
      <c r="AJ230" s="1" t="s">
        <v>3260</v>
      </c>
      <c r="AK230" s="1" t="s">
        <v>3677</v>
      </c>
      <c r="AL230" s="1" t="s">
        <v>3262</v>
      </c>
      <c r="AM230" s="1" t="s">
        <v>3263</v>
      </c>
      <c r="AN230" s="1" t="s">
        <v>3612</v>
      </c>
      <c r="AO230" s="1" t="s">
        <v>3265</v>
      </c>
      <c r="AP230" s="1" t="s">
        <v>3678</v>
      </c>
      <c r="AQ230" s="1" t="s">
        <v>6156</v>
      </c>
      <c r="AR230" s="1" t="s">
        <v>6440</v>
      </c>
      <c r="AS230" s="1" t="s">
        <v>6724</v>
      </c>
      <c r="AT230" s="1" t="s">
        <v>328</v>
      </c>
      <c r="AU230" s="66" t="s">
        <v>4511</v>
      </c>
      <c r="AV230" s="66" t="s">
        <v>3679</v>
      </c>
      <c r="AW230" s="66" t="s">
        <v>119</v>
      </c>
      <c r="AX230" s="66" t="s">
        <v>120</v>
      </c>
      <c r="AZ230" s="96" t="s">
        <v>389</v>
      </c>
      <c r="BA230" s="96" t="s">
        <v>10</v>
      </c>
      <c r="BB230" s="96">
        <v>3</v>
      </c>
      <c r="BC230" t="s">
        <v>4523</v>
      </c>
      <c r="BD230" t="s">
        <v>6862</v>
      </c>
      <c r="BE230" t="s">
        <v>5326</v>
      </c>
      <c r="BJ230" s="96">
        <v>4</v>
      </c>
      <c r="BK230" s="96" t="s">
        <v>4294</v>
      </c>
      <c r="BL230" s="68" t="s">
        <v>6786</v>
      </c>
      <c r="CQ230" s="205">
        <v>1</v>
      </c>
    </row>
    <row r="231" spans="13:95" x14ac:dyDescent="0.25">
      <c r="M231" s="66" t="s">
        <v>3680</v>
      </c>
      <c r="N231" s="66">
        <v>229</v>
      </c>
      <c r="O231" s="66" t="s">
        <v>3243</v>
      </c>
      <c r="P231" s="1" t="s">
        <v>3244</v>
      </c>
      <c r="Q231" s="1" t="s">
        <v>1189</v>
      </c>
      <c r="R231" s="1" t="s">
        <v>3604</v>
      </c>
      <c r="S231" s="66" t="s">
        <v>3605</v>
      </c>
      <c r="T231" s="1" t="s">
        <v>3681</v>
      </c>
      <c r="U231" s="66" t="s">
        <v>3682</v>
      </c>
      <c r="V231" s="1" t="s">
        <v>3683</v>
      </c>
      <c r="W231" s="1" t="s">
        <v>3684</v>
      </c>
      <c r="X231" s="1" t="s">
        <v>3685</v>
      </c>
      <c r="Y231" s="1" t="s">
        <v>3252</v>
      </c>
      <c r="Z231" s="1" t="s">
        <v>3253</v>
      </c>
      <c r="AA231" s="1" t="s">
        <v>3254</v>
      </c>
      <c r="AB231" s="1" t="s">
        <v>5295</v>
      </c>
      <c r="AC231" s="1" t="s">
        <v>5296</v>
      </c>
      <c r="AD231" s="1" t="s">
        <v>5297</v>
      </c>
      <c r="AE231" s="1" t="s">
        <v>3686</v>
      </c>
      <c r="AF231" s="1" t="s">
        <v>3256</v>
      </c>
      <c r="AG231" s="1" t="s">
        <v>3257</v>
      </c>
      <c r="AH231" s="1" t="s">
        <v>3687</v>
      </c>
      <c r="AI231" s="1" t="s">
        <v>3259</v>
      </c>
      <c r="AJ231" s="1" t="s">
        <v>3260</v>
      </c>
      <c r="AK231" s="1" t="s">
        <v>3688</v>
      </c>
      <c r="AL231" s="1" t="s">
        <v>3262</v>
      </c>
      <c r="AM231" s="1" t="s">
        <v>3263</v>
      </c>
      <c r="AN231" s="1" t="s">
        <v>3612</v>
      </c>
      <c r="AO231" s="1" t="s">
        <v>3265</v>
      </c>
      <c r="AP231" s="1" t="s">
        <v>3689</v>
      </c>
      <c r="AQ231" s="1" t="s">
        <v>6157</v>
      </c>
      <c r="AR231" s="1" t="s">
        <v>6441</v>
      </c>
      <c r="AS231" s="1" t="s">
        <v>6725</v>
      </c>
      <c r="AT231" s="1" t="s">
        <v>328</v>
      </c>
      <c r="AU231" s="66" t="s">
        <v>4511</v>
      </c>
      <c r="AV231" s="66" t="s">
        <v>3690</v>
      </c>
      <c r="AW231" s="66" t="s">
        <v>119</v>
      </c>
      <c r="AX231" s="66" t="s">
        <v>120</v>
      </c>
      <c r="AZ231" s="96" t="s">
        <v>389</v>
      </c>
      <c r="BA231" s="96" t="s">
        <v>10</v>
      </c>
      <c r="BB231" s="96">
        <v>4</v>
      </c>
      <c r="BC231" t="s">
        <v>4527</v>
      </c>
      <c r="BD231" t="s">
        <v>4322</v>
      </c>
      <c r="BJ231" s="96">
        <v>4</v>
      </c>
      <c r="BK231" s="96" t="s">
        <v>4295</v>
      </c>
      <c r="BL231" s="68" t="s">
        <v>6786</v>
      </c>
      <c r="CQ231" s="205">
        <v>1</v>
      </c>
    </row>
    <row r="232" spans="13:95" x14ac:dyDescent="0.25">
      <c r="M232" s="66" t="s">
        <v>3691</v>
      </c>
      <c r="N232" s="66">
        <v>230</v>
      </c>
      <c r="O232" s="66" t="s">
        <v>3243</v>
      </c>
      <c r="P232" s="1" t="s">
        <v>3244</v>
      </c>
      <c r="Q232" s="1" t="s">
        <v>2615</v>
      </c>
      <c r="R232" s="1" t="s">
        <v>3692</v>
      </c>
      <c r="S232" s="66" t="s">
        <v>3693</v>
      </c>
      <c r="T232" s="1" t="s">
        <v>3694</v>
      </c>
      <c r="U232" s="66" t="s">
        <v>3695</v>
      </c>
      <c r="V232" s="1" t="s">
        <v>3696</v>
      </c>
      <c r="W232" s="1" t="s">
        <v>3697</v>
      </c>
      <c r="X232" s="1" t="s">
        <v>3698</v>
      </c>
      <c r="Y232" s="1" t="s">
        <v>3252</v>
      </c>
      <c r="Z232" s="1" t="s">
        <v>3253</v>
      </c>
      <c r="AA232" s="1" t="s">
        <v>3254</v>
      </c>
      <c r="AB232" s="1" t="s">
        <v>5298</v>
      </c>
      <c r="AC232" s="1" t="s">
        <v>5299</v>
      </c>
      <c r="AD232" s="1" t="s">
        <v>5300</v>
      </c>
      <c r="AE232" s="1" t="s">
        <v>3699</v>
      </c>
      <c r="AF232" s="1" t="s">
        <v>3256</v>
      </c>
      <c r="AG232" s="1" t="s">
        <v>3257</v>
      </c>
      <c r="AH232" s="1" t="s">
        <v>3700</v>
      </c>
      <c r="AI232" s="1" t="s">
        <v>3259</v>
      </c>
      <c r="AJ232" s="1" t="s">
        <v>3260</v>
      </c>
      <c r="AK232" s="1" t="s">
        <v>3701</v>
      </c>
      <c r="AL232" s="1" t="s">
        <v>3262</v>
      </c>
      <c r="AM232" s="1" t="s">
        <v>3263</v>
      </c>
      <c r="AN232" s="1" t="s">
        <v>3702</v>
      </c>
      <c r="AO232" s="1" t="s">
        <v>3265</v>
      </c>
      <c r="AP232" s="1" t="s">
        <v>3703</v>
      </c>
      <c r="AQ232" s="1" t="s">
        <v>6158</v>
      </c>
      <c r="AR232" s="1" t="s">
        <v>6442</v>
      </c>
      <c r="AS232" s="1" t="s">
        <v>6726</v>
      </c>
      <c r="AT232" s="1" t="s">
        <v>328</v>
      </c>
      <c r="AU232" s="66" t="s">
        <v>4511</v>
      </c>
      <c r="AV232" s="66" t="s">
        <v>3704</v>
      </c>
      <c r="AW232" s="66" t="s">
        <v>119</v>
      </c>
      <c r="AX232" s="66" t="s">
        <v>120</v>
      </c>
      <c r="AZ232" s="96" t="s">
        <v>389</v>
      </c>
      <c r="BA232" s="96" t="s">
        <v>10</v>
      </c>
      <c r="BB232" s="96">
        <v>5</v>
      </c>
      <c r="BC232" t="s">
        <v>4531</v>
      </c>
      <c r="BD232" t="s">
        <v>5301</v>
      </c>
      <c r="BE232" t="s">
        <v>6863</v>
      </c>
      <c r="BF232" t="s">
        <v>6792</v>
      </c>
      <c r="BG232" t="s">
        <v>6793</v>
      </c>
      <c r="BJ232" s="96">
        <v>4</v>
      </c>
      <c r="BK232" s="96" t="s">
        <v>4296</v>
      </c>
      <c r="BL232" s="68" t="s">
        <v>6786</v>
      </c>
      <c r="CQ232" s="205">
        <v>1</v>
      </c>
    </row>
    <row r="233" spans="13:95" x14ac:dyDescent="0.25">
      <c r="M233" s="66" t="s">
        <v>3705</v>
      </c>
      <c r="N233" s="66">
        <v>231</v>
      </c>
      <c r="O233" s="66" t="s">
        <v>3243</v>
      </c>
      <c r="P233" s="1" t="s">
        <v>3244</v>
      </c>
      <c r="Q233" s="1" t="s">
        <v>2615</v>
      </c>
      <c r="R233" s="1" t="s">
        <v>3692</v>
      </c>
      <c r="S233" s="66" t="s">
        <v>3693</v>
      </c>
      <c r="T233" s="1" t="s">
        <v>3706</v>
      </c>
      <c r="U233" s="66" t="s">
        <v>3707</v>
      </c>
      <c r="V233" s="1" t="s">
        <v>3708</v>
      </c>
      <c r="W233" s="1" t="s">
        <v>3709</v>
      </c>
      <c r="X233" s="1" t="s">
        <v>3710</v>
      </c>
      <c r="Y233" s="1" t="s">
        <v>3252</v>
      </c>
      <c r="Z233" s="1" t="s">
        <v>3253</v>
      </c>
      <c r="AA233" s="1" t="s">
        <v>3254</v>
      </c>
      <c r="AB233" s="1" t="s">
        <v>5302</v>
      </c>
      <c r="AC233" s="1" t="s">
        <v>5303</v>
      </c>
      <c r="AD233" s="1" t="s">
        <v>5304</v>
      </c>
      <c r="AE233" s="1" t="s">
        <v>3711</v>
      </c>
      <c r="AF233" s="1" t="s">
        <v>3256</v>
      </c>
      <c r="AG233" s="1" t="s">
        <v>3257</v>
      </c>
      <c r="AH233" s="1" t="s">
        <v>3712</v>
      </c>
      <c r="AI233" s="1" t="s">
        <v>3259</v>
      </c>
      <c r="AJ233" s="1" t="s">
        <v>3260</v>
      </c>
      <c r="AK233" s="1" t="s">
        <v>3713</v>
      </c>
      <c r="AL233" s="1" t="s">
        <v>3262</v>
      </c>
      <c r="AM233" s="1" t="s">
        <v>3263</v>
      </c>
      <c r="AN233" s="1" t="s">
        <v>3702</v>
      </c>
      <c r="AO233" s="1" t="s">
        <v>3265</v>
      </c>
      <c r="AP233" s="1" t="s">
        <v>3714</v>
      </c>
      <c r="AQ233" s="1" t="s">
        <v>6159</v>
      </c>
      <c r="AR233" s="1" t="s">
        <v>6443</v>
      </c>
      <c r="AS233" s="1" t="s">
        <v>6727</v>
      </c>
      <c r="AT233" s="1" t="s">
        <v>328</v>
      </c>
      <c r="AU233" s="66" t="s">
        <v>4511</v>
      </c>
      <c r="AV233" s="66" t="s">
        <v>3715</v>
      </c>
      <c r="AW233" s="66" t="s">
        <v>119</v>
      </c>
      <c r="AX233" s="66" t="s">
        <v>120</v>
      </c>
      <c r="AZ233" s="96" t="s">
        <v>389</v>
      </c>
      <c r="BA233" s="96" t="s">
        <v>54</v>
      </c>
      <c r="BB233" s="96">
        <v>1</v>
      </c>
      <c r="BC233" t="s">
        <v>4536</v>
      </c>
      <c r="BD233" t="s">
        <v>4322</v>
      </c>
      <c r="BJ233" s="96">
        <v>4</v>
      </c>
      <c r="BK233" s="96" t="s">
        <v>4297</v>
      </c>
      <c r="BL233" s="68" t="s">
        <v>6786</v>
      </c>
      <c r="CQ233" s="205">
        <v>1</v>
      </c>
    </row>
    <row r="234" spans="13:95" x14ac:dyDescent="0.25">
      <c r="M234" s="66" t="s">
        <v>3716</v>
      </c>
      <c r="N234" s="66">
        <v>232</v>
      </c>
      <c r="O234" s="66" t="s">
        <v>3243</v>
      </c>
      <c r="P234" s="1" t="s">
        <v>3244</v>
      </c>
      <c r="Q234" s="1" t="s">
        <v>2615</v>
      </c>
      <c r="R234" s="1" t="s">
        <v>3692</v>
      </c>
      <c r="S234" s="66" t="s">
        <v>3693</v>
      </c>
      <c r="T234" s="1" t="s">
        <v>3717</v>
      </c>
      <c r="U234" s="66" t="s">
        <v>3718</v>
      </c>
      <c r="V234" s="1" t="s">
        <v>3719</v>
      </c>
      <c r="W234" s="1" t="s">
        <v>3720</v>
      </c>
      <c r="X234" s="1" t="s">
        <v>3721</v>
      </c>
      <c r="Y234" s="1" t="s">
        <v>3252</v>
      </c>
      <c r="Z234" s="1" t="s">
        <v>3253</v>
      </c>
      <c r="AA234" s="1" t="s">
        <v>3254</v>
      </c>
      <c r="AB234" s="1" t="s">
        <v>5305</v>
      </c>
      <c r="AC234" s="1" t="s">
        <v>5306</v>
      </c>
      <c r="AD234" s="1" t="s">
        <v>5307</v>
      </c>
      <c r="AE234" s="1" t="s">
        <v>3722</v>
      </c>
      <c r="AF234" s="1" t="s">
        <v>3256</v>
      </c>
      <c r="AG234" s="1" t="s">
        <v>3257</v>
      </c>
      <c r="AH234" s="1" t="s">
        <v>3723</v>
      </c>
      <c r="AI234" s="1" t="s">
        <v>3259</v>
      </c>
      <c r="AJ234" s="1" t="s">
        <v>3260</v>
      </c>
      <c r="AK234" s="1" t="s">
        <v>3724</v>
      </c>
      <c r="AL234" s="1" t="s">
        <v>3262</v>
      </c>
      <c r="AM234" s="1" t="s">
        <v>3263</v>
      </c>
      <c r="AN234" s="1" t="s">
        <v>3702</v>
      </c>
      <c r="AO234" s="1" t="s">
        <v>3265</v>
      </c>
      <c r="AP234" s="1" t="s">
        <v>3725</v>
      </c>
      <c r="AQ234" s="1" t="s">
        <v>6160</v>
      </c>
      <c r="AR234" s="1" t="s">
        <v>6444</v>
      </c>
      <c r="AS234" s="1" t="s">
        <v>6728</v>
      </c>
      <c r="AT234" s="1" t="s">
        <v>328</v>
      </c>
      <c r="AU234" s="66" t="s">
        <v>4511</v>
      </c>
      <c r="AV234" s="66" t="s">
        <v>3726</v>
      </c>
      <c r="AW234" s="66" t="s">
        <v>119</v>
      </c>
      <c r="AX234" s="66" t="s">
        <v>120</v>
      </c>
      <c r="AZ234" s="96" t="s">
        <v>389</v>
      </c>
      <c r="BA234" s="96" t="s">
        <v>54</v>
      </c>
      <c r="BB234" s="96">
        <v>2</v>
      </c>
      <c r="BC234" t="s">
        <v>4540</v>
      </c>
      <c r="BD234" t="s">
        <v>4541</v>
      </c>
      <c r="BE234" t="s">
        <v>6794</v>
      </c>
      <c r="BF234" t="s">
        <v>6789</v>
      </c>
      <c r="BG234" t="s">
        <v>6788</v>
      </c>
      <c r="BH234" s="96" t="s">
        <v>6795</v>
      </c>
      <c r="BJ234" s="96">
        <v>4</v>
      </c>
      <c r="BK234" s="96" t="s">
        <v>4298</v>
      </c>
      <c r="BL234" s="68" t="s">
        <v>6786</v>
      </c>
      <c r="CQ234" s="205">
        <v>1</v>
      </c>
    </row>
    <row r="235" spans="13:95" x14ac:dyDescent="0.25">
      <c r="M235" s="66" t="s">
        <v>3727</v>
      </c>
      <c r="N235" s="66">
        <v>233</v>
      </c>
      <c r="O235" s="66" t="s">
        <v>3243</v>
      </c>
      <c r="P235" s="1" t="s">
        <v>3244</v>
      </c>
      <c r="Q235" s="1" t="s">
        <v>2615</v>
      </c>
      <c r="R235" s="1" t="s">
        <v>3692</v>
      </c>
      <c r="S235" s="66" t="s">
        <v>3693</v>
      </c>
      <c r="T235" s="1" t="s">
        <v>3728</v>
      </c>
      <c r="U235" s="66" t="s">
        <v>3729</v>
      </c>
      <c r="V235" s="1" t="s">
        <v>3730</v>
      </c>
      <c r="W235" s="1" t="s">
        <v>3731</v>
      </c>
      <c r="X235" s="1" t="s">
        <v>3732</v>
      </c>
      <c r="Y235" s="1" t="s">
        <v>3252</v>
      </c>
      <c r="Z235" s="1" t="s">
        <v>3253</v>
      </c>
      <c r="AA235" s="1" t="s">
        <v>3254</v>
      </c>
      <c r="AB235" s="1" t="s">
        <v>5308</v>
      </c>
      <c r="AC235" s="1" t="s">
        <v>5309</v>
      </c>
      <c r="AD235" s="1" t="s">
        <v>5310</v>
      </c>
      <c r="AE235" s="1" t="s">
        <v>3733</v>
      </c>
      <c r="AF235" s="1" t="s">
        <v>3256</v>
      </c>
      <c r="AG235" s="1" t="s">
        <v>3257</v>
      </c>
      <c r="AH235" s="1" t="s">
        <v>3734</v>
      </c>
      <c r="AI235" s="1" t="s">
        <v>3259</v>
      </c>
      <c r="AJ235" s="1" t="s">
        <v>3260</v>
      </c>
      <c r="AK235" s="1" t="s">
        <v>3735</v>
      </c>
      <c r="AL235" s="1" t="s">
        <v>3262</v>
      </c>
      <c r="AM235" s="1" t="s">
        <v>3263</v>
      </c>
      <c r="AN235" s="1" t="s">
        <v>3702</v>
      </c>
      <c r="AO235" s="1" t="s">
        <v>3265</v>
      </c>
      <c r="AP235" s="1" t="s">
        <v>3736</v>
      </c>
      <c r="AQ235" s="1" t="s">
        <v>6161</v>
      </c>
      <c r="AR235" s="1" t="s">
        <v>6445</v>
      </c>
      <c r="AS235" s="1" t="s">
        <v>6729</v>
      </c>
      <c r="AT235" s="1" t="s">
        <v>328</v>
      </c>
      <c r="AU235" s="66" t="s">
        <v>4511</v>
      </c>
      <c r="AV235" s="66" t="s">
        <v>3737</v>
      </c>
      <c r="AW235" s="66" t="s">
        <v>119</v>
      </c>
      <c r="AX235" s="66" t="s">
        <v>120</v>
      </c>
      <c r="AZ235" s="96" t="s">
        <v>389</v>
      </c>
      <c r="BA235" s="96" t="s">
        <v>54</v>
      </c>
      <c r="BB235" s="96">
        <v>3</v>
      </c>
      <c r="BC235" t="s">
        <v>4545</v>
      </c>
      <c r="BD235" t="s">
        <v>6862</v>
      </c>
      <c r="BE235" t="s">
        <v>5326</v>
      </c>
      <c r="BJ235" s="96">
        <v>4</v>
      </c>
      <c r="BK235" s="96" t="s">
        <v>4299</v>
      </c>
      <c r="BL235" s="68" t="s">
        <v>6786</v>
      </c>
      <c r="CQ235" s="205">
        <v>1</v>
      </c>
    </row>
    <row r="236" spans="13:95" x14ac:dyDescent="0.25">
      <c r="M236" s="66" t="s">
        <v>3738</v>
      </c>
      <c r="N236" s="66">
        <v>234</v>
      </c>
      <c r="O236" s="66" t="s">
        <v>3243</v>
      </c>
      <c r="P236" s="1" t="s">
        <v>3244</v>
      </c>
      <c r="Q236" s="1" t="s">
        <v>2615</v>
      </c>
      <c r="R236" s="1" t="s">
        <v>3692</v>
      </c>
      <c r="S236" s="66" t="s">
        <v>3693</v>
      </c>
      <c r="T236" s="1" t="s">
        <v>3739</v>
      </c>
      <c r="U236" s="66" t="s">
        <v>2262</v>
      </c>
      <c r="V236" s="1" t="s">
        <v>3740</v>
      </c>
      <c r="W236" s="1" t="s">
        <v>3488</v>
      </c>
      <c r="X236" s="1" t="s">
        <v>3741</v>
      </c>
      <c r="Y236" s="1" t="s">
        <v>3252</v>
      </c>
      <c r="Z236" s="1" t="s">
        <v>3253</v>
      </c>
      <c r="AA236" s="1" t="s">
        <v>3254</v>
      </c>
      <c r="AB236" s="1" t="s">
        <v>5311</v>
      </c>
      <c r="AC236" s="1" t="s">
        <v>5312</v>
      </c>
      <c r="AD236" s="1" t="s">
        <v>5313</v>
      </c>
      <c r="AE236" s="1" t="s">
        <v>3742</v>
      </c>
      <c r="AF236" s="1" t="s">
        <v>3256</v>
      </c>
      <c r="AG236" s="1" t="s">
        <v>3257</v>
      </c>
      <c r="AH236" s="1" t="s">
        <v>3743</v>
      </c>
      <c r="AI236" s="1" t="s">
        <v>3259</v>
      </c>
      <c r="AJ236" s="1" t="s">
        <v>3260</v>
      </c>
      <c r="AK236" s="1" t="s">
        <v>3744</v>
      </c>
      <c r="AL236" s="1" t="s">
        <v>3262</v>
      </c>
      <c r="AM236" s="1" t="s">
        <v>3263</v>
      </c>
      <c r="AN236" s="1" t="s">
        <v>3702</v>
      </c>
      <c r="AO236" s="1" t="s">
        <v>3265</v>
      </c>
      <c r="AP236" s="1" t="s">
        <v>3745</v>
      </c>
      <c r="AQ236" s="1" t="s">
        <v>6162</v>
      </c>
      <c r="AR236" s="1" t="s">
        <v>6446</v>
      </c>
      <c r="AS236" s="1" t="s">
        <v>6730</v>
      </c>
      <c r="AT236" s="1" t="s">
        <v>328</v>
      </c>
      <c r="AU236" s="66" t="s">
        <v>4511</v>
      </c>
      <c r="AV236" s="66" t="s">
        <v>3746</v>
      </c>
      <c r="AW236" s="66" t="s">
        <v>119</v>
      </c>
      <c r="AX236" s="66" t="s">
        <v>120</v>
      </c>
      <c r="AZ236" s="96" t="s">
        <v>389</v>
      </c>
      <c r="BA236" s="96" t="s">
        <v>54</v>
      </c>
      <c r="BB236" s="96">
        <v>4</v>
      </c>
      <c r="BC236" t="s">
        <v>4550</v>
      </c>
      <c r="BD236" t="s">
        <v>4551</v>
      </c>
      <c r="BE236" t="s">
        <v>6799</v>
      </c>
      <c r="BF236" t="s">
        <v>6800</v>
      </c>
      <c r="BG236" t="s">
        <v>6801</v>
      </c>
      <c r="BH236" s="96" t="s">
        <v>6802</v>
      </c>
      <c r="BI236" s="96" t="s">
        <v>6803</v>
      </c>
      <c r="BJ236" s="96">
        <v>4</v>
      </c>
      <c r="BK236" s="96" t="s">
        <v>4300</v>
      </c>
      <c r="BL236" s="68" t="s">
        <v>6786</v>
      </c>
      <c r="CQ236" s="205">
        <v>1</v>
      </c>
    </row>
    <row r="237" spans="13:95" x14ac:dyDescent="0.25">
      <c r="M237" s="66" t="s">
        <v>3747</v>
      </c>
      <c r="N237" s="66">
        <v>235</v>
      </c>
      <c r="O237" s="66" t="s">
        <v>3243</v>
      </c>
      <c r="P237" s="1" t="s">
        <v>3244</v>
      </c>
      <c r="Q237" s="1" t="s">
        <v>2615</v>
      </c>
      <c r="R237" s="1" t="s">
        <v>3692</v>
      </c>
      <c r="S237" s="66" t="s">
        <v>3693</v>
      </c>
      <c r="T237" s="1" t="s">
        <v>3748</v>
      </c>
      <c r="U237" s="66" t="s">
        <v>3749</v>
      </c>
      <c r="V237" s="1" t="s">
        <v>3750</v>
      </c>
      <c r="W237" s="1" t="s">
        <v>3751</v>
      </c>
      <c r="X237" s="1" t="s">
        <v>3752</v>
      </c>
      <c r="Y237" s="1" t="s">
        <v>3252</v>
      </c>
      <c r="Z237" s="1" t="s">
        <v>3253</v>
      </c>
      <c r="AA237" s="1" t="s">
        <v>3254</v>
      </c>
      <c r="AB237" s="1" t="s">
        <v>5314</v>
      </c>
      <c r="AC237" s="1" t="s">
        <v>5315</v>
      </c>
      <c r="AD237" s="1" t="s">
        <v>5316</v>
      </c>
      <c r="AE237" s="1" t="s">
        <v>3753</v>
      </c>
      <c r="AF237" s="1" t="s">
        <v>3256</v>
      </c>
      <c r="AG237" s="1" t="s">
        <v>3257</v>
      </c>
      <c r="AH237" s="1" t="s">
        <v>3754</v>
      </c>
      <c r="AI237" s="1" t="s">
        <v>3259</v>
      </c>
      <c r="AJ237" s="1" t="s">
        <v>3260</v>
      </c>
      <c r="AK237" s="1" t="s">
        <v>3755</v>
      </c>
      <c r="AL237" s="1" t="s">
        <v>3262</v>
      </c>
      <c r="AM237" s="1" t="s">
        <v>3263</v>
      </c>
      <c r="AN237" s="1" t="s">
        <v>3702</v>
      </c>
      <c r="AO237" s="1" t="s">
        <v>3265</v>
      </c>
      <c r="AP237" s="1" t="s">
        <v>3756</v>
      </c>
      <c r="AQ237" s="1" t="s">
        <v>6163</v>
      </c>
      <c r="AR237" s="1" t="s">
        <v>6447</v>
      </c>
      <c r="AS237" s="1" t="s">
        <v>6731</v>
      </c>
      <c r="AT237" s="1" t="s">
        <v>328</v>
      </c>
      <c r="AU237" s="66" t="s">
        <v>4511</v>
      </c>
      <c r="AV237" s="66" t="s">
        <v>3757</v>
      </c>
      <c r="AW237" s="66" t="s">
        <v>119</v>
      </c>
      <c r="AX237" s="66" t="s">
        <v>120</v>
      </c>
      <c r="AZ237" s="96" t="s">
        <v>389</v>
      </c>
      <c r="BA237" s="96" t="s">
        <v>54</v>
      </c>
      <c r="BB237" s="96">
        <v>5</v>
      </c>
      <c r="BC237" t="s">
        <v>4555</v>
      </c>
      <c r="BD237" t="s">
        <v>4556</v>
      </c>
      <c r="BE237" t="s">
        <v>6804</v>
      </c>
      <c r="BF237" t="s">
        <v>6805</v>
      </c>
      <c r="BG237" t="s">
        <v>6806</v>
      </c>
      <c r="BH237" s="96" t="s">
        <v>6807</v>
      </c>
      <c r="BJ237" s="96">
        <v>4</v>
      </c>
      <c r="BK237" s="96" t="s">
        <v>4301</v>
      </c>
      <c r="BL237" s="68" t="s">
        <v>6786</v>
      </c>
      <c r="CQ237" s="205">
        <v>1</v>
      </c>
    </row>
    <row r="238" spans="13:95" x14ac:dyDescent="0.25">
      <c r="M238" s="66" t="s">
        <v>3758</v>
      </c>
      <c r="N238" s="66">
        <v>236</v>
      </c>
      <c r="O238" s="66" t="s">
        <v>3243</v>
      </c>
      <c r="P238" s="1" t="s">
        <v>3244</v>
      </c>
      <c r="Q238" s="1" t="s">
        <v>2615</v>
      </c>
      <c r="R238" s="1" t="s">
        <v>3692</v>
      </c>
      <c r="S238" s="66" t="s">
        <v>3693</v>
      </c>
      <c r="T238" s="1" t="s">
        <v>3759</v>
      </c>
      <c r="U238" s="66" t="s">
        <v>3707</v>
      </c>
      <c r="V238" s="1" t="s">
        <v>3760</v>
      </c>
      <c r="W238" s="1" t="s">
        <v>3709</v>
      </c>
      <c r="X238" s="1" t="s">
        <v>3761</v>
      </c>
      <c r="Y238" s="1" t="s">
        <v>3252</v>
      </c>
      <c r="Z238" s="1" t="s">
        <v>3253</v>
      </c>
      <c r="AA238" s="1" t="s">
        <v>3254</v>
      </c>
      <c r="AB238" s="1" t="s">
        <v>5317</v>
      </c>
      <c r="AC238" s="1" t="s">
        <v>5318</v>
      </c>
      <c r="AD238" s="1" t="s">
        <v>5319</v>
      </c>
      <c r="AE238" s="1" t="s">
        <v>3762</v>
      </c>
      <c r="AF238" s="1" t="s">
        <v>3256</v>
      </c>
      <c r="AG238" s="1" t="s">
        <v>3257</v>
      </c>
      <c r="AH238" s="1" t="s">
        <v>3763</v>
      </c>
      <c r="AI238" s="1" t="s">
        <v>3259</v>
      </c>
      <c r="AJ238" s="1" t="s">
        <v>3260</v>
      </c>
      <c r="AK238" s="1" t="s">
        <v>3764</v>
      </c>
      <c r="AL238" s="1" t="s">
        <v>3262</v>
      </c>
      <c r="AM238" s="1" t="s">
        <v>3263</v>
      </c>
      <c r="AN238" s="1" t="s">
        <v>3702</v>
      </c>
      <c r="AO238" s="1" t="s">
        <v>3265</v>
      </c>
      <c r="AP238" s="1" t="s">
        <v>3765</v>
      </c>
      <c r="AQ238" s="1" t="s">
        <v>6164</v>
      </c>
      <c r="AR238" s="1" t="s">
        <v>6448</v>
      </c>
      <c r="AS238" s="1" t="s">
        <v>6732</v>
      </c>
      <c r="AT238" s="1" t="s">
        <v>328</v>
      </c>
      <c r="AU238" s="66" t="s">
        <v>4511</v>
      </c>
      <c r="AV238" s="66" t="s">
        <v>3766</v>
      </c>
      <c r="AW238" s="66" t="s">
        <v>119</v>
      </c>
      <c r="AX238" s="66" t="s">
        <v>120</v>
      </c>
      <c r="AZ238" s="96" t="s">
        <v>389</v>
      </c>
      <c r="BA238" s="96" t="s">
        <v>12</v>
      </c>
      <c r="BB238" s="96">
        <v>1</v>
      </c>
      <c r="BC238" t="s">
        <v>4560</v>
      </c>
      <c r="BD238" t="s">
        <v>5288</v>
      </c>
      <c r="BE238" t="s">
        <v>6848</v>
      </c>
      <c r="BH238"/>
      <c r="BI238"/>
      <c r="BJ238" s="96">
        <v>4</v>
      </c>
      <c r="BK238" s="96" t="s">
        <v>4302</v>
      </c>
      <c r="BL238" s="68" t="s">
        <v>6786</v>
      </c>
      <c r="CQ238" s="205">
        <v>1</v>
      </c>
    </row>
    <row r="239" spans="13:95" x14ac:dyDescent="0.25">
      <c r="M239" s="66" t="s">
        <v>3767</v>
      </c>
      <c r="N239" s="66">
        <v>237</v>
      </c>
      <c r="O239" s="66" t="s">
        <v>3243</v>
      </c>
      <c r="P239" s="1" t="s">
        <v>3244</v>
      </c>
      <c r="Q239" s="1" t="s">
        <v>2615</v>
      </c>
      <c r="R239" s="1" t="s">
        <v>3692</v>
      </c>
      <c r="S239" s="66" t="s">
        <v>3693</v>
      </c>
      <c r="T239" s="1" t="s">
        <v>3768</v>
      </c>
      <c r="U239" s="66" t="s">
        <v>3682</v>
      </c>
      <c r="V239" s="1" t="s">
        <v>3769</v>
      </c>
      <c r="W239" s="1" t="s">
        <v>3684</v>
      </c>
      <c r="X239" s="1" t="s">
        <v>3770</v>
      </c>
      <c r="Y239" s="1" t="s">
        <v>3252</v>
      </c>
      <c r="Z239" s="1" t="s">
        <v>3253</v>
      </c>
      <c r="AA239" s="1" t="s">
        <v>3254</v>
      </c>
      <c r="AB239" s="1" t="s">
        <v>5320</v>
      </c>
      <c r="AC239" s="1" t="s">
        <v>5321</v>
      </c>
      <c r="AD239" s="1" t="s">
        <v>5322</v>
      </c>
      <c r="AE239" s="1" t="s">
        <v>3771</v>
      </c>
      <c r="AF239" s="1" t="s">
        <v>3256</v>
      </c>
      <c r="AG239" s="1" t="s">
        <v>3257</v>
      </c>
      <c r="AH239" s="1" t="s">
        <v>3772</v>
      </c>
      <c r="AI239" s="1" t="s">
        <v>3259</v>
      </c>
      <c r="AJ239" s="1" t="s">
        <v>3260</v>
      </c>
      <c r="AK239" s="1" t="s">
        <v>3773</v>
      </c>
      <c r="AL239" s="1" t="s">
        <v>3262</v>
      </c>
      <c r="AM239" s="1" t="s">
        <v>3263</v>
      </c>
      <c r="AN239" s="1" t="s">
        <v>3702</v>
      </c>
      <c r="AO239" s="1" t="s">
        <v>3265</v>
      </c>
      <c r="AP239" s="1" t="s">
        <v>3774</v>
      </c>
      <c r="AQ239" s="1" t="s">
        <v>6165</v>
      </c>
      <c r="AR239" s="1" t="s">
        <v>6449</v>
      </c>
      <c r="AS239" s="1" t="s">
        <v>6733</v>
      </c>
      <c r="AT239" s="1" t="s">
        <v>328</v>
      </c>
      <c r="AU239" s="66" t="s">
        <v>4511</v>
      </c>
      <c r="AV239" s="66" t="s">
        <v>3775</v>
      </c>
      <c r="AW239" s="66" t="s">
        <v>119</v>
      </c>
      <c r="AX239" s="66" t="s">
        <v>120</v>
      </c>
      <c r="AZ239" s="96" t="s">
        <v>389</v>
      </c>
      <c r="BA239" s="96" t="s">
        <v>12</v>
      </c>
      <c r="BB239" s="96">
        <v>2</v>
      </c>
      <c r="BC239" t="s">
        <v>4564</v>
      </c>
      <c r="BD239" t="s">
        <v>4565</v>
      </c>
      <c r="BE239" t="s">
        <v>6808</v>
      </c>
      <c r="BF239" t="s">
        <v>6809</v>
      </c>
      <c r="BG239" t="s">
        <v>6810</v>
      </c>
      <c r="BH239" t="s">
        <v>6811</v>
      </c>
      <c r="BI239"/>
      <c r="BJ239" s="96">
        <v>4</v>
      </c>
      <c r="BK239" s="96" t="s">
        <v>4303</v>
      </c>
      <c r="BL239" s="68" t="s">
        <v>6786</v>
      </c>
      <c r="CQ239" s="205">
        <v>1</v>
      </c>
    </row>
    <row r="240" spans="13:95" x14ac:dyDescent="0.25">
      <c r="M240" s="66" t="s">
        <v>3776</v>
      </c>
      <c r="N240" s="66">
        <v>238</v>
      </c>
      <c r="O240" s="66" t="s">
        <v>3243</v>
      </c>
      <c r="P240" s="1" t="s">
        <v>3244</v>
      </c>
      <c r="Q240" s="1" t="s">
        <v>2427</v>
      </c>
      <c r="R240" s="1" t="s">
        <v>3777</v>
      </c>
      <c r="S240" s="66" t="s">
        <v>3778</v>
      </c>
      <c r="T240" s="1" t="s">
        <v>3779</v>
      </c>
      <c r="U240" s="66" t="s">
        <v>3780</v>
      </c>
      <c r="V240" s="1" t="s">
        <v>3781</v>
      </c>
      <c r="W240" s="1" t="s">
        <v>3782</v>
      </c>
      <c r="X240" s="1" t="s">
        <v>3783</v>
      </c>
      <c r="Y240" s="1" t="s">
        <v>3252</v>
      </c>
      <c r="Z240" s="1" t="s">
        <v>3253</v>
      </c>
      <c r="AA240" s="1" t="s">
        <v>3254</v>
      </c>
      <c r="AB240" s="1" t="s">
        <v>5323</v>
      </c>
      <c r="AC240" s="1" t="s">
        <v>5324</v>
      </c>
      <c r="AD240" s="1" t="s">
        <v>5325</v>
      </c>
      <c r="AE240" s="1" t="s">
        <v>3512</v>
      </c>
      <c r="AF240" s="1" t="s">
        <v>3256</v>
      </c>
      <c r="AG240" s="1" t="s">
        <v>3257</v>
      </c>
      <c r="AH240" s="1" t="s">
        <v>3784</v>
      </c>
      <c r="AI240" s="1" t="s">
        <v>3259</v>
      </c>
      <c r="AJ240" s="1" t="s">
        <v>3260</v>
      </c>
      <c r="AK240" s="1" t="s">
        <v>3785</v>
      </c>
      <c r="AL240" s="1" t="s">
        <v>3262</v>
      </c>
      <c r="AM240" s="1" t="s">
        <v>3263</v>
      </c>
      <c r="AN240" s="1" t="s">
        <v>3786</v>
      </c>
      <c r="AO240" s="1" t="s">
        <v>3265</v>
      </c>
      <c r="AP240" s="1" t="s">
        <v>3787</v>
      </c>
      <c r="AQ240" s="1" t="s">
        <v>6166</v>
      </c>
      <c r="AR240" s="1" t="s">
        <v>6450</v>
      </c>
      <c r="AS240" s="1" t="s">
        <v>6734</v>
      </c>
      <c r="AT240" s="1" t="s">
        <v>3788</v>
      </c>
      <c r="AU240" s="66" t="s">
        <v>4511</v>
      </c>
      <c r="AV240" s="66" t="s">
        <v>3789</v>
      </c>
      <c r="AW240" s="66" t="s">
        <v>119</v>
      </c>
      <c r="AX240" s="66" t="s">
        <v>120</v>
      </c>
      <c r="AZ240" s="96" t="s">
        <v>389</v>
      </c>
      <c r="BA240" s="96" t="s">
        <v>12</v>
      </c>
      <c r="BB240" s="96">
        <v>3</v>
      </c>
      <c r="BC240" t="s">
        <v>4569</v>
      </c>
      <c r="BD240" t="s">
        <v>5326</v>
      </c>
      <c r="BH240"/>
      <c r="BI240"/>
      <c r="BJ240" s="96">
        <v>4</v>
      </c>
      <c r="BK240" s="96" t="s">
        <v>4304</v>
      </c>
      <c r="BL240" s="68" t="s">
        <v>6786</v>
      </c>
      <c r="CQ240" s="205">
        <v>1</v>
      </c>
    </row>
    <row r="241" spans="13:95" x14ac:dyDescent="0.25">
      <c r="M241" s="66" t="s">
        <v>3790</v>
      </c>
      <c r="N241" s="66">
        <v>239</v>
      </c>
      <c r="O241" s="66" t="s">
        <v>3243</v>
      </c>
      <c r="P241" s="1" t="s">
        <v>3244</v>
      </c>
      <c r="Q241" s="1" t="s">
        <v>2427</v>
      </c>
      <c r="R241" s="1" t="s">
        <v>3777</v>
      </c>
      <c r="S241" s="66" t="s">
        <v>3778</v>
      </c>
      <c r="T241" s="1" t="s">
        <v>3791</v>
      </c>
      <c r="U241" s="66" t="s">
        <v>3792</v>
      </c>
      <c r="V241" s="1" t="s">
        <v>3793</v>
      </c>
      <c r="W241" s="1" t="s">
        <v>3794</v>
      </c>
      <c r="X241" s="1" t="s">
        <v>3795</v>
      </c>
      <c r="Y241" s="1" t="s">
        <v>3252</v>
      </c>
      <c r="Z241" s="1" t="s">
        <v>3253</v>
      </c>
      <c r="AA241" s="1" t="s">
        <v>3254</v>
      </c>
      <c r="AB241" s="1" t="s">
        <v>5327</v>
      </c>
      <c r="AC241" s="1" t="s">
        <v>5328</v>
      </c>
      <c r="AD241" s="1" t="s">
        <v>5329</v>
      </c>
      <c r="AE241" s="1" t="s">
        <v>3796</v>
      </c>
      <c r="AF241" s="1" t="s">
        <v>3256</v>
      </c>
      <c r="AG241" s="1" t="s">
        <v>3257</v>
      </c>
      <c r="AH241" s="1" t="s">
        <v>3797</v>
      </c>
      <c r="AI241" s="1" t="s">
        <v>3259</v>
      </c>
      <c r="AJ241" s="1" t="s">
        <v>3260</v>
      </c>
      <c r="AK241" s="1" t="s">
        <v>3798</v>
      </c>
      <c r="AL241" s="1" t="s">
        <v>3262</v>
      </c>
      <c r="AM241" s="1" t="s">
        <v>3263</v>
      </c>
      <c r="AN241" s="1" t="s">
        <v>3786</v>
      </c>
      <c r="AO241" s="1" t="s">
        <v>3265</v>
      </c>
      <c r="AP241" s="1" t="s">
        <v>3799</v>
      </c>
      <c r="AQ241" s="1" t="s">
        <v>6167</v>
      </c>
      <c r="AR241" s="1" t="s">
        <v>6451</v>
      </c>
      <c r="AS241" s="1" t="s">
        <v>6735</v>
      </c>
      <c r="AT241" s="1" t="s">
        <v>3788</v>
      </c>
      <c r="AU241" s="66" t="s">
        <v>4511</v>
      </c>
      <c r="AV241" s="66" t="s">
        <v>3800</v>
      </c>
      <c r="AW241" s="66" t="s">
        <v>119</v>
      </c>
      <c r="AX241" s="66" t="s">
        <v>120</v>
      </c>
      <c r="AZ241" s="96" t="s">
        <v>389</v>
      </c>
      <c r="BA241" s="96" t="s">
        <v>12</v>
      </c>
      <c r="BB241" s="96">
        <v>4</v>
      </c>
      <c r="BC241" t="s">
        <v>4573</v>
      </c>
      <c r="BD241" t="s">
        <v>6812</v>
      </c>
      <c r="BE241" t="s">
        <v>6813</v>
      </c>
      <c r="BF241" t="s">
        <v>6802</v>
      </c>
      <c r="BG241" t="s">
        <v>6814</v>
      </c>
      <c r="BH241" t="s">
        <v>6815</v>
      </c>
      <c r="BI241" t="s">
        <v>6816</v>
      </c>
      <c r="BJ241" s="96">
        <v>4</v>
      </c>
      <c r="BK241" s="96" t="s">
        <v>4305</v>
      </c>
      <c r="BL241" s="68" t="s">
        <v>6786</v>
      </c>
      <c r="CQ241" s="205">
        <v>1</v>
      </c>
    </row>
    <row r="242" spans="13:95" x14ac:dyDescent="0.25">
      <c r="M242" s="66" t="s">
        <v>3801</v>
      </c>
      <c r="N242" s="66">
        <v>240</v>
      </c>
      <c r="O242" s="66" t="s">
        <v>3243</v>
      </c>
      <c r="P242" s="1" t="s">
        <v>3244</v>
      </c>
      <c r="Q242" s="1" t="s">
        <v>2427</v>
      </c>
      <c r="R242" s="1" t="s">
        <v>3777</v>
      </c>
      <c r="S242" s="66" t="s">
        <v>3778</v>
      </c>
      <c r="T242" s="1" t="s">
        <v>3802</v>
      </c>
      <c r="U242" s="66" t="s">
        <v>3803</v>
      </c>
      <c r="V242" s="1" t="s">
        <v>3804</v>
      </c>
      <c r="W242" s="1" t="s">
        <v>3805</v>
      </c>
      <c r="X242" s="1" t="s">
        <v>3806</v>
      </c>
      <c r="Y242" s="1" t="s">
        <v>3252</v>
      </c>
      <c r="Z242" s="1" t="s">
        <v>3253</v>
      </c>
      <c r="AA242" s="1" t="s">
        <v>3254</v>
      </c>
      <c r="AB242" s="1" t="s">
        <v>5330</v>
      </c>
      <c r="AC242" s="1" t="s">
        <v>5331</v>
      </c>
      <c r="AD242" s="1" t="s">
        <v>5332</v>
      </c>
      <c r="AE242" s="1" t="s">
        <v>3807</v>
      </c>
      <c r="AF242" s="1" t="s">
        <v>3256</v>
      </c>
      <c r="AG242" s="1" t="s">
        <v>3257</v>
      </c>
      <c r="AH242" s="1" t="s">
        <v>3808</v>
      </c>
      <c r="AI242" s="1" t="s">
        <v>3259</v>
      </c>
      <c r="AJ242" s="1" t="s">
        <v>3260</v>
      </c>
      <c r="AK242" s="1" t="s">
        <v>3809</v>
      </c>
      <c r="AL242" s="1" t="s">
        <v>3262</v>
      </c>
      <c r="AM242" s="1" t="s">
        <v>3263</v>
      </c>
      <c r="AN242" s="1" t="s">
        <v>3786</v>
      </c>
      <c r="AO242" s="1" t="s">
        <v>3265</v>
      </c>
      <c r="AP242" s="1" t="s">
        <v>3810</v>
      </c>
      <c r="AQ242" s="1" t="s">
        <v>6168</v>
      </c>
      <c r="AR242" s="1" t="s">
        <v>6452</v>
      </c>
      <c r="AS242" s="1" t="s">
        <v>6736</v>
      </c>
      <c r="AT242" s="1" t="s">
        <v>3788</v>
      </c>
      <c r="AU242" s="66" t="s">
        <v>4511</v>
      </c>
      <c r="AV242" s="66" t="s">
        <v>3811</v>
      </c>
      <c r="AW242" s="66" t="s">
        <v>119</v>
      </c>
      <c r="AX242" s="66" t="s">
        <v>120</v>
      </c>
      <c r="AZ242" s="96" t="s">
        <v>389</v>
      </c>
      <c r="BA242" s="96" t="s">
        <v>12</v>
      </c>
      <c r="BB242" s="96">
        <v>5</v>
      </c>
      <c r="BC242" t="s">
        <v>4577</v>
      </c>
      <c r="BD242" t="s">
        <v>6817</v>
      </c>
      <c r="BE242" t="s">
        <v>4578</v>
      </c>
      <c r="BF242" t="s">
        <v>6818</v>
      </c>
      <c r="BG242" t="s">
        <v>6819</v>
      </c>
      <c r="BH242" t="s">
        <v>6793</v>
      </c>
      <c r="BI242"/>
      <c r="BJ242" s="96">
        <v>4</v>
      </c>
      <c r="BK242" s="96" t="s">
        <v>4306</v>
      </c>
      <c r="BL242" s="68" t="s">
        <v>6786</v>
      </c>
      <c r="CQ242" s="205">
        <v>1</v>
      </c>
    </row>
    <row r="243" spans="13:95" x14ac:dyDescent="0.25">
      <c r="M243" s="66" t="s">
        <v>3812</v>
      </c>
      <c r="N243" s="66">
        <v>241</v>
      </c>
      <c r="O243" s="66" t="s">
        <v>3243</v>
      </c>
      <c r="P243" s="1" t="s">
        <v>3244</v>
      </c>
      <c r="Q243" s="1" t="s">
        <v>2427</v>
      </c>
      <c r="R243" s="1" t="s">
        <v>3777</v>
      </c>
      <c r="S243" s="66" t="s">
        <v>3778</v>
      </c>
      <c r="T243" s="1" t="s">
        <v>3813</v>
      </c>
      <c r="U243" s="66" t="s">
        <v>3814</v>
      </c>
      <c r="V243" s="1" t="s">
        <v>3815</v>
      </c>
      <c r="W243" s="1" t="s">
        <v>3816</v>
      </c>
      <c r="X243" s="1" t="s">
        <v>3817</v>
      </c>
      <c r="Y243" s="1" t="s">
        <v>3252</v>
      </c>
      <c r="Z243" s="1" t="s">
        <v>3253</v>
      </c>
      <c r="AA243" s="1" t="s">
        <v>3254</v>
      </c>
      <c r="AB243" s="1" t="s">
        <v>5333</v>
      </c>
      <c r="AC243" s="1" t="s">
        <v>5334</v>
      </c>
      <c r="AD243" s="1" t="s">
        <v>5335</v>
      </c>
      <c r="AE243" s="1" t="s">
        <v>3818</v>
      </c>
      <c r="AF243" s="1" t="s">
        <v>3256</v>
      </c>
      <c r="AG243" s="1" t="s">
        <v>3257</v>
      </c>
      <c r="AH243" s="1" t="s">
        <v>3819</v>
      </c>
      <c r="AI243" s="1" t="s">
        <v>3259</v>
      </c>
      <c r="AJ243" s="1" t="s">
        <v>3260</v>
      </c>
      <c r="AK243" s="1" t="s">
        <v>3820</v>
      </c>
      <c r="AL243" s="1" t="s">
        <v>3262</v>
      </c>
      <c r="AM243" s="1" t="s">
        <v>3263</v>
      </c>
      <c r="AN243" s="1" t="s">
        <v>3786</v>
      </c>
      <c r="AO243" s="1" t="s">
        <v>3265</v>
      </c>
      <c r="AP243" s="1" t="s">
        <v>3821</v>
      </c>
      <c r="AQ243" s="1" t="s">
        <v>6169</v>
      </c>
      <c r="AR243" s="1" t="s">
        <v>6453</v>
      </c>
      <c r="AS243" s="1" t="s">
        <v>6737</v>
      </c>
      <c r="AT243" s="1" t="s">
        <v>3788</v>
      </c>
      <c r="AU243" s="66" t="s">
        <v>4511</v>
      </c>
      <c r="AV243" s="66" t="s">
        <v>3822</v>
      </c>
      <c r="AW243" s="66" t="s">
        <v>119</v>
      </c>
      <c r="AX243" s="66" t="s">
        <v>120</v>
      </c>
      <c r="AZ243" s="96" t="s">
        <v>407</v>
      </c>
      <c r="BA243" s="96" t="s">
        <v>10</v>
      </c>
      <c r="BB243" s="96">
        <v>1</v>
      </c>
      <c r="BC243" t="s">
        <v>4512</v>
      </c>
      <c r="BD243" t="s">
        <v>4323</v>
      </c>
      <c r="BE243" t="s">
        <v>6848</v>
      </c>
      <c r="BI243"/>
      <c r="BJ243" s="96">
        <v>4</v>
      </c>
      <c r="BK243" s="96" t="s">
        <v>4292</v>
      </c>
      <c r="BL243" s="68" t="s">
        <v>6786</v>
      </c>
      <c r="CQ243" s="205">
        <v>1</v>
      </c>
    </row>
    <row r="244" spans="13:95" x14ac:dyDescent="0.25">
      <c r="M244" s="66" t="s">
        <v>3823</v>
      </c>
      <c r="N244" s="66">
        <v>242</v>
      </c>
      <c r="O244" s="66" t="s">
        <v>3243</v>
      </c>
      <c r="P244" s="1" t="s">
        <v>3244</v>
      </c>
      <c r="Q244" s="1" t="s">
        <v>2427</v>
      </c>
      <c r="R244" s="1" t="s">
        <v>3777</v>
      </c>
      <c r="S244" s="66" t="s">
        <v>3778</v>
      </c>
      <c r="T244" s="1" t="s">
        <v>3824</v>
      </c>
      <c r="U244" s="66" t="s">
        <v>3825</v>
      </c>
      <c r="V244" s="1" t="s">
        <v>3826</v>
      </c>
      <c r="W244" s="1" t="s">
        <v>3827</v>
      </c>
      <c r="X244" s="1" t="s">
        <v>3828</v>
      </c>
      <c r="Y244" s="1" t="s">
        <v>3252</v>
      </c>
      <c r="Z244" s="1" t="s">
        <v>3253</v>
      </c>
      <c r="AA244" s="1" t="s">
        <v>3254</v>
      </c>
      <c r="AB244" s="1" t="s">
        <v>5336</v>
      </c>
      <c r="AC244" s="1" t="s">
        <v>5337</v>
      </c>
      <c r="AD244" s="1" t="s">
        <v>5338</v>
      </c>
      <c r="AE244" s="1" t="s">
        <v>3829</v>
      </c>
      <c r="AF244" s="1" t="s">
        <v>3256</v>
      </c>
      <c r="AG244" s="1" t="s">
        <v>3257</v>
      </c>
      <c r="AH244" s="1" t="s">
        <v>3830</v>
      </c>
      <c r="AI244" s="1" t="s">
        <v>3259</v>
      </c>
      <c r="AJ244" s="1" t="s">
        <v>3260</v>
      </c>
      <c r="AK244" s="1" t="s">
        <v>3831</v>
      </c>
      <c r="AL244" s="1" t="s">
        <v>3262</v>
      </c>
      <c r="AM244" s="1" t="s">
        <v>3263</v>
      </c>
      <c r="AN244" s="1" t="s">
        <v>3786</v>
      </c>
      <c r="AO244" s="1" t="s">
        <v>3265</v>
      </c>
      <c r="AP244" s="1" t="s">
        <v>3832</v>
      </c>
      <c r="AQ244" s="1" t="s">
        <v>6170</v>
      </c>
      <c r="AR244" s="1" t="s">
        <v>6454</v>
      </c>
      <c r="AS244" s="1" t="s">
        <v>6738</v>
      </c>
      <c r="AT244" s="1" t="s">
        <v>3788</v>
      </c>
      <c r="AU244" s="66" t="s">
        <v>4511</v>
      </c>
      <c r="AV244" s="66" t="s">
        <v>3833</v>
      </c>
      <c r="AW244" s="66" t="s">
        <v>119</v>
      </c>
      <c r="AX244" s="66" t="s">
        <v>120</v>
      </c>
      <c r="AZ244" s="96" t="s">
        <v>407</v>
      </c>
      <c r="BA244" s="96" t="s">
        <v>10</v>
      </c>
      <c r="BB244" s="96">
        <v>2</v>
      </c>
      <c r="BC244" t="s">
        <v>4518</v>
      </c>
      <c r="BD244" t="s">
        <v>6864</v>
      </c>
      <c r="BE244" t="s">
        <v>6787</v>
      </c>
      <c r="BF244" t="s">
        <v>6788</v>
      </c>
      <c r="BG244" t="s">
        <v>6789</v>
      </c>
      <c r="BI244"/>
      <c r="BJ244" s="96">
        <v>4</v>
      </c>
      <c r="BK244" s="96" t="s">
        <v>4293</v>
      </c>
      <c r="BL244" s="68" t="s">
        <v>6786</v>
      </c>
      <c r="CQ244" s="205">
        <v>1</v>
      </c>
    </row>
    <row r="245" spans="13:95" x14ac:dyDescent="0.25">
      <c r="M245" s="66" t="s">
        <v>3834</v>
      </c>
      <c r="N245" s="66">
        <v>243</v>
      </c>
      <c r="O245" s="66" t="s">
        <v>3243</v>
      </c>
      <c r="P245" s="1" t="s">
        <v>3244</v>
      </c>
      <c r="Q245" s="1" t="s">
        <v>2427</v>
      </c>
      <c r="R245" s="1" t="s">
        <v>3777</v>
      </c>
      <c r="S245" s="66" t="s">
        <v>3778</v>
      </c>
      <c r="T245" s="1" t="s">
        <v>3835</v>
      </c>
      <c r="U245" s="66" t="s">
        <v>3836</v>
      </c>
      <c r="V245" s="1" t="s">
        <v>3837</v>
      </c>
      <c r="W245" s="1" t="s">
        <v>3838</v>
      </c>
      <c r="X245" s="1" t="s">
        <v>3839</v>
      </c>
      <c r="Y245" s="1" t="s">
        <v>3252</v>
      </c>
      <c r="Z245" s="1" t="s">
        <v>3253</v>
      </c>
      <c r="AA245" s="1" t="s">
        <v>3254</v>
      </c>
      <c r="AB245" s="1" t="s">
        <v>5339</v>
      </c>
      <c r="AC245" s="1" t="s">
        <v>5340</v>
      </c>
      <c r="AD245" s="1" t="s">
        <v>5341</v>
      </c>
      <c r="AE245" s="1" t="s">
        <v>3840</v>
      </c>
      <c r="AF245" s="1" t="s">
        <v>3256</v>
      </c>
      <c r="AG245" s="1" t="s">
        <v>3257</v>
      </c>
      <c r="AH245" s="1" t="s">
        <v>3841</v>
      </c>
      <c r="AI245" s="1" t="s">
        <v>3259</v>
      </c>
      <c r="AJ245" s="1" t="s">
        <v>3260</v>
      </c>
      <c r="AK245" s="1" t="s">
        <v>3842</v>
      </c>
      <c r="AL245" s="1" t="s">
        <v>3262</v>
      </c>
      <c r="AM245" s="1" t="s">
        <v>3263</v>
      </c>
      <c r="AN245" s="1" t="s">
        <v>3786</v>
      </c>
      <c r="AO245" s="1" t="s">
        <v>3265</v>
      </c>
      <c r="AP245" s="1" t="s">
        <v>3843</v>
      </c>
      <c r="AQ245" s="1" t="s">
        <v>6171</v>
      </c>
      <c r="AR245" s="1" t="s">
        <v>6455</v>
      </c>
      <c r="AS245" s="1" t="s">
        <v>6739</v>
      </c>
      <c r="AT245" s="1" t="s">
        <v>3788</v>
      </c>
      <c r="AU245" s="66" t="s">
        <v>4511</v>
      </c>
      <c r="AV245" s="66" t="s">
        <v>3844</v>
      </c>
      <c r="AW245" s="66" t="s">
        <v>119</v>
      </c>
      <c r="AX245" s="66" t="s">
        <v>120</v>
      </c>
      <c r="AZ245" s="96" t="s">
        <v>407</v>
      </c>
      <c r="BA245" s="96" t="s">
        <v>10</v>
      </c>
      <c r="BB245" s="96">
        <v>3</v>
      </c>
      <c r="BC245" t="s">
        <v>4523</v>
      </c>
      <c r="BD245" t="s">
        <v>5342</v>
      </c>
      <c r="BE245" t="s">
        <v>5374</v>
      </c>
      <c r="BJ245" s="96">
        <v>4</v>
      </c>
      <c r="BK245" s="96" t="s">
        <v>4294</v>
      </c>
      <c r="BL245" s="68" t="s">
        <v>6786</v>
      </c>
      <c r="CQ245" s="205">
        <v>1</v>
      </c>
    </row>
    <row r="246" spans="13:95" x14ac:dyDescent="0.25">
      <c r="M246" s="66" t="s">
        <v>3845</v>
      </c>
      <c r="N246" s="66">
        <v>244</v>
      </c>
      <c r="O246" s="66" t="s">
        <v>3243</v>
      </c>
      <c r="P246" s="1" t="s">
        <v>3244</v>
      </c>
      <c r="Q246" s="1" t="s">
        <v>2427</v>
      </c>
      <c r="R246" s="1" t="s">
        <v>3777</v>
      </c>
      <c r="S246" s="66" t="s">
        <v>3778</v>
      </c>
      <c r="T246" s="1" t="s">
        <v>3846</v>
      </c>
      <c r="U246" s="66" t="s">
        <v>3847</v>
      </c>
      <c r="V246" s="1" t="s">
        <v>3848</v>
      </c>
      <c r="W246" s="1" t="s">
        <v>3849</v>
      </c>
      <c r="X246" s="1" t="s">
        <v>3850</v>
      </c>
      <c r="Y246" s="1" t="s">
        <v>3252</v>
      </c>
      <c r="Z246" s="1" t="s">
        <v>3253</v>
      </c>
      <c r="AA246" s="1" t="s">
        <v>3254</v>
      </c>
      <c r="AB246" s="1" t="s">
        <v>5343</v>
      </c>
      <c r="AC246" s="1" t="s">
        <v>5344</v>
      </c>
      <c r="AD246" s="1" t="s">
        <v>5345</v>
      </c>
      <c r="AE246" s="1" t="s">
        <v>3753</v>
      </c>
      <c r="AF246" s="1" t="s">
        <v>3256</v>
      </c>
      <c r="AG246" s="1" t="s">
        <v>3257</v>
      </c>
      <c r="AH246" s="1" t="s">
        <v>3851</v>
      </c>
      <c r="AI246" s="1" t="s">
        <v>3259</v>
      </c>
      <c r="AJ246" s="1" t="s">
        <v>3260</v>
      </c>
      <c r="AK246" s="1" t="s">
        <v>3852</v>
      </c>
      <c r="AL246" s="1" t="s">
        <v>3262</v>
      </c>
      <c r="AM246" s="1" t="s">
        <v>3263</v>
      </c>
      <c r="AN246" s="1" t="s">
        <v>3786</v>
      </c>
      <c r="AO246" s="1" t="s">
        <v>3265</v>
      </c>
      <c r="AP246" s="1" t="s">
        <v>3853</v>
      </c>
      <c r="AQ246" s="1" t="s">
        <v>6172</v>
      </c>
      <c r="AR246" s="1" t="s">
        <v>6456</v>
      </c>
      <c r="AS246" s="1" t="s">
        <v>6740</v>
      </c>
      <c r="AT246" s="1" t="s">
        <v>3788</v>
      </c>
      <c r="AU246" s="66" t="s">
        <v>4511</v>
      </c>
      <c r="AV246" s="66" t="s">
        <v>3854</v>
      </c>
      <c r="AW246" s="66" t="s">
        <v>119</v>
      </c>
      <c r="AX246" s="66" t="s">
        <v>120</v>
      </c>
      <c r="AZ246" s="96" t="s">
        <v>407</v>
      </c>
      <c r="BA246" s="96" t="s">
        <v>10</v>
      </c>
      <c r="BB246" s="96">
        <v>4</v>
      </c>
      <c r="BC246" t="s">
        <v>4527</v>
      </c>
      <c r="BD246" t="s">
        <v>5346</v>
      </c>
      <c r="BJ246" s="96">
        <v>4</v>
      </c>
      <c r="BK246" s="96" t="s">
        <v>4295</v>
      </c>
      <c r="BL246" s="68" t="s">
        <v>6786</v>
      </c>
      <c r="CQ246" s="205">
        <v>1</v>
      </c>
    </row>
    <row r="247" spans="13:95" x14ac:dyDescent="0.25">
      <c r="M247" s="66" t="s">
        <v>3855</v>
      </c>
      <c r="N247" s="66">
        <v>245</v>
      </c>
      <c r="O247" s="66" t="s">
        <v>3243</v>
      </c>
      <c r="P247" s="1" t="s">
        <v>3244</v>
      </c>
      <c r="Q247" s="1" t="s">
        <v>2427</v>
      </c>
      <c r="R247" s="1" t="s">
        <v>3777</v>
      </c>
      <c r="S247" s="66" t="s">
        <v>3778</v>
      </c>
      <c r="T247" s="1" t="s">
        <v>3856</v>
      </c>
      <c r="U247" s="66" t="s">
        <v>3857</v>
      </c>
      <c r="V247" s="1" t="s">
        <v>3858</v>
      </c>
      <c r="W247" s="1" t="s">
        <v>3859</v>
      </c>
      <c r="X247" s="1" t="s">
        <v>3860</v>
      </c>
      <c r="Y247" s="1" t="s">
        <v>3252</v>
      </c>
      <c r="Z247" s="1" t="s">
        <v>3253</v>
      </c>
      <c r="AA247" s="1" t="s">
        <v>3254</v>
      </c>
      <c r="AB247" s="1" t="s">
        <v>5347</v>
      </c>
      <c r="AC247" s="1" t="s">
        <v>5348</v>
      </c>
      <c r="AD247" s="1" t="s">
        <v>5349</v>
      </c>
      <c r="AE247" s="1" t="s">
        <v>3861</v>
      </c>
      <c r="AF247" s="1" t="s">
        <v>3256</v>
      </c>
      <c r="AG247" s="1" t="s">
        <v>3257</v>
      </c>
      <c r="AH247" s="1" t="s">
        <v>3862</v>
      </c>
      <c r="AI247" s="1" t="s">
        <v>3259</v>
      </c>
      <c r="AJ247" s="1" t="s">
        <v>3260</v>
      </c>
      <c r="AK247" s="1" t="s">
        <v>3863</v>
      </c>
      <c r="AL247" s="1" t="s">
        <v>3262</v>
      </c>
      <c r="AM247" s="1" t="s">
        <v>3263</v>
      </c>
      <c r="AN247" s="1" t="s">
        <v>3786</v>
      </c>
      <c r="AO247" s="1" t="s">
        <v>3265</v>
      </c>
      <c r="AP247" s="1" t="s">
        <v>3864</v>
      </c>
      <c r="AQ247" s="1" t="s">
        <v>6173</v>
      </c>
      <c r="AR247" s="1" t="s">
        <v>6457</v>
      </c>
      <c r="AS247" s="1" t="s">
        <v>6741</v>
      </c>
      <c r="AT247" s="1" t="s">
        <v>3788</v>
      </c>
      <c r="AU247" s="66" t="s">
        <v>4511</v>
      </c>
      <c r="AV247" s="66" t="s">
        <v>3865</v>
      </c>
      <c r="AW247" s="66" t="s">
        <v>119</v>
      </c>
      <c r="AX247" s="66" t="s">
        <v>120</v>
      </c>
      <c r="AZ247" s="96" t="s">
        <v>407</v>
      </c>
      <c r="BA247" s="96" t="s">
        <v>10</v>
      </c>
      <c r="BB247" s="96">
        <v>5</v>
      </c>
      <c r="BC247" t="s">
        <v>4531</v>
      </c>
      <c r="BD247" t="s">
        <v>6865</v>
      </c>
      <c r="BE247" t="s">
        <v>6866</v>
      </c>
      <c r="BF247" t="s">
        <v>6792</v>
      </c>
      <c r="BG247" t="s">
        <v>6793</v>
      </c>
      <c r="BJ247" s="96">
        <v>4</v>
      </c>
      <c r="BK247" s="96" t="s">
        <v>4296</v>
      </c>
      <c r="BL247" s="68" t="s">
        <v>6786</v>
      </c>
      <c r="CQ247" s="205">
        <v>1</v>
      </c>
    </row>
    <row r="248" spans="13:95" x14ac:dyDescent="0.25">
      <c r="M248" s="66" t="s">
        <v>3866</v>
      </c>
      <c r="N248" s="66">
        <v>246</v>
      </c>
      <c r="O248" s="66" t="s">
        <v>3243</v>
      </c>
      <c r="P248" s="1" t="s">
        <v>3244</v>
      </c>
      <c r="Q248" s="1" t="s">
        <v>970</v>
      </c>
      <c r="R248" s="1" t="s">
        <v>3867</v>
      </c>
      <c r="S248" s="66" t="s">
        <v>3868</v>
      </c>
      <c r="T248" s="1" t="s">
        <v>3869</v>
      </c>
      <c r="U248" s="66" t="s">
        <v>2262</v>
      </c>
      <c r="V248" s="1" t="s">
        <v>3870</v>
      </c>
      <c r="W248" s="1" t="s">
        <v>3488</v>
      </c>
      <c r="X248" s="1" t="s">
        <v>3871</v>
      </c>
      <c r="Y248" s="1" t="s">
        <v>3252</v>
      </c>
      <c r="Z248" s="1" t="s">
        <v>3253</v>
      </c>
      <c r="AA248" s="1" t="s">
        <v>3254</v>
      </c>
      <c r="AB248" s="1" t="s">
        <v>5350</v>
      </c>
      <c r="AC248" s="1" t="s">
        <v>5351</v>
      </c>
      <c r="AD248" s="1" t="s">
        <v>5352</v>
      </c>
      <c r="AE248" s="1" t="s">
        <v>3872</v>
      </c>
      <c r="AF248" s="1" t="s">
        <v>3256</v>
      </c>
      <c r="AG248" s="1" t="s">
        <v>3257</v>
      </c>
      <c r="AH248" s="1" t="s">
        <v>3873</v>
      </c>
      <c r="AI248" s="1" t="s">
        <v>3259</v>
      </c>
      <c r="AJ248" s="1" t="s">
        <v>3260</v>
      </c>
      <c r="AK248" s="1" t="s">
        <v>3874</v>
      </c>
      <c r="AL248" s="1" t="s">
        <v>3262</v>
      </c>
      <c r="AM248" s="1" t="s">
        <v>3263</v>
      </c>
      <c r="AN248" s="1" t="s">
        <v>3875</v>
      </c>
      <c r="AO248" s="1" t="s">
        <v>3265</v>
      </c>
      <c r="AP248" s="1" t="s">
        <v>3876</v>
      </c>
      <c r="AQ248" s="1" t="s">
        <v>6174</v>
      </c>
      <c r="AR248" s="1" t="s">
        <v>6458</v>
      </c>
      <c r="AS248" s="1" t="s">
        <v>6742</v>
      </c>
      <c r="AT248" s="1" t="s">
        <v>3877</v>
      </c>
      <c r="AU248" s="66" t="s">
        <v>4511</v>
      </c>
      <c r="AV248" s="66" t="s">
        <v>3878</v>
      </c>
      <c r="AW248" s="66" t="s">
        <v>119</v>
      </c>
      <c r="AX248" s="66" t="s">
        <v>120</v>
      </c>
      <c r="AZ248" s="96" t="s">
        <v>407</v>
      </c>
      <c r="BA248" s="96" t="s">
        <v>54</v>
      </c>
      <c r="BB248" s="96">
        <v>1</v>
      </c>
      <c r="BC248" t="s">
        <v>4536</v>
      </c>
      <c r="BD248" t="s">
        <v>5346</v>
      </c>
      <c r="BJ248" s="96">
        <v>4</v>
      </c>
      <c r="BK248" s="96" t="s">
        <v>4297</v>
      </c>
      <c r="BL248" s="68" t="s">
        <v>6786</v>
      </c>
      <c r="CQ248" s="205">
        <v>1</v>
      </c>
    </row>
    <row r="249" spans="13:95" x14ac:dyDescent="0.25">
      <c r="M249" s="66" t="s">
        <v>3879</v>
      </c>
      <c r="N249" s="66">
        <v>247</v>
      </c>
      <c r="O249" s="66" t="s">
        <v>3243</v>
      </c>
      <c r="P249" s="1" t="s">
        <v>3244</v>
      </c>
      <c r="Q249" s="1" t="s">
        <v>970</v>
      </c>
      <c r="R249" s="1" t="s">
        <v>3867</v>
      </c>
      <c r="S249" s="66" t="s">
        <v>3868</v>
      </c>
      <c r="T249" s="1" t="s">
        <v>3880</v>
      </c>
      <c r="U249" s="66" t="s">
        <v>3881</v>
      </c>
      <c r="V249" s="1" t="s">
        <v>3882</v>
      </c>
      <c r="W249" s="1" t="s">
        <v>3883</v>
      </c>
      <c r="X249" s="1" t="s">
        <v>3884</v>
      </c>
      <c r="Y249" s="1" t="s">
        <v>3252</v>
      </c>
      <c r="Z249" s="1" t="s">
        <v>3253</v>
      </c>
      <c r="AA249" s="1" t="s">
        <v>3254</v>
      </c>
      <c r="AB249" s="1" t="s">
        <v>5353</v>
      </c>
      <c r="AC249" s="1" t="s">
        <v>5354</v>
      </c>
      <c r="AD249" s="1" t="s">
        <v>5355</v>
      </c>
      <c r="AE249" s="1" t="s">
        <v>3885</v>
      </c>
      <c r="AF249" s="1" t="s">
        <v>3256</v>
      </c>
      <c r="AG249" s="1" t="s">
        <v>3257</v>
      </c>
      <c r="AH249" s="1" t="s">
        <v>3886</v>
      </c>
      <c r="AI249" s="1" t="s">
        <v>3259</v>
      </c>
      <c r="AJ249" s="1" t="s">
        <v>3260</v>
      </c>
      <c r="AK249" s="1" t="s">
        <v>3887</v>
      </c>
      <c r="AL249" s="1" t="s">
        <v>3262</v>
      </c>
      <c r="AM249" s="1" t="s">
        <v>3263</v>
      </c>
      <c r="AN249" s="1" t="s">
        <v>3875</v>
      </c>
      <c r="AO249" s="1" t="s">
        <v>3265</v>
      </c>
      <c r="AP249" s="1" t="s">
        <v>3888</v>
      </c>
      <c r="AQ249" s="1" t="s">
        <v>6175</v>
      </c>
      <c r="AR249" s="1" t="s">
        <v>6459</v>
      </c>
      <c r="AS249" s="1" t="s">
        <v>6743</v>
      </c>
      <c r="AT249" s="1" t="s">
        <v>3877</v>
      </c>
      <c r="AU249" s="66" t="s">
        <v>4511</v>
      </c>
      <c r="AV249" s="66" t="s">
        <v>3889</v>
      </c>
      <c r="AW249" s="66" t="s">
        <v>119</v>
      </c>
      <c r="AX249" s="66" t="s">
        <v>120</v>
      </c>
      <c r="AZ249" s="96" t="s">
        <v>407</v>
      </c>
      <c r="BA249" s="96" t="s">
        <v>54</v>
      </c>
      <c r="BB249" s="96">
        <v>2</v>
      </c>
      <c r="BC249" t="s">
        <v>4540</v>
      </c>
      <c r="BD249" t="s">
        <v>4541</v>
      </c>
      <c r="BE249" t="s">
        <v>6794</v>
      </c>
      <c r="BF249" t="s">
        <v>6789</v>
      </c>
      <c r="BG249" t="s">
        <v>6788</v>
      </c>
      <c r="BH249" s="96" t="s">
        <v>6795</v>
      </c>
      <c r="BJ249" s="96">
        <v>4</v>
      </c>
      <c r="BK249" s="96" t="s">
        <v>4298</v>
      </c>
      <c r="BL249" s="68" t="s">
        <v>6786</v>
      </c>
      <c r="CQ249" s="205">
        <v>1</v>
      </c>
    </row>
    <row r="250" spans="13:95" x14ac:dyDescent="0.25">
      <c r="M250" s="66" t="s">
        <v>3890</v>
      </c>
      <c r="N250" s="66">
        <v>248</v>
      </c>
      <c r="O250" s="66" t="s">
        <v>3243</v>
      </c>
      <c r="P250" s="1" t="s">
        <v>3244</v>
      </c>
      <c r="Q250" s="1" t="s">
        <v>970</v>
      </c>
      <c r="R250" s="1" t="s">
        <v>3867</v>
      </c>
      <c r="S250" s="66" t="s">
        <v>3868</v>
      </c>
      <c r="T250" s="1" t="s">
        <v>3891</v>
      </c>
      <c r="U250" s="66" t="s">
        <v>3892</v>
      </c>
      <c r="V250" s="1" t="s">
        <v>3893</v>
      </c>
      <c r="W250" s="1" t="s">
        <v>3894</v>
      </c>
      <c r="X250" s="1" t="s">
        <v>3895</v>
      </c>
      <c r="Y250" s="1" t="s">
        <v>3252</v>
      </c>
      <c r="Z250" s="1" t="s">
        <v>3253</v>
      </c>
      <c r="AA250" s="1" t="s">
        <v>3254</v>
      </c>
      <c r="AB250" s="1" t="s">
        <v>5356</v>
      </c>
      <c r="AC250" s="1" t="s">
        <v>5357</v>
      </c>
      <c r="AD250" s="1" t="s">
        <v>5358</v>
      </c>
      <c r="AE250" s="1" t="s">
        <v>3896</v>
      </c>
      <c r="AF250" s="1" t="s">
        <v>3256</v>
      </c>
      <c r="AG250" s="1" t="s">
        <v>3257</v>
      </c>
      <c r="AH250" s="1" t="s">
        <v>3897</v>
      </c>
      <c r="AI250" s="1" t="s">
        <v>3259</v>
      </c>
      <c r="AJ250" s="1" t="s">
        <v>3260</v>
      </c>
      <c r="AK250" s="1" t="s">
        <v>3898</v>
      </c>
      <c r="AL250" s="1" t="s">
        <v>3262</v>
      </c>
      <c r="AM250" s="1" t="s">
        <v>3263</v>
      </c>
      <c r="AN250" s="1" t="s">
        <v>3875</v>
      </c>
      <c r="AO250" s="1" t="s">
        <v>3265</v>
      </c>
      <c r="AP250" s="1" t="s">
        <v>3899</v>
      </c>
      <c r="AQ250" s="1" t="s">
        <v>6176</v>
      </c>
      <c r="AR250" s="1" t="s">
        <v>6460</v>
      </c>
      <c r="AS250" s="1" t="s">
        <v>6744</v>
      </c>
      <c r="AT250" s="1" t="s">
        <v>3877</v>
      </c>
      <c r="AU250" s="66" t="s">
        <v>4511</v>
      </c>
      <c r="AV250" s="66" t="s">
        <v>3900</v>
      </c>
      <c r="AW250" s="66" t="s">
        <v>119</v>
      </c>
      <c r="AX250" s="66" t="s">
        <v>120</v>
      </c>
      <c r="AZ250" s="96" t="s">
        <v>407</v>
      </c>
      <c r="BA250" s="96" t="s">
        <v>54</v>
      </c>
      <c r="BB250" s="96">
        <v>3</v>
      </c>
      <c r="BC250" t="s">
        <v>4545</v>
      </c>
      <c r="BD250" t="s">
        <v>5342</v>
      </c>
      <c r="BE250" t="s">
        <v>5374</v>
      </c>
      <c r="BJ250" s="96">
        <v>4</v>
      </c>
      <c r="BK250" s="96" t="s">
        <v>4299</v>
      </c>
      <c r="BL250" s="68" t="s">
        <v>6786</v>
      </c>
      <c r="CQ250" s="205">
        <v>1</v>
      </c>
    </row>
    <row r="251" spans="13:95" x14ac:dyDescent="0.25">
      <c r="M251" s="66" t="s">
        <v>3901</v>
      </c>
      <c r="N251" s="66">
        <v>249</v>
      </c>
      <c r="O251" s="66" t="s">
        <v>3243</v>
      </c>
      <c r="P251" s="1" t="s">
        <v>3244</v>
      </c>
      <c r="Q251" s="1" t="s">
        <v>970</v>
      </c>
      <c r="R251" s="1" t="s">
        <v>3867</v>
      </c>
      <c r="S251" s="66" t="s">
        <v>3868</v>
      </c>
      <c r="T251" s="1" t="s">
        <v>3902</v>
      </c>
      <c r="U251" s="66" t="s">
        <v>3903</v>
      </c>
      <c r="V251" s="1" t="s">
        <v>3904</v>
      </c>
      <c r="W251" s="1" t="s">
        <v>3905</v>
      </c>
      <c r="X251" s="1" t="s">
        <v>3906</v>
      </c>
      <c r="Y251" s="1" t="s">
        <v>3252</v>
      </c>
      <c r="Z251" s="1" t="s">
        <v>3253</v>
      </c>
      <c r="AA251" s="1" t="s">
        <v>3254</v>
      </c>
      <c r="AB251" s="1" t="s">
        <v>5359</v>
      </c>
      <c r="AC251" s="1" t="s">
        <v>5360</v>
      </c>
      <c r="AD251" s="1" t="s">
        <v>5361</v>
      </c>
      <c r="AE251" s="1" t="s">
        <v>3907</v>
      </c>
      <c r="AF251" s="1" t="s">
        <v>3256</v>
      </c>
      <c r="AG251" s="1" t="s">
        <v>3257</v>
      </c>
      <c r="AH251" s="1" t="s">
        <v>3908</v>
      </c>
      <c r="AI251" s="1" t="s">
        <v>3259</v>
      </c>
      <c r="AJ251" s="1" t="s">
        <v>3260</v>
      </c>
      <c r="AK251" s="1" t="s">
        <v>3909</v>
      </c>
      <c r="AL251" s="1" t="s">
        <v>3262</v>
      </c>
      <c r="AM251" s="1" t="s">
        <v>3263</v>
      </c>
      <c r="AN251" s="1" t="s">
        <v>3875</v>
      </c>
      <c r="AO251" s="1" t="s">
        <v>3265</v>
      </c>
      <c r="AP251" s="1" t="s">
        <v>3910</v>
      </c>
      <c r="AQ251" s="1" t="s">
        <v>6177</v>
      </c>
      <c r="AR251" s="1" t="s">
        <v>6461</v>
      </c>
      <c r="AS251" s="1" t="s">
        <v>6745</v>
      </c>
      <c r="AT251" s="1" t="s">
        <v>3877</v>
      </c>
      <c r="AU251" s="66" t="s">
        <v>4511</v>
      </c>
      <c r="AV251" s="66" t="s">
        <v>3911</v>
      </c>
      <c r="AW251" s="66" t="s">
        <v>119</v>
      </c>
      <c r="AX251" s="66" t="s">
        <v>120</v>
      </c>
      <c r="AZ251" s="96" t="s">
        <v>407</v>
      </c>
      <c r="BA251" s="96" t="s">
        <v>54</v>
      </c>
      <c r="BB251" s="96">
        <v>4</v>
      </c>
      <c r="BC251" t="s">
        <v>4550</v>
      </c>
      <c r="BD251" t="s">
        <v>4551</v>
      </c>
      <c r="BE251" t="s">
        <v>6799</v>
      </c>
      <c r="BF251" t="s">
        <v>6800</v>
      </c>
      <c r="BG251" t="s">
        <v>6801</v>
      </c>
      <c r="BH251" s="96" t="s">
        <v>6802</v>
      </c>
      <c r="BI251" s="96" t="s">
        <v>6803</v>
      </c>
      <c r="BJ251" s="96">
        <v>4</v>
      </c>
      <c r="BK251" s="96" t="s">
        <v>4300</v>
      </c>
      <c r="BL251" s="68" t="s">
        <v>6786</v>
      </c>
      <c r="CQ251" s="205">
        <v>1</v>
      </c>
    </row>
    <row r="252" spans="13:95" x14ac:dyDescent="0.25">
      <c r="M252" s="66" t="s">
        <v>3912</v>
      </c>
      <c r="N252" s="66">
        <v>250</v>
      </c>
      <c r="O252" s="66" t="s">
        <v>3243</v>
      </c>
      <c r="P252" s="1" t="s">
        <v>3244</v>
      </c>
      <c r="Q252" s="1" t="s">
        <v>970</v>
      </c>
      <c r="R252" s="1" t="s">
        <v>3867</v>
      </c>
      <c r="S252" s="66" t="s">
        <v>3868</v>
      </c>
      <c r="T252" s="1" t="s">
        <v>3913</v>
      </c>
      <c r="U252" s="66" t="s">
        <v>3914</v>
      </c>
      <c r="V252" s="1" t="s">
        <v>3915</v>
      </c>
      <c r="W252" s="1" t="s">
        <v>3916</v>
      </c>
      <c r="X252" s="1" t="s">
        <v>3917</v>
      </c>
      <c r="Y252" s="1" t="s">
        <v>3252</v>
      </c>
      <c r="Z252" s="1" t="s">
        <v>3253</v>
      </c>
      <c r="AA252" s="1" t="s">
        <v>3254</v>
      </c>
      <c r="AB252" s="1" t="s">
        <v>5362</v>
      </c>
      <c r="AC252" s="1" t="s">
        <v>5363</v>
      </c>
      <c r="AD252" s="1" t="s">
        <v>5364</v>
      </c>
      <c r="AE252" s="1" t="s">
        <v>3918</v>
      </c>
      <c r="AF252" s="1" t="s">
        <v>3256</v>
      </c>
      <c r="AG252" s="1" t="s">
        <v>3257</v>
      </c>
      <c r="AH252" s="1" t="s">
        <v>3919</v>
      </c>
      <c r="AI252" s="1" t="s">
        <v>3259</v>
      </c>
      <c r="AJ252" s="1" t="s">
        <v>3260</v>
      </c>
      <c r="AK252" s="1" t="s">
        <v>3920</v>
      </c>
      <c r="AL252" s="1" t="s">
        <v>3262</v>
      </c>
      <c r="AM252" s="1" t="s">
        <v>3263</v>
      </c>
      <c r="AN252" s="1" t="s">
        <v>3875</v>
      </c>
      <c r="AO252" s="1" t="s">
        <v>3265</v>
      </c>
      <c r="AP252" s="1" t="s">
        <v>3921</v>
      </c>
      <c r="AQ252" s="1" t="s">
        <v>6178</v>
      </c>
      <c r="AR252" s="1" t="s">
        <v>6462</v>
      </c>
      <c r="AS252" s="1" t="s">
        <v>6746</v>
      </c>
      <c r="AT252" s="1" t="s">
        <v>3877</v>
      </c>
      <c r="AU252" s="66" t="s">
        <v>4511</v>
      </c>
      <c r="AV252" s="66" t="s">
        <v>3922</v>
      </c>
      <c r="AW252" s="66" t="s">
        <v>119</v>
      </c>
      <c r="AX252" s="66" t="s">
        <v>120</v>
      </c>
      <c r="AZ252" s="96" t="s">
        <v>407</v>
      </c>
      <c r="BA252" s="96" t="s">
        <v>54</v>
      </c>
      <c r="BB252" s="96">
        <v>5</v>
      </c>
      <c r="BC252" t="s">
        <v>4555</v>
      </c>
      <c r="BD252" t="s">
        <v>4556</v>
      </c>
      <c r="BE252" t="s">
        <v>6804</v>
      </c>
      <c r="BF252" t="s">
        <v>6805</v>
      </c>
      <c r="BG252" t="s">
        <v>6806</v>
      </c>
      <c r="BH252" s="96" t="s">
        <v>6807</v>
      </c>
      <c r="BJ252" s="96">
        <v>4</v>
      </c>
      <c r="BK252" s="96" t="s">
        <v>4301</v>
      </c>
      <c r="BL252" s="68" t="s">
        <v>6786</v>
      </c>
      <c r="CQ252" s="205">
        <v>1</v>
      </c>
    </row>
    <row r="253" spans="13:95" x14ac:dyDescent="0.25">
      <c r="M253" s="66" t="s">
        <v>3923</v>
      </c>
      <c r="N253" s="66">
        <v>251</v>
      </c>
      <c r="O253" s="66" t="s">
        <v>3243</v>
      </c>
      <c r="P253" s="1" t="s">
        <v>3244</v>
      </c>
      <c r="Q253" s="1" t="s">
        <v>970</v>
      </c>
      <c r="R253" s="1" t="s">
        <v>3867</v>
      </c>
      <c r="S253" s="66" t="s">
        <v>3868</v>
      </c>
      <c r="T253" s="1" t="s">
        <v>3924</v>
      </c>
      <c r="U253" s="66" t="s">
        <v>3925</v>
      </c>
      <c r="V253" s="1" t="s">
        <v>3926</v>
      </c>
      <c r="W253" s="1" t="s">
        <v>3927</v>
      </c>
      <c r="X253" s="1" t="s">
        <v>3928</v>
      </c>
      <c r="Y253" s="1" t="s">
        <v>3252</v>
      </c>
      <c r="Z253" s="1" t="s">
        <v>3253</v>
      </c>
      <c r="AA253" s="1" t="s">
        <v>3254</v>
      </c>
      <c r="AB253" s="1" t="s">
        <v>5365</v>
      </c>
      <c r="AC253" s="1" t="s">
        <v>5366</v>
      </c>
      <c r="AD253" s="1" t="s">
        <v>5367</v>
      </c>
      <c r="AE253" s="1" t="s">
        <v>3929</v>
      </c>
      <c r="AF253" s="1" t="s">
        <v>3256</v>
      </c>
      <c r="AG253" s="1" t="s">
        <v>3257</v>
      </c>
      <c r="AH253" s="1" t="s">
        <v>3930</v>
      </c>
      <c r="AI253" s="1" t="s">
        <v>3259</v>
      </c>
      <c r="AJ253" s="1" t="s">
        <v>3260</v>
      </c>
      <c r="AK253" s="1" t="s">
        <v>3931</v>
      </c>
      <c r="AL253" s="1" t="s">
        <v>3262</v>
      </c>
      <c r="AM253" s="1" t="s">
        <v>3263</v>
      </c>
      <c r="AN253" s="1" t="s">
        <v>3875</v>
      </c>
      <c r="AO253" s="1" t="s">
        <v>3265</v>
      </c>
      <c r="AP253" s="1" t="s">
        <v>3932</v>
      </c>
      <c r="AQ253" s="1" t="s">
        <v>6179</v>
      </c>
      <c r="AR253" s="1" t="s">
        <v>6463</v>
      </c>
      <c r="AS253" s="1" t="s">
        <v>6747</v>
      </c>
      <c r="AT253" s="1" t="s">
        <v>3877</v>
      </c>
      <c r="AU253" s="66" t="s">
        <v>4511</v>
      </c>
      <c r="AV253" s="66" t="s">
        <v>3933</v>
      </c>
      <c r="AW253" s="66" t="s">
        <v>119</v>
      </c>
      <c r="AX253" s="66" t="s">
        <v>120</v>
      </c>
      <c r="AZ253" s="96" t="s">
        <v>407</v>
      </c>
      <c r="BA253" s="96" t="s">
        <v>12</v>
      </c>
      <c r="BB253" s="96">
        <v>1</v>
      </c>
      <c r="BC253" t="s">
        <v>4560</v>
      </c>
      <c r="BD253" t="s">
        <v>4323</v>
      </c>
      <c r="BE253" t="s">
        <v>6848</v>
      </c>
      <c r="BH253"/>
      <c r="BI253"/>
      <c r="BJ253" s="96">
        <v>4</v>
      </c>
      <c r="BK253" s="96" t="s">
        <v>4302</v>
      </c>
      <c r="BL253" s="68" t="s">
        <v>6786</v>
      </c>
      <c r="CQ253" s="205">
        <v>1</v>
      </c>
    </row>
    <row r="254" spans="13:95" x14ac:dyDescent="0.25">
      <c r="M254" s="66" t="s">
        <v>3934</v>
      </c>
      <c r="N254" s="66">
        <v>252</v>
      </c>
      <c r="O254" s="66" t="s">
        <v>3243</v>
      </c>
      <c r="P254" s="1" t="s">
        <v>3244</v>
      </c>
      <c r="Q254" s="1" t="s">
        <v>970</v>
      </c>
      <c r="R254" s="1" t="s">
        <v>3867</v>
      </c>
      <c r="S254" s="66" t="s">
        <v>3868</v>
      </c>
      <c r="T254" s="1" t="s">
        <v>3935</v>
      </c>
      <c r="U254" s="66" t="s">
        <v>3857</v>
      </c>
      <c r="V254" s="1" t="s">
        <v>3936</v>
      </c>
      <c r="W254" s="1" t="s">
        <v>3859</v>
      </c>
      <c r="X254" s="1" t="s">
        <v>3937</v>
      </c>
      <c r="Y254" s="1" t="s">
        <v>3252</v>
      </c>
      <c r="Z254" s="1" t="s">
        <v>3253</v>
      </c>
      <c r="AA254" s="1" t="s">
        <v>3254</v>
      </c>
      <c r="AB254" s="1" t="s">
        <v>5368</v>
      </c>
      <c r="AC254" s="1" t="s">
        <v>5369</v>
      </c>
      <c r="AD254" s="1" t="s">
        <v>5370</v>
      </c>
      <c r="AE254" s="1" t="s">
        <v>3938</v>
      </c>
      <c r="AF254" s="1" t="s">
        <v>3256</v>
      </c>
      <c r="AG254" s="1" t="s">
        <v>3257</v>
      </c>
      <c r="AH254" s="1" t="s">
        <v>3939</v>
      </c>
      <c r="AI254" s="1" t="s">
        <v>3259</v>
      </c>
      <c r="AJ254" s="1" t="s">
        <v>3260</v>
      </c>
      <c r="AK254" s="1" t="s">
        <v>3940</v>
      </c>
      <c r="AL254" s="1" t="s">
        <v>3262</v>
      </c>
      <c r="AM254" s="1" t="s">
        <v>3263</v>
      </c>
      <c r="AN254" s="1" t="s">
        <v>3875</v>
      </c>
      <c r="AO254" s="1" t="s">
        <v>3265</v>
      </c>
      <c r="AP254" s="1" t="s">
        <v>3941</v>
      </c>
      <c r="AQ254" s="1" t="s">
        <v>6180</v>
      </c>
      <c r="AR254" s="1" t="s">
        <v>6464</v>
      </c>
      <c r="AS254" s="1" t="s">
        <v>6748</v>
      </c>
      <c r="AT254" s="1" t="s">
        <v>3877</v>
      </c>
      <c r="AU254" s="66" t="s">
        <v>4511</v>
      </c>
      <c r="AV254" s="66" t="s">
        <v>3942</v>
      </c>
      <c r="AW254" s="66" t="s">
        <v>119</v>
      </c>
      <c r="AX254" s="66" t="s">
        <v>120</v>
      </c>
      <c r="AZ254" s="96" t="s">
        <v>407</v>
      </c>
      <c r="BA254" s="96" t="s">
        <v>12</v>
      </c>
      <c r="BB254" s="96">
        <v>2</v>
      </c>
      <c r="BC254" t="s">
        <v>4564</v>
      </c>
      <c r="BD254" t="s">
        <v>4565</v>
      </c>
      <c r="BE254" t="s">
        <v>6808</v>
      </c>
      <c r="BF254" t="s">
        <v>6809</v>
      </c>
      <c r="BG254" t="s">
        <v>6810</v>
      </c>
      <c r="BH254" t="s">
        <v>6811</v>
      </c>
      <c r="BI254"/>
      <c r="BJ254" s="96">
        <v>4</v>
      </c>
      <c r="BK254" s="96" t="s">
        <v>4303</v>
      </c>
      <c r="BL254" s="68" t="s">
        <v>6786</v>
      </c>
      <c r="CQ254" s="205">
        <v>1</v>
      </c>
    </row>
    <row r="255" spans="13:95" x14ac:dyDescent="0.25">
      <c r="M255" s="66" t="s">
        <v>3943</v>
      </c>
      <c r="N255" s="66">
        <v>253</v>
      </c>
      <c r="O255" s="66" t="s">
        <v>3243</v>
      </c>
      <c r="P255" s="1" t="s">
        <v>3244</v>
      </c>
      <c r="Q255" s="1" t="s">
        <v>970</v>
      </c>
      <c r="R255" s="1" t="s">
        <v>3867</v>
      </c>
      <c r="S255" s="66" t="s">
        <v>3868</v>
      </c>
      <c r="T255" s="1" t="s">
        <v>3944</v>
      </c>
      <c r="U255" s="66" t="s">
        <v>2262</v>
      </c>
      <c r="V255" s="1" t="s">
        <v>3945</v>
      </c>
      <c r="W255" s="1" t="s">
        <v>3488</v>
      </c>
      <c r="X255" s="1" t="s">
        <v>3946</v>
      </c>
      <c r="Y255" s="1" t="s">
        <v>3252</v>
      </c>
      <c r="Z255" s="1" t="s">
        <v>3253</v>
      </c>
      <c r="AA255" s="1" t="s">
        <v>3254</v>
      </c>
      <c r="AB255" s="1" t="s">
        <v>5371</v>
      </c>
      <c r="AC255" s="1" t="s">
        <v>5372</v>
      </c>
      <c r="AD255" s="1" t="s">
        <v>5373</v>
      </c>
      <c r="AE255" s="1" t="s">
        <v>3947</v>
      </c>
      <c r="AF255" s="1" t="s">
        <v>3256</v>
      </c>
      <c r="AG255" s="1" t="s">
        <v>3257</v>
      </c>
      <c r="AH255" s="1" t="s">
        <v>3948</v>
      </c>
      <c r="AI255" s="1" t="s">
        <v>3259</v>
      </c>
      <c r="AJ255" s="1" t="s">
        <v>3260</v>
      </c>
      <c r="AK255" s="1" t="s">
        <v>3949</v>
      </c>
      <c r="AL255" s="1" t="s">
        <v>3262</v>
      </c>
      <c r="AM255" s="1" t="s">
        <v>3263</v>
      </c>
      <c r="AN255" s="1" t="s">
        <v>3875</v>
      </c>
      <c r="AO255" s="1" t="s">
        <v>3265</v>
      </c>
      <c r="AP255" s="1" t="s">
        <v>3950</v>
      </c>
      <c r="AQ255" s="1" t="s">
        <v>6181</v>
      </c>
      <c r="AR255" s="1" t="s">
        <v>6465</v>
      </c>
      <c r="AS255" s="1" t="s">
        <v>6749</v>
      </c>
      <c r="AT255" s="1" t="s">
        <v>3877</v>
      </c>
      <c r="AU255" s="66" t="s">
        <v>4511</v>
      </c>
      <c r="AV255" s="66" t="s">
        <v>3951</v>
      </c>
      <c r="AW255" s="66" t="s">
        <v>119</v>
      </c>
      <c r="AX255" s="66" t="s">
        <v>120</v>
      </c>
      <c r="AZ255" s="96" t="s">
        <v>407</v>
      </c>
      <c r="BA255" s="96" t="s">
        <v>12</v>
      </c>
      <c r="BB255" s="96">
        <v>3</v>
      </c>
      <c r="BC255" t="s">
        <v>4569</v>
      </c>
      <c r="BD255" t="s">
        <v>5374</v>
      </c>
      <c r="BH255"/>
      <c r="BI255"/>
      <c r="BJ255" s="96">
        <v>4</v>
      </c>
      <c r="BK255" s="96" t="s">
        <v>4304</v>
      </c>
      <c r="BL255" s="68" t="s">
        <v>6786</v>
      </c>
      <c r="CQ255" s="205">
        <v>1</v>
      </c>
    </row>
    <row r="256" spans="13:95" x14ac:dyDescent="0.25">
      <c r="M256" s="66" t="s">
        <v>3952</v>
      </c>
      <c r="N256" s="66">
        <v>254</v>
      </c>
      <c r="O256" s="66" t="s">
        <v>3243</v>
      </c>
      <c r="P256" s="1" t="s">
        <v>3244</v>
      </c>
      <c r="Q256" s="1" t="s">
        <v>970</v>
      </c>
      <c r="R256" s="1" t="s">
        <v>3953</v>
      </c>
      <c r="S256" s="66" t="s">
        <v>3954</v>
      </c>
      <c r="T256" s="1" t="s">
        <v>3955</v>
      </c>
      <c r="U256" s="66" t="s">
        <v>3956</v>
      </c>
      <c r="V256" s="1" t="s">
        <v>3957</v>
      </c>
      <c r="W256" s="1" t="s">
        <v>3958</v>
      </c>
      <c r="X256" s="1" t="s">
        <v>3959</v>
      </c>
      <c r="Y256" s="1" t="s">
        <v>3252</v>
      </c>
      <c r="Z256" s="1" t="s">
        <v>3253</v>
      </c>
      <c r="AA256" s="1" t="s">
        <v>3254</v>
      </c>
      <c r="AB256" s="1" t="s">
        <v>5375</v>
      </c>
      <c r="AC256" s="1" t="s">
        <v>5376</v>
      </c>
      <c r="AD256" s="1" t="s">
        <v>5377</v>
      </c>
      <c r="AE256" s="1" t="s">
        <v>3960</v>
      </c>
      <c r="AF256" s="1" t="s">
        <v>3256</v>
      </c>
      <c r="AG256" s="1" t="s">
        <v>3257</v>
      </c>
      <c r="AH256" s="1" t="s">
        <v>3961</v>
      </c>
      <c r="AI256" s="1" t="s">
        <v>3259</v>
      </c>
      <c r="AJ256" s="1" t="s">
        <v>3260</v>
      </c>
      <c r="AK256" s="1" t="s">
        <v>3962</v>
      </c>
      <c r="AL256" s="1" t="s">
        <v>3262</v>
      </c>
      <c r="AM256" s="1" t="s">
        <v>3263</v>
      </c>
      <c r="AN256" s="1" t="s">
        <v>3963</v>
      </c>
      <c r="AO256" s="1" t="s">
        <v>3265</v>
      </c>
      <c r="AP256" s="1" t="s">
        <v>3964</v>
      </c>
      <c r="AQ256" s="1" t="s">
        <v>6182</v>
      </c>
      <c r="AR256" s="1" t="s">
        <v>6466</v>
      </c>
      <c r="AS256" s="1" t="s">
        <v>6750</v>
      </c>
      <c r="AT256" s="1" t="s">
        <v>3965</v>
      </c>
      <c r="AU256" s="66" t="s">
        <v>4511</v>
      </c>
      <c r="AV256" s="66" t="s">
        <v>3966</v>
      </c>
      <c r="AW256" s="66" t="s">
        <v>119</v>
      </c>
      <c r="AX256" s="66" t="s">
        <v>120</v>
      </c>
      <c r="AZ256" s="96" t="s">
        <v>407</v>
      </c>
      <c r="BA256" s="96" t="s">
        <v>12</v>
      </c>
      <c r="BB256" s="96">
        <v>4</v>
      </c>
      <c r="BC256" t="s">
        <v>4573</v>
      </c>
      <c r="BD256" t="s">
        <v>6812</v>
      </c>
      <c r="BE256" t="s">
        <v>6813</v>
      </c>
      <c r="BF256" t="s">
        <v>6802</v>
      </c>
      <c r="BG256" t="s">
        <v>6814</v>
      </c>
      <c r="BH256" t="s">
        <v>6815</v>
      </c>
      <c r="BI256" t="s">
        <v>6816</v>
      </c>
      <c r="BJ256" s="96">
        <v>4</v>
      </c>
      <c r="BK256" s="96" t="s">
        <v>4305</v>
      </c>
      <c r="BL256" s="68" t="s">
        <v>6786</v>
      </c>
      <c r="CQ256" s="205">
        <v>1</v>
      </c>
    </row>
    <row r="257" spans="13:95" x14ac:dyDescent="0.25">
      <c r="M257" s="66" t="s">
        <v>3967</v>
      </c>
      <c r="N257" s="66">
        <v>255</v>
      </c>
      <c r="O257" s="66" t="s">
        <v>3243</v>
      </c>
      <c r="P257" s="1" t="s">
        <v>3244</v>
      </c>
      <c r="Q257" s="1" t="s">
        <v>970</v>
      </c>
      <c r="R257" s="1" t="s">
        <v>3953</v>
      </c>
      <c r="S257" s="66" t="s">
        <v>3954</v>
      </c>
      <c r="T257" s="1" t="s">
        <v>3968</v>
      </c>
      <c r="U257" s="66" t="s">
        <v>3969</v>
      </c>
      <c r="V257" s="1" t="s">
        <v>3970</v>
      </c>
      <c r="W257" s="1" t="s">
        <v>3971</v>
      </c>
      <c r="X257" s="1" t="s">
        <v>3972</v>
      </c>
      <c r="Y257" s="1" t="s">
        <v>3252</v>
      </c>
      <c r="Z257" s="1" t="s">
        <v>3253</v>
      </c>
      <c r="AA257" s="1" t="s">
        <v>3254</v>
      </c>
      <c r="AB257" s="1" t="s">
        <v>5378</v>
      </c>
      <c r="AC257" s="1" t="s">
        <v>5379</v>
      </c>
      <c r="AD257" s="1" t="s">
        <v>5380</v>
      </c>
      <c r="AE257" s="1" t="s">
        <v>3339</v>
      </c>
      <c r="AF257" s="1" t="s">
        <v>3256</v>
      </c>
      <c r="AG257" s="1" t="s">
        <v>3257</v>
      </c>
      <c r="AH257" s="1" t="s">
        <v>3973</v>
      </c>
      <c r="AI257" s="1" t="s">
        <v>3259</v>
      </c>
      <c r="AJ257" s="1" t="s">
        <v>3260</v>
      </c>
      <c r="AK257" s="1" t="s">
        <v>3974</v>
      </c>
      <c r="AL257" s="1" t="s">
        <v>3262</v>
      </c>
      <c r="AM257" s="1" t="s">
        <v>3263</v>
      </c>
      <c r="AN257" s="1" t="s">
        <v>3963</v>
      </c>
      <c r="AO257" s="1" t="s">
        <v>3265</v>
      </c>
      <c r="AP257" s="1" t="s">
        <v>3975</v>
      </c>
      <c r="AQ257" s="1" t="s">
        <v>6183</v>
      </c>
      <c r="AR257" s="1" t="s">
        <v>6467</v>
      </c>
      <c r="AS257" s="1" t="s">
        <v>6751</v>
      </c>
      <c r="AT257" s="1" t="s">
        <v>3965</v>
      </c>
      <c r="AU257" s="66" t="s">
        <v>4511</v>
      </c>
      <c r="AV257" s="66" t="s">
        <v>3976</v>
      </c>
      <c r="AW257" s="66" t="s">
        <v>119</v>
      </c>
      <c r="AX257" s="66" t="s">
        <v>120</v>
      </c>
      <c r="AZ257" s="96" t="s">
        <v>407</v>
      </c>
      <c r="BA257" s="96" t="s">
        <v>12</v>
      </c>
      <c r="BB257" s="96">
        <v>5</v>
      </c>
      <c r="BC257" t="s">
        <v>4577</v>
      </c>
      <c r="BD257" t="s">
        <v>6817</v>
      </c>
      <c r="BE257" t="s">
        <v>4578</v>
      </c>
      <c r="BF257" t="s">
        <v>6818</v>
      </c>
      <c r="BG257" t="s">
        <v>6819</v>
      </c>
      <c r="BH257" t="s">
        <v>6793</v>
      </c>
      <c r="BI257"/>
      <c r="BJ257" s="96">
        <v>4</v>
      </c>
      <c r="BK257" s="96" t="s">
        <v>4306</v>
      </c>
      <c r="BL257" s="68" t="s">
        <v>6786</v>
      </c>
      <c r="CQ257" s="205">
        <v>1</v>
      </c>
    </row>
    <row r="258" spans="13:95" x14ac:dyDescent="0.25">
      <c r="M258" s="66" t="s">
        <v>3977</v>
      </c>
      <c r="N258" s="66">
        <v>256</v>
      </c>
      <c r="O258" s="66" t="s">
        <v>3243</v>
      </c>
      <c r="P258" s="1" t="s">
        <v>3244</v>
      </c>
      <c r="Q258" s="1" t="s">
        <v>970</v>
      </c>
      <c r="R258" s="1" t="s">
        <v>3953</v>
      </c>
      <c r="S258" s="66" t="s">
        <v>3954</v>
      </c>
      <c r="T258" s="1" t="s">
        <v>3978</v>
      </c>
      <c r="U258" s="66" t="s">
        <v>3979</v>
      </c>
      <c r="V258" s="1" t="s">
        <v>3980</v>
      </c>
      <c r="W258" s="1" t="s">
        <v>3981</v>
      </c>
      <c r="X258" s="1" t="s">
        <v>3982</v>
      </c>
      <c r="Y258" s="1" t="s">
        <v>3252</v>
      </c>
      <c r="Z258" s="1" t="s">
        <v>3253</v>
      </c>
      <c r="AA258" s="1" t="s">
        <v>3254</v>
      </c>
      <c r="AB258" s="1" t="s">
        <v>5381</v>
      </c>
      <c r="AC258" s="1" t="s">
        <v>5382</v>
      </c>
      <c r="AD258" s="1" t="s">
        <v>5383</v>
      </c>
      <c r="AE258" s="1" t="s">
        <v>3983</v>
      </c>
      <c r="AF258" s="1" t="s">
        <v>3256</v>
      </c>
      <c r="AG258" s="1" t="s">
        <v>3257</v>
      </c>
      <c r="AH258" s="1" t="s">
        <v>3984</v>
      </c>
      <c r="AI258" s="1" t="s">
        <v>3259</v>
      </c>
      <c r="AJ258" s="1" t="s">
        <v>3260</v>
      </c>
      <c r="AK258" s="1" t="s">
        <v>3985</v>
      </c>
      <c r="AL258" s="1" t="s">
        <v>3262</v>
      </c>
      <c r="AM258" s="1" t="s">
        <v>3263</v>
      </c>
      <c r="AN258" s="1" t="s">
        <v>3963</v>
      </c>
      <c r="AO258" s="1" t="s">
        <v>3265</v>
      </c>
      <c r="AP258" s="1" t="s">
        <v>3986</v>
      </c>
      <c r="AQ258" s="1" t="s">
        <v>6184</v>
      </c>
      <c r="AR258" s="1" t="s">
        <v>6468</v>
      </c>
      <c r="AS258" s="1" t="s">
        <v>6752</v>
      </c>
      <c r="AT258" s="1" t="s">
        <v>3965</v>
      </c>
      <c r="AU258" s="66" t="s">
        <v>4511</v>
      </c>
      <c r="AV258" s="66" t="s">
        <v>3987</v>
      </c>
      <c r="AW258" s="66" t="s">
        <v>119</v>
      </c>
      <c r="AX258" s="66" t="s">
        <v>120</v>
      </c>
      <c r="AZ258" s="96" t="s">
        <v>425</v>
      </c>
      <c r="BA258" s="96" t="s">
        <v>10</v>
      </c>
      <c r="BB258" s="96">
        <v>1</v>
      </c>
      <c r="BC258" t="s">
        <v>4512</v>
      </c>
      <c r="BD258" t="s">
        <v>4325</v>
      </c>
      <c r="BE258" t="s">
        <v>6848</v>
      </c>
      <c r="BI258"/>
      <c r="BJ258" s="96">
        <v>4</v>
      </c>
      <c r="BK258" s="96" t="s">
        <v>4292</v>
      </c>
      <c r="BL258" s="68" t="s">
        <v>6786</v>
      </c>
      <c r="CQ258" s="205">
        <v>1</v>
      </c>
    </row>
    <row r="259" spans="13:95" x14ac:dyDescent="0.25">
      <c r="M259" s="66" t="s">
        <v>3988</v>
      </c>
      <c r="N259" s="66">
        <v>257</v>
      </c>
      <c r="O259" s="66" t="s">
        <v>3243</v>
      </c>
      <c r="P259" s="1" t="s">
        <v>3244</v>
      </c>
      <c r="Q259" s="1" t="s">
        <v>970</v>
      </c>
      <c r="R259" s="1" t="s">
        <v>3953</v>
      </c>
      <c r="S259" s="66" t="s">
        <v>3954</v>
      </c>
      <c r="T259" s="1" t="s">
        <v>3989</v>
      </c>
      <c r="U259" s="66" t="s">
        <v>3990</v>
      </c>
      <c r="V259" s="1" t="s">
        <v>3991</v>
      </c>
      <c r="W259" s="1" t="s">
        <v>3992</v>
      </c>
      <c r="X259" s="1" t="s">
        <v>3993</v>
      </c>
      <c r="Y259" s="1" t="s">
        <v>3252</v>
      </c>
      <c r="Z259" s="1" t="s">
        <v>3253</v>
      </c>
      <c r="AA259" s="1" t="s">
        <v>3254</v>
      </c>
      <c r="AB259" s="1" t="s">
        <v>5384</v>
      </c>
      <c r="AC259" s="1" t="s">
        <v>5385</v>
      </c>
      <c r="AD259" s="1" t="s">
        <v>5386</v>
      </c>
      <c r="AE259" s="1" t="s">
        <v>3577</v>
      </c>
      <c r="AF259" s="1" t="s">
        <v>3256</v>
      </c>
      <c r="AG259" s="1" t="s">
        <v>3257</v>
      </c>
      <c r="AH259" s="1" t="s">
        <v>3994</v>
      </c>
      <c r="AI259" s="1" t="s">
        <v>3259</v>
      </c>
      <c r="AJ259" s="1" t="s">
        <v>3260</v>
      </c>
      <c r="AK259" s="1" t="s">
        <v>3995</v>
      </c>
      <c r="AL259" s="1" t="s">
        <v>3262</v>
      </c>
      <c r="AM259" s="1" t="s">
        <v>3263</v>
      </c>
      <c r="AN259" s="1" t="s">
        <v>3963</v>
      </c>
      <c r="AO259" s="1" t="s">
        <v>3265</v>
      </c>
      <c r="AP259" s="1" t="s">
        <v>3996</v>
      </c>
      <c r="AQ259" s="1" t="s">
        <v>6185</v>
      </c>
      <c r="AR259" s="1" t="s">
        <v>6469</v>
      </c>
      <c r="AS259" s="1" t="s">
        <v>6753</v>
      </c>
      <c r="AT259" s="1" t="s">
        <v>3965</v>
      </c>
      <c r="AU259" s="66" t="s">
        <v>4511</v>
      </c>
      <c r="AV259" s="66" t="s">
        <v>3997</v>
      </c>
      <c r="AW259" s="66" t="s">
        <v>119</v>
      </c>
      <c r="AX259" s="66" t="s">
        <v>120</v>
      </c>
      <c r="AZ259" s="96" t="s">
        <v>425</v>
      </c>
      <c r="BA259" s="96" t="s">
        <v>10</v>
      </c>
      <c r="BB259" s="96">
        <v>2</v>
      </c>
      <c r="BC259" t="s">
        <v>4518</v>
      </c>
      <c r="BD259" t="s">
        <v>6867</v>
      </c>
      <c r="BE259" t="s">
        <v>6787</v>
      </c>
      <c r="BF259" t="s">
        <v>6788</v>
      </c>
      <c r="BG259" t="s">
        <v>6789</v>
      </c>
      <c r="BJ259" s="96">
        <v>4</v>
      </c>
      <c r="BK259" s="96" t="s">
        <v>4293</v>
      </c>
      <c r="BL259" s="68" t="s">
        <v>6786</v>
      </c>
      <c r="CQ259" s="205">
        <v>1</v>
      </c>
    </row>
    <row r="260" spans="13:95" x14ac:dyDescent="0.25">
      <c r="M260" s="66" t="s">
        <v>3998</v>
      </c>
      <c r="N260" s="66">
        <v>258</v>
      </c>
      <c r="O260" s="66" t="s">
        <v>3243</v>
      </c>
      <c r="P260" s="1" t="s">
        <v>3244</v>
      </c>
      <c r="Q260" s="1" t="s">
        <v>970</v>
      </c>
      <c r="R260" s="1" t="s">
        <v>3953</v>
      </c>
      <c r="S260" s="66" t="s">
        <v>3954</v>
      </c>
      <c r="T260" s="1" t="s">
        <v>3999</v>
      </c>
      <c r="U260" s="66" t="s">
        <v>3707</v>
      </c>
      <c r="V260" s="1" t="s">
        <v>4000</v>
      </c>
      <c r="W260" s="1" t="s">
        <v>3709</v>
      </c>
      <c r="X260" s="1" t="s">
        <v>4001</v>
      </c>
      <c r="Y260" s="1" t="s">
        <v>3252</v>
      </c>
      <c r="Z260" s="1" t="s">
        <v>3253</v>
      </c>
      <c r="AA260" s="1" t="s">
        <v>3254</v>
      </c>
      <c r="AB260" s="1" t="s">
        <v>5387</v>
      </c>
      <c r="AC260" s="1" t="s">
        <v>5388</v>
      </c>
      <c r="AD260" s="1" t="s">
        <v>5389</v>
      </c>
      <c r="AE260" s="1" t="s">
        <v>4002</v>
      </c>
      <c r="AF260" s="1" t="s">
        <v>3256</v>
      </c>
      <c r="AG260" s="1" t="s">
        <v>3257</v>
      </c>
      <c r="AH260" s="1" t="s">
        <v>4003</v>
      </c>
      <c r="AI260" s="1" t="s">
        <v>3259</v>
      </c>
      <c r="AJ260" s="1" t="s">
        <v>3260</v>
      </c>
      <c r="AK260" s="1" t="s">
        <v>4004</v>
      </c>
      <c r="AL260" s="1" t="s">
        <v>3262</v>
      </c>
      <c r="AM260" s="1" t="s">
        <v>3263</v>
      </c>
      <c r="AN260" s="1" t="s">
        <v>3963</v>
      </c>
      <c r="AO260" s="1" t="s">
        <v>3265</v>
      </c>
      <c r="AP260" s="1" t="s">
        <v>4005</v>
      </c>
      <c r="AQ260" s="1" t="s">
        <v>6186</v>
      </c>
      <c r="AR260" s="1" t="s">
        <v>6470</v>
      </c>
      <c r="AS260" s="1" t="s">
        <v>6754</v>
      </c>
      <c r="AT260" s="1" t="s">
        <v>3965</v>
      </c>
      <c r="AU260" s="66" t="s">
        <v>4511</v>
      </c>
      <c r="AV260" s="66" t="s">
        <v>4006</v>
      </c>
      <c r="AW260" s="66" t="s">
        <v>119</v>
      </c>
      <c r="AX260" s="66" t="s">
        <v>120</v>
      </c>
      <c r="AZ260" s="96" t="s">
        <v>425</v>
      </c>
      <c r="BA260" s="96" t="s">
        <v>10</v>
      </c>
      <c r="BB260" s="96">
        <v>3</v>
      </c>
      <c r="BC260" t="s">
        <v>4523</v>
      </c>
      <c r="BD260" t="s">
        <v>5390</v>
      </c>
      <c r="BE260" t="s">
        <v>5422</v>
      </c>
      <c r="BJ260" s="96">
        <v>4</v>
      </c>
      <c r="BK260" s="96" t="s">
        <v>4294</v>
      </c>
      <c r="BL260" s="68" t="s">
        <v>6786</v>
      </c>
      <c r="CQ260" s="205">
        <v>1</v>
      </c>
    </row>
    <row r="261" spans="13:95" x14ac:dyDescent="0.25">
      <c r="M261" s="66" t="s">
        <v>4007</v>
      </c>
      <c r="N261" s="66">
        <v>259</v>
      </c>
      <c r="O261" s="66" t="s">
        <v>3243</v>
      </c>
      <c r="P261" s="1" t="s">
        <v>3244</v>
      </c>
      <c r="Q261" s="1" t="s">
        <v>970</v>
      </c>
      <c r="R261" s="1" t="s">
        <v>3953</v>
      </c>
      <c r="S261" s="66" t="s">
        <v>3954</v>
      </c>
      <c r="T261" s="1" t="s">
        <v>4008</v>
      </c>
      <c r="U261" s="66" t="s">
        <v>3707</v>
      </c>
      <c r="V261" s="1" t="s">
        <v>4009</v>
      </c>
      <c r="W261" s="1" t="s">
        <v>3709</v>
      </c>
      <c r="X261" s="1" t="s">
        <v>4010</v>
      </c>
      <c r="Y261" s="1" t="s">
        <v>3252</v>
      </c>
      <c r="Z261" s="1" t="s">
        <v>3253</v>
      </c>
      <c r="AA261" s="1" t="s">
        <v>3254</v>
      </c>
      <c r="AB261" s="1" t="s">
        <v>5391</v>
      </c>
      <c r="AC261" s="1" t="s">
        <v>5392</v>
      </c>
      <c r="AD261" s="1" t="s">
        <v>5393</v>
      </c>
      <c r="AE261" s="1" t="s">
        <v>4002</v>
      </c>
      <c r="AF261" s="1" t="s">
        <v>3256</v>
      </c>
      <c r="AG261" s="1" t="s">
        <v>3257</v>
      </c>
      <c r="AH261" s="1" t="s">
        <v>4011</v>
      </c>
      <c r="AI261" s="1" t="s">
        <v>3259</v>
      </c>
      <c r="AJ261" s="1" t="s">
        <v>3260</v>
      </c>
      <c r="AK261" s="1" t="s">
        <v>4012</v>
      </c>
      <c r="AL261" s="1" t="s">
        <v>3262</v>
      </c>
      <c r="AM261" s="1" t="s">
        <v>3263</v>
      </c>
      <c r="AN261" s="1" t="s">
        <v>3963</v>
      </c>
      <c r="AO261" s="1" t="s">
        <v>3265</v>
      </c>
      <c r="AP261" s="1" t="s">
        <v>4013</v>
      </c>
      <c r="AQ261" s="1" t="s">
        <v>6187</v>
      </c>
      <c r="AR261" s="1" t="s">
        <v>6471</v>
      </c>
      <c r="AS261" s="1" t="s">
        <v>6755</v>
      </c>
      <c r="AT261" s="1" t="s">
        <v>3965</v>
      </c>
      <c r="AU261" s="66" t="s">
        <v>4511</v>
      </c>
      <c r="AV261" s="66" t="s">
        <v>4014</v>
      </c>
      <c r="AW261" s="66" t="s">
        <v>119</v>
      </c>
      <c r="AX261" s="66" t="s">
        <v>120</v>
      </c>
      <c r="AZ261" s="96" t="s">
        <v>425</v>
      </c>
      <c r="BA261" s="96" t="s">
        <v>10</v>
      </c>
      <c r="BB261" s="96">
        <v>4</v>
      </c>
      <c r="BC261" t="s">
        <v>4527</v>
      </c>
      <c r="BD261" t="s">
        <v>5394</v>
      </c>
      <c r="BJ261" s="96">
        <v>4</v>
      </c>
      <c r="BK261" s="96" t="s">
        <v>4295</v>
      </c>
      <c r="BL261" s="68" t="s">
        <v>6786</v>
      </c>
      <c r="CQ261" s="205">
        <v>1</v>
      </c>
    </row>
    <row r="262" spans="13:95" x14ac:dyDescent="0.25">
      <c r="M262" s="66" t="s">
        <v>4015</v>
      </c>
      <c r="N262" s="66">
        <v>260</v>
      </c>
      <c r="O262" s="66" t="s">
        <v>3243</v>
      </c>
      <c r="P262" s="1" t="s">
        <v>3244</v>
      </c>
      <c r="Q262" s="1" t="s">
        <v>970</v>
      </c>
      <c r="R262" s="1" t="s">
        <v>3953</v>
      </c>
      <c r="S262" s="66" t="s">
        <v>3954</v>
      </c>
      <c r="T262" s="1" t="s">
        <v>4016</v>
      </c>
      <c r="U262" s="66" t="s">
        <v>4017</v>
      </c>
      <c r="V262" s="1" t="s">
        <v>4018</v>
      </c>
      <c r="W262" s="1" t="s">
        <v>4019</v>
      </c>
      <c r="X262" s="1" t="s">
        <v>4020</v>
      </c>
      <c r="Y262" s="1" t="s">
        <v>3252</v>
      </c>
      <c r="Z262" s="1" t="s">
        <v>3253</v>
      </c>
      <c r="AA262" s="1" t="s">
        <v>3254</v>
      </c>
      <c r="AB262" s="1" t="s">
        <v>5395</v>
      </c>
      <c r="AC262" s="1" t="s">
        <v>5396</v>
      </c>
      <c r="AD262" s="1" t="s">
        <v>5397</v>
      </c>
      <c r="AE262" s="1" t="s">
        <v>4021</v>
      </c>
      <c r="AF262" s="1" t="s">
        <v>3256</v>
      </c>
      <c r="AG262" s="1" t="s">
        <v>3257</v>
      </c>
      <c r="AH262" s="1" t="s">
        <v>4022</v>
      </c>
      <c r="AI262" s="1" t="s">
        <v>3259</v>
      </c>
      <c r="AJ262" s="1" t="s">
        <v>3260</v>
      </c>
      <c r="AK262" s="1" t="s">
        <v>4023</v>
      </c>
      <c r="AL262" s="1" t="s">
        <v>3262</v>
      </c>
      <c r="AM262" s="1" t="s">
        <v>3263</v>
      </c>
      <c r="AN262" s="1" t="s">
        <v>3963</v>
      </c>
      <c r="AO262" s="1" t="s">
        <v>3265</v>
      </c>
      <c r="AP262" s="1" t="s">
        <v>4024</v>
      </c>
      <c r="AQ262" s="1" t="s">
        <v>6188</v>
      </c>
      <c r="AR262" s="1" t="s">
        <v>6472</v>
      </c>
      <c r="AS262" s="1" t="s">
        <v>6756</v>
      </c>
      <c r="AT262" s="1" t="s">
        <v>3965</v>
      </c>
      <c r="AU262" s="66" t="s">
        <v>4511</v>
      </c>
      <c r="AV262" s="66" t="s">
        <v>4025</v>
      </c>
      <c r="AW262" s="66" t="s">
        <v>119</v>
      </c>
      <c r="AX262" s="66" t="s">
        <v>120</v>
      </c>
      <c r="AZ262" s="96" t="s">
        <v>425</v>
      </c>
      <c r="BA262" s="96" t="s">
        <v>10</v>
      </c>
      <c r="BB262" s="96">
        <v>5</v>
      </c>
      <c r="BC262" t="s">
        <v>4531</v>
      </c>
      <c r="BD262" t="s">
        <v>4383</v>
      </c>
      <c r="BE262" t="s">
        <v>6868</v>
      </c>
      <c r="BF262" t="s">
        <v>6792</v>
      </c>
      <c r="BG262" t="s">
        <v>6793</v>
      </c>
      <c r="BJ262" s="96">
        <v>4</v>
      </c>
      <c r="BK262" s="96" t="s">
        <v>4296</v>
      </c>
      <c r="BL262" s="68" t="s">
        <v>6786</v>
      </c>
      <c r="CQ262" s="205">
        <v>1</v>
      </c>
    </row>
    <row r="263" spans="13:95" x14ac:dyDescent="0.25">
      <c r="M263" s="66" t="s">
        <v>4026</v>
      </c>
      <c r="N263" s="66">
        <v>261</v>
      </c>
      <c r="O263" s="66" t="s">
        <v>3243</v>
      </c>
      <c r="P263" s="1" t="s">
        <v>3244</v>
      </c>
      <c r="Q263" s="1" t="s">
        <v>970</v>
      </c>
      <c r="R263" s="1" t="s">
        <v>3953</v>
      </c>
      <c r="S263" s="66" t="s">
        <v>3954</v>
      </c>
      <c r="T263" s="1" t="s">
        <v>4027</v>
      </c>
      <c r="U263" s="66" t="s">
        <v>4028</v>
      </c>
      <c r="V263" s="1" t="s">
        <v>4029</v>
      </c>
      <c r="W263" s="1" t="s">
        <v>4030</v>
      </c>
      <c r="X263" s="1" t="s">
        <v>4031</v>
      </c>
      <c r="Y263" s="1" t="s">
        <v>3252</v>
      </c>
      <c r="Z263" s="1" t="s">
        <v>3253</v>
      </c>
      <c r="AA263" s="1" t="s">
        <v>3254</v>
      </c>
      <c r="AB263" s="1" t="s">
        <v>5398</v>
      </c>
      <c r="AC263" s="1" t="s">
        <v>5399</v>
      </c>
      <c r="AD263" s="1" t="s">
        <v>5400</v>
      </c>
      <c r="AE263" s="1" t="s">
        <v>4032</v>
      </c>
      <c r="AF263" s="1" t="s">
        <v>3256</v>
      </c>
      <c r="AG263" s="1" t="s">
        <v>3257</v>
      </c>
      <c r="AH263" s="1" t="s">
        <v>4033</v>
      </c>
      <c r="AI263" s="1" t="s">
        <v>3259</v>
      </c>
      <c r="AJ263" s="1" t="s">
        <v>3260</v>
      </c>
      <c r="AK263" s="1" t="s">
        <v>4034</v>
      </c>
      <c r="AL263" s="1" t="s">
        <v>3262</v>
      </c>
      <c r="AM263" s="1" t="s">
        <v>3263</v>
      </c>
      <c r="AN263" s="1" t="s">
        <v>3963</v>
      </c>
      <c r="AO263" s="1" t="s">
        <v>3265</v>
      </c>
      <c r="AP263" s="1" t="s">
        <v>4035</v>
      </c>
      <c r="AQ263" s="1" t="s">
        <v>6189</v>
      </c>
      <c r="AR263" s="1" t="s">
        <v>6473</v>
      </c>
      <c r="AS263" s="1" t="s">
        <v>6757</v>
      </c>
      <c r="AT263" s="1" t="s">
        <v>3965</v>
      </c>
      <c r="AU263" s="66" t="s">
        <v>4511</v>
      </c>
      <c r="AV263" s="66" t="s">
        <v>4036</v>
      </c>
      <c r="AW263" s="66" t="s">
        <v>119</v>
      </c>
      <c r="AX263" s="66" t="s">
        <v>120</v>
      </c>
      <c r="AZ263" s="96" t="s">
        <v>425</v>
      </c>
      <c r="BA263" s="96" t="s">
        <v>54</v>
      </c>
      <c r="BB263" s="96">
        <v>1</v>
      </c>
      <c r="BC263" t="s">
        <v>4536</v>
      </c>
      <c r="BD263" t="s">
        <v>5394</v>
      </c>
      <c r="BJ263" s="96">
        <v>4</v>
      </c>
      <c r="BK263" s="96" t="s">
        <v>4297</v>
      </c>
      <c r="BL263" s="68" t="s">
        <v>6786</v>
      </c>
      <c r="CQ263" s="205">
        <v>1</v>
      </c>
    </row>
    <row r="264" spans="13:95" x14ac:dyDescent="0.25">
      <c r="M264" s="66" t="s">
        <v>4037</v>
      </c>
      <c r="N264" s="66">
        <v>262</v>
      </c>
      <c r="O264" s="66" t="s">
        <v>3243</v>
      </c>
      <c r="P264" s="1" t="s">
        <v>3244</v>
      </c>
      <c r="Q264" s="1" t="s">
        <v>764</v>
      </c>
      <c r="R264" s="1" t="s">
        <v>4038</v>
      </c>
      <c r="S264" s="66" t="s">
        <v>4039</v>
      </c>
      <c r="T264" s="1" t="s">
        <v>4040</v>
      </c>
      <c r="U264" s="66" t="s">
        <v>4041</v>
      </c>
      <c r="V264" s="1" t="s">
        <v>4042</v>
      </c>
      <c r="W264" s="1" t="s">
        <v>4043</v>
      </c>
      <c r="X264" s="1" t="s">
        <v>4044</v>
      </c>
      <c r="Y264" s="1" t="s">
        <v>3252</v>
      </c>
      <c r="Z264" s="1" t="s">
        <v>3253</v>
      </c>
      <c r="AA264" s="1" t="s">
        <v>3254</v>
      </c>
      <c r="AB264" s="1" t="s">
        <v>5401</v>
      </c>
      <c r="AC264" s="1" t="s">
        <v>5402</v>
      </c>
      <c r="AD264" s="1" t="s">
        <v>5403</v>
      </c>
      <c r="AE264" s="1" t="s">
        <v>4045</v>
      </c>
      <c r="AF264" s="1" t="s">
        <v>3256</v>
      </c>
      <c r="AG264" s="1" t="s">
        <v>3257</v>
      </c>
      <c r="AH264" s="1" t="s">
        <v>4046</v>
      </c>
      <c r="AI264" s="1" t="s">
        <v>3259</v>
      </c>
      <c r="AJ264" s="1" t="s">
        <v>3260</v>
      </c>
      <c r="AK264" s="1" t="s">
        <v>4047</v>
      </c>
      <c r="AL264" s="1" t="s">
        <v>3262</v>
      </c>
      <c r="AM264" s="1" t="s">
        <v>3263</v>
      </c>
      <c r="AN264" s="1" t="s">
        <v>3442</v>
      </c>
      <c r="AO264" s="1" t="s">
        <v>3265</v>
      </c>
      <c r="AP264" s="1" t="s">
        <v>4048</v>
      </c>
      <c r="AQ264" s="1" t="s">
        <v>6190</v>
      </c>
      <c r="AR264" s="1" t="s">
        <v>6474</v>
      </c>
      <c r="AS264" s="1" t="s">
        <v>6758</v>
      </c>
      <c r="AT264" s="1" t="s">
        <v>328</v>
      </c>
      <c r="AU264" s="66" t="s">
        <v>4511</v>
      </c>
      <c r="AV264" s="66" t="s">
        <v>4049</v>
      </c>
      <c r="AW264" s="66" t="s">
        <v>119</v>
      </c>
      <c r="AX264" s="66" t="s">
        <v>120</v>
      </c>
      <c r="AZ264" s="96" t="s">
        <v>425</v>
      </c>
      <c r="BA264" s="96" t="s">
        <v>54</v>
      </c>
      <c r="BB264" s="96">
        <v>2</v>
      </c>
      <c r="BC264" t="s">
        <v>4540</v>
      </c>
      <c r="BD264" t="s">
        <v>4541</v>
      </c>
      <c r="BE264" t="s">
        <v>6794</v>
      </c>
      <c r="BF264" t="s">
        <v>6789</v>
      </c>
      <c r="BG264" t="s">
        <v>6788</v>
      </c>
      <c r="BH264" s="96" t="s">
        <v>6795</v>
      </c>
      <c r="BJ264" s="96">
        <v>4</v>
      </c>
      <c r="BK264" s="96" t="s">
        <v>4298</v>
      </c>
      <c r="BL264" s="68" t="s">
        <v>6786</v>
      </c>
      <c r="CQ264" s="205">
        <v>1</v>
      </c>
    </row>
    <row r="265" spans="13:95" x14ac:dyDescent="0.25">
      <c r="M265" s="66" t="s">
        <v>4050</v>
      </c>
      <c r="N265" s="66">
        <v>263</v>
      </c>
      <c r="O265" s="66" t="s">
        <v>3243</v>
      </c>
      <c r="P265" s="1" t="s">
        <v>3244</v>
      </c>
      <c r="Q265" s="1" t="s">
        <v>764</v>
      </c>
      <c r="R265" s="1" t="s">
        <v>4038</v>
      </c>
      <c r="S265" s="66" t="s">
        <v>4039</v>
      </c>
      <c r="T265" s="1" t="s">
        <v>4051</v>
      </c>
      <c r="U265" s="66" t="s">
        <v>4052</v>
      </c>
      <c r="V265" s="1" t="s">
        <v>4053</v>
      </c>
      <c r="W265" s="1" t="s">
        <v>4054</v>
      </c>
      <c r="X265" s="1" t="s">
        <v>4055</v>
      </c>
      <c r="Y265" s="1" t="s">
        <v>3252</v>
      </c>
      <c r="Z265" s="1" t="s">
        <v>3253</v>
      </c>
      <c r="AA265" s="1" t="s">
        <v>3254</v>
      </c>
      <c r="AB265" s="1" t="s">
        <v>5404</v>
      </c>
      <c r="AC265" s="1" t="s">
        <v>5405</v>
      </c>
      <c r="AD265" s="1" t="s">
        <v>5406</v>
      </c>
      <c r="AE265" s="1" t="s">
        <v>4056</v>
      </c>
      <c r="AF265" s="1" t="s">
        <v>3256</v>
      </c>
      <c r="AG265" s="1" t="s">
        <v>3257</v>
      </c>
      <c r="AH265" s="1" t="s">
        <v>4057</v>
      </c>
      <c r="AI265" s="1" t="s">
        <v>3259</v>
      </c>
      <c r="AJ265" s="1" t="s">
        <v>3260</v>
      </c>
      <c r="AK265" s="1" t="s">
        <v>4058</v>
      </c>
      <c r="AL265" s="1" t="s">
        <v>3262</v>
      </c>
      <c r="AM265" s="1" t="s">
        <v>3263</v>
      </c>
      <c r="AN265" s="1" t="s">
        <v>3442</v>
      </c>
      <c r="AO265" s="1" t="s">
        <v>3265</v>
      </c>
      <c r="AP265" s="1" t="s">
        <v>4059</v>
      </c>
      <c r="AQ265" s="1" t="s">
        <v>6191</v>
      </c>
      <c r="AR265" s="1" t="s">
        <v>6475</v>
      </c>
      <c r="AS265" s="1" t="s">
        <v>6759</v>
      </c>
      <c r="AT265" s="1" t="s">
        <v>328</v>
      </c>
      <c r="AU265" s="66" t="s">
        <v>4511</v>
      </c>
      <c r="AV265" s="66" t="s">
        <v>4060</v>
      </c>
      <c r="AW265" s="66" t="s">
        <v>119</v>
      </c>
      <c r="AX265" s="66" t="s">
        <v>120</v>
      </c>
      <c r="AZ265" s="96" t="s">
        <v>425</v>
      </c>
      <c r="BA265" s="96" t="s">
        <v>54</v>
      </c>
      <c r="BB265" s="96">
        <v>3</v>
      </c>
      <c r="BC265" t="s">
        <v>4545</v>
      </c>
      <c r="BD265" t="s">
        <v>5390</v>
      </c>
      <c r="BE265" t="s">
        <v>5422</v>
      </c>
      <c r="BJ265" s="96">
        <v>4</v>
      </c>
      <c r="BK265" s="96" t="s">
        <v>4299</v>
      </c>
      <c r="BL265" s="68" t="s">
        <v>6786</v>
      </c>
      <c r="CQ265" s="205">
        <v>1</v>
      </c>
    </row>
    <row r="266" spans="13:95" x14ac:dyDescent="0.25">
      <c r="M266" s="66" t="s">
        <v>4061</v>
      </c>
      <c r="N266" s="66">
        <v>264</v>
      </c>
      <c r="O266" s="66" t="s">
        <v>3243</v>
      </c>
      <c r="P266" s="1" t="s">
        <v>3244</v>
      </c>
      <c r="Q266" s="1" t="s">
        <v>764</v>
      </c>
      <c r="R266" s="1" t="s">
        <v>4038</v>
      </c>
      <c r="S266" s="66" t="s">
        <v>4039</v>
      </c>
      <c r="T266" s="1" t="s">
        <v>4062</v>
      </c>
      <c r="U266" s="66" t="s">
        <v>4063</v>
      </c>
      <c r="V266" s="1" t="s">
        <v>4064</v>
      </c>
      <c r="W266" s="1" t="s">
        <v>4065</v>
      </c>
      <c r="X266" s="1" t="s">
        <v>4066</v>
      </c>
      <c r="Y266" s="1" t="s">
        <v>3252</v>
      </c>
      <c r="Z266" s="1" t="s">
        <v>3253</v>
      </c>
      <c r="AA266" s="1" t="s">
        <v>3254</v>
      </c>
      <c r="AB266" s="1" t="s">
        <v>5407</v>
      </c>
      <c r="AC266" s="1" t="s">
        <v>5408</v>
      </c>
      <c r="AD266" s="1" t="s">
        <v>5409</v>
      </c>
      <c r="AE266" s="1" t="s">
        <v>4067</v>
      </c>
      <c r="AF266" s="1" t="s">
        <v>3256</v>
      </c>
      <c r="AG266" s="1" t="s">
        <v>3257</v>
      </c>
      <c r="AH266" s="1" t="s">
        <v>4068</v>
      </c>
      <c r="AI266" s="1" t="s">
        <v>3259</v>
      </c>
      <c r="AJ266" s="1" t="s">
        <v>3260</v>
      </c>
      <c r="AK266" s="1" t="s">
        <v>4069</v>
      </c>
      <c r="AL266" s="1" t="s">
        <v>3262</v>
      </c>
      <c r="AM266" s="1" t="s">
        <v>3263</v>
      </c>
      <c r="AN266" s="1" t="s">
        <v>3442</v>
      </c>
      <c r="AO266" s="1" t="s">
        <v>3265</v>
      </c>
      <c r="AP266" s="1" t="s">
        <v>4070</v>
      </c>
      <c r="AQ266" s="1" t="s">
        <v>6192</v>
      </c>
      <c r="AR266" s="1" t="s">
        <v>6476</v>
      </c>
      <c r="AS266" s="1" t="s">
        <v>6760</v>
      </c>
      <c r="AT266" s="1" t="s">
        <v>328</v>
      </c>
      <c r="AU266" s="66" t="s">
        <v>4511</v>
      </c>
      <c r="AV266" s="66" t="s">
        <v>4071</v>
      </c>
      <c r="AW266" s="66" t="s">
        <v>119</v>
      </c>
      <c r="AX266" s="66" t="s">
        <v>120</v>
      </c>
      <c r="AZ266" s="96" t="s">
        <v>425</v>
      </c>
      <c r="BA266" s="96" t="s">
        <v>54</v>
      </c>
      <c r="BB266" s="96">
        <v>4</v>
      </c>
      <c r="BC266" t="s">
        <v>4550</v>
      </c>
      <c r="BD266" t="s">
        <v>4551</v>
      </c>
      <c r="BE266" t="s">
        <v>6799</v>
      </c>
      <c r="BF266" t="s">
        <v>6800</v>
      </c>
      <c r="BG266" t="s">
        <v>6801</v>
      </c>
      <c r="BH266" s="96" t="s">
        <v>6802</v>
      </c>
      <c r="BI266" s="96" t="s">
        <v>6803</v>
      </c>
      <c r="BJ266" s="96">
        <v>4</v>
      </c>
      <c r="BK266" s="96" t="s">
        <v>4300</v>
      </c>
      <c r="BL266" s="68" t="s">
        <v>6786</v>
      </c>
      <c r="CQ266" s="205">
        <v>1</v>
      </c>
    </row>
    <row r="267" spans="13:95" x14ac:dyDescent="0.25">
      <c r="M267" s="66" t="s">
        <v>4072</v>
      </c>
      <c r="N267" s="66">
        <v>265</v>
      </c>
      <c r="O267" s="66" t="s">
        <v>3243</v>
      </c>
      <c r="P267" s="1" t="s">
        <v>3244</v>
      </c>
      <c r="Q267" s="1" t="s">
        <v>764</v>
      </c>
      <c r="R267" s="1" t="s">
        <v>4038</v>
      </c>
      <c r="S267" s="66" t="s">
        <v>4039</v>
      </c>
      <c r="T267" s="1" t="s">
        <v>4073</v>
      </c>
      <c r="U267" s="66" t="s">
        <v>4074</v>
      </c>
      <c r="V267" s="1" t="s">
        <v>4075</v>
      </c>
      <c r="W267" s="1" t="s">
        <v>4076</v>
      </c>
      <c r="X267" s="1" t="s">
        <v>4077</v>
      </c>
      <c r="Y267" s="1" t="s">
        <v>3252</v>
      </c>
      <c r="Z267" s="1" t="s">
        <v>3253</v>
      </c>
      <c r="AA267" s="1" t="s">
        <v>3254</v>
      </c>
      <c r="AB267" s="1" t="s">
        <v>5410</v>
      </c>
      <c r="AC267" s="1" t="s">
        <v>5411</v>
      </c>
      <c r="AD267" s="1" t="s">
        <v>5412</v>
      </c>
      <c r="AE267" s="1" t="s">
        <v>4078</v>
      </c>
      <c r="AF267" s="1" t="s">
        <v>3256</v>
      </c>
      <c r="AG267" s="1" t="s">
        <v>3257</v>
      </c>
      <c r="AH267" s="1" t="s">
        <v>4079</v>
      </c>
      <c r="AI267" s="1" t="s">
        <v>3259</v>
      </c>
      <c r="AJ267" s="1" t="s">
        <v>3260</v>
      </c>
      <c r="AK267" s="1" t="s">
        <v>4080</v>
      </c>
      <c r="AL267" s="1" t="s">
        <v>3262</v>
      </c>
      <c r="AM267" s="1" t="s">
        <v>3263</v>
      </c>
      <c r="AN267" s="1" t="s">
        <v>3442</v>
      </c>
      <c r="AO267" s="1" t="s">
        <v>3265</v>
      </c>
      <c r="AP267" s="1" t="s">
        <v>4081</v>
      </c>
      <c r="AQ267" s="1" t="s">
        <v>6193</v>
      </c>
      <c r="AR267" s="1" t="s">
        <v>6477</v>
      </c>
      <c r="AS267" s="1" t="s">
        <v>6761</v>
      </c>
      <c r="AT267" s="1" t="s">
        <v>328</v>
      </c>
      <c r="AU267" s="66" t="s">
        <v>4511</v>
      </c>
      <c r="AV267" s="66" t="s">
        <v>4082</v>
      </c>
      <c r="AW267" s="66" t="s">
        <v>119</v>
      </c>
      <c r="AX267" s="66" t="s">
        <v>120</v>
      </c>
      <c r="AZ267" s="96" t="s">
        <v>425</v>
      </c>
      <c r="BA267" s="96" t="s">
        <v>54</v>
      </c>
      <c r="BB267" s="96">
        <v>5</v>
      </c>
      <c r="BC267" t="s">
        <v>4555</v>
      </c>
      <c r="BD267" t="s">
        <v>4556</v>
      </c>
      <c r="BE267" t="s">
        <v>6804</v>
      </c>
      <c r="BF267" t="s">
        <v>6805</v>
      </c>
      <c r="BG267" t="s">
        <v>6806</v>
      </c>
      <c r="BH267" s="96" t="s">
        <v>6807</v>
      </c>
      <c r="BJ267" s="96">
        <v>4</v>
      </c>
      <c r="BK267" s="96" t="s">
        <v>4301</v>
      </c>
      <c r="BL267" s="68" t="s">
        <v>6786</v>
      </c>
      <c r="CQ267" s="205">
        <v>1</v>
      </c>
    </row>
    <row r="268" spans="13:95" x14ac:dyDescent="0.25">
      <c r="M268" s="66" t="s">
        <v>4083</v>
      </c>
      <c r="N268" s="66">
        <v>266</v>
      </c>
      <c r="O268" s="66" t="s">
        <v>3243</v>
      </c>
      <c r="P268" s="1" t="s">
        <v>3244</v>
      </c>
      <c r="Q268" s="1" t="s">
        <v>764</v>
      </c>
      <c r="R268" s="1" t="s">
        <v>4038</v>
      </c>
      <c r="S268" s="66" t="s">
        <v>4039</v>
      </c>
      <c r="T268" s="1" t="s">
        <v>4084</v>
      </c>
      <c r="U268" s="66" t="s">
        <v>182</v>
      </c>
      <c r="V268" s="1" t="s">
        <v>4085</v>
      </c>
      <c r="W268" s="1" t="s">
        <v>3349</v>
      </c>
      <c r="X268" s="1" t="s">
        <v>4086</v>
      </c>
      <c r="Y268" s="1" t="s">
        <v>3252</v>
      </c>
      <c r="Z268" s="1" t="s">
        <v>3253</v>
      </c>
      <c r="AA268" s="1" t="s">
        <v>3254</v>
      </c>
      <c r="AB268" s="1" t="s">
        <v>5413</v>
      </c>
      <c r="AC268" s="1" t="s">
        <v>5414</v>
      </c>
      <c r="AD268" s="1" t="s">
        <v>5415</v>
      </c>
      <c r="AE268" s="1" t="s">
        <v>4087</v>
      </c>
      <c r="AF268" s="1" t="s">
        <v>3256</v>
      </c>
      <c r="AG268" s="1" t="s">
        <v>3257</v>
      </c>
      <c r="AH268" s="1" t="s">
        <v>4088</v>
      </c>
      <c r="AI268" s="1" t="s">
        <v>3259</v>
      </c>
      <c r="AJ268" s="1" t="s">
        <v>3260</v>
      </c>
      <c r="AK268" s="1" t="s">
        <v>4089</v>
      </c>
      <c r="AL268" s="1" t="s">
        <v>3262</v>
      </c>
      <c r="AM268" s="1" t="s">
        <v>3263</v>
      </c>
      <c r="AN268" s="1" t="s">
        <v>3442</v>
      </c>
      <c r="AO268" s="1" t="s">
        <v>3265</v>
      </c>
      <c r="AP268" s="1" t="s">
        <v>4090</v>
      </c>
      <c r="AQ268" s="1" t="s">
        <v>6194</v>
      </c>
      <c r="AR268" s="1" t="s">
        <v>6478</v>
      </c>
      <c r="AS268" s="1" t="s">
        <v>6762</v>
      </c>
      <c r="AT268" s="1" t="s">
        <v>328</v>
      </c>
      <c r="AU268" s="66" t="s">
        <v>4511</v>
      </c>
      <c r="AV268" s="66" t="s">
        <v>4091</v>
      </c>
      <c r="AW268" s="66" t="s">
        <v>119</v>
      </c>
      <c r="AX268" s="66" t="s">
        <v>120</v>
      </c>
      <c r="AZ268" s="96" t="s">
        <v>425</v>
      </c>
      <c r="BA268" s="96" t="s">
        <v>12</v>
      </c>
      <c r="BB268" s="96">
        <v>1</v>
      </c>
      <c r="BC268" t="s">
        <v>4560</v>
      </c>
      <c r="BD268" t="s">
        <v>4325</v>
      </c>
      <c r="BE268" t="s">
        <v>6848</v>
      </c>
      <c r="BH268"/>
      <c r="BI268"/>
      <c r="BJ268" s="96">
        <v>4</v>
      </c>
      <c r="BK268" s="96" t="s">
        <v>4302</v>
      </c>
      <c r="BL268" s="68" t="s">
        <v>6786</v>
      </c>
      <c r="CQ268" s="205">
        <v>1</v>
      </c>
    </row>
    <row r="269" spans="13:95" x14ac:dyDescent="0.25">
      <c r="M269" s="66" t="s">
        <v>4092</v>
      </c>
      <c r="N269" s="66">
        <v>267</v>
      </c>
      <c r="O269" s="66" t="s">
        <v>3243</v>
      </c>
      <c r="P269" s="1" t="s">
        <v>3244</v>
      </c>
      <c r="Q269" s="1" t="s">
        <v>764</v>
      </c>
      <c r="R269" s="1" t="s">
        <v>4038</v>
      </c>
      <c r="S269" s="66" t="s">
        <v>4039</v>
      </c>
      <c r="T269" s="1" t="s">
        <v>4093</v>
      </c>
      <c r="U269" s="66" t="s">
        <v>4094</v>
      </c>
      <c r="V269" s="1" t="s">
        <v>4095</v>
      </c>
      <c r="W269" s="1" t="s">
        <v>4096</v>
      </c>
      <c r="X269" s="1" t="s">
        <v>4097</v>
      </c>
      <c r="Y269" s="1" t="s">
        <v>3252</v>
      </c>
      <c r="Z269" s="1" t="s">
        <v>3253</v>
      </c>
      <c r="AA269" s="1" t="s">
        <v>3254</v>
      </c>
      <c r="AB269" s="1" t="s">
        <v>5416</v>
      </c>
      <c r="AC269" s="1" t="s">
        <v>5417</v>
      </c>
      <c r="AD269" s="1" t="s">
        <v>5418</v>
      </c>
      <c r="AE269" s="1" t="s">
        <v>4098</v>
      </c>
      <c r="AF269" s="1" t="s">
        <v>3256</v>
      </c>
      <c r="AG269" s="1" t="s">
        <v>3257</v>
      </c>
      <c r="AH269" s="1" t="s">
        <v>4099</v>
      </c>
      <c r="AI269" s="1" t="s">
        <v>3259</v>
      </c>
      <c r="AJ269" s="1" t="s">
        <v>3260</v>
      </c>
      <c r="AK269" s="1" t="s">
        <v>4100</v>
      </c>
      <c r="AL269" s="1" t="s">
        <v>3262</v>
      </c>
      <c r="AM269" s="1" t="s">
        <v>3263</v>
      </c>
      <c r="AN269" s="1" t="s">
        <v>3442</v>
      </c>
      <c r="AO269" s="1" t="s">
        <v>3265</v>
      </c>
      <c r="AP269" s="1" t="s">
        <v>4101</v>
      </c>
      <c r="AQ269" s="1" t="s">
        <v>6195</v>
      </c>
      <c r="AR269" s="1" t="s">
        <v>6479</v>
      </c>
      <c r="AS269" s="1" t="s">
        <v>6763</v>
      </c>
      <c r="AT269" s="1" t="s">
        <v>328</v>
      </c>
      <c r="AU269" s="66" t="s">
        <v>4511</v>
      </c>
      <c r="AV269" s="66" t="s">
        <v>4102</v>
      </c>
      <c r="AW269" s="66" t="s">
        <v>119</v>
      </c>
      <c r="AX269" s="66" t="s">
        <v>120</v>
      </c>
      <c r="AZ269" s="96" t="s">
        <v>425</v>
      </c>
      <c r="BA269" s="96" t="s">
        <v>12</v>
      </c>
      <c r="BB269" s="96">
        <v>2</v>
      </c>
      <c r="BC269" t="s">
        <v>4564</v>
      </c>
      <c r="BD269" t="s">
        <v>4565</v>
      </c>
      <c r="BE269" t="s">
        <v>6808</v>
      </c>
      <c r="BF269" t="s">
        <v>6809</v>
      </c>
      <c r="BG269" t="s">
        <v>6810</v>
      </c>
      <c r="BH269" t="s">
        <v>6811</v>
      </c>
      <c r="BI269"/>
      <c r="BJ269" s="96">
        <v>4</v>
      </c>
      <c r="BK269" s="96" t="s">
        <v>4303</v>
      </c>
      <c r="BL269" s="68" t="s">
        <v>6786</v>
      </c>
      <c r="CQ269" s="205">
        <v>1</v>
      </c>
    </row>
    <row r="270" spans="13:95" x14ac:dyDescent="0.25">
      <c r="M270" s="66" t="s">
        <v>4103</v>
      </c>
      <c r="N270" s="66">
        <v>268</v>
      </c>
      <c r="O270" s="66" t="s">
        <v>3243</v>
      </c>
      <c r="P270" s="1" t="s">
        <v>3244</v>
      </c>
      <c r="Q270" s="1" t="s">
        <v>764</v>
      </c>
      <c r="R270" s="1" t="s">
        <v>4038</v>
      </c>
      <c r="S270" s="66" t="s">
        <v>4039</v>
      </c>
      <c r="T270" s="1" t="s">
        <v>4104</v>
      </c>
      <c r="U270" s="66" t="s">
        <v>4105</v>
      </c>
      <c r="V270" s="1" t="s">
        <v>4106</v>
      </c>
      <c r="W270" s="1" t="s">
        <v>4107</v>
      </c>
      <c r="X270" s="1" t="s">
        <v>4108</v>
      </c>
      <c r="Y270" s="1" t="s">
        <v>3252</v>
      </c>
      <c r="Z270" s="1" t="s">
        <v>3253</v>
      </c>
      <c r="AA270" s="1" t="s">
        <v>3254</v>
      </c>
      <c r="AB270" s="1" t="s">
        <v>5419</v>
      </c>
      <c r="AC270" s="1" t="s">
        <v>5420</v>
      </c>
      <c r="AD270" s="1" t="s">
        <v>5421</v>
      </c>
      <c r="AE270" s="1" t="s">
        <v>3675</v>
      </c>
      <c r="AF270" s="1" t="s">
        <v>3256</v>
      </c>
      <c r="AG270" s="1" t="s">
        <v>3257</v>
      </c>
      <c r="AH270" s="1" t="s">
        <v>4109</v>
      </c>
      <c r="AI270" s="1" t="s">
        <v>3259</v>
      </c>
      <c r="AJ270" s="1" t="s">
        <v>3260</v>
      </c>
      <c r="AK270" s="1" t="s">
        <v>4110</v>
      </c>
      <c r="AL270" s="1" t="s">
        <v>3262</v>
      </c>
      <c r="AM270" s="1" t="s">
        <v>3263</v>
      </c>
      <c r="AN270" s="1" t="s">
        <v>3442</v>
      </c>
      <c r="AO270" s="1" t="s">
        <v>3265</v>
      </c>
      <c r="AP270" s="1" t="s">
        <v>4111</v>
      </c>
      <c r="AQ270" s="1" t="s">
        <v>6196</v>
      </c>
      <c r="AR270" s="1" t="s">
        <v>6480</v>
      </c>
      <c r="AS270" s="1" t="s">
        <v>6764</v>
      </c>
      <c r="AT270" s="1" t="s">
        <v>328</v>
      </c>
      <c r="AU270" s="66" t="s">
        <v>4511</v>
      </c>
      <c r="AV270" s="66" t="s">
        <v>4112</v>
      </c>
      <c r="AW270" s="66" t="s">
        <v>119</v>
      </c>
      <c r="AX270" s="66" t="s">
        <v>120</v>
      </c>
      <c r="AZ270" s="96" t="s">
        <v>425</v>
      </c>
      <c r="BA270" s="96" t="s">
        <v>12</v>
      </c>
      <c r="BB270" s="96">
        <v>3</v>
      </c>
      <c r="BC270" t="s">
        <v>4569</v>
      </c>
      <c r="BD270" t="s">
        <v>5422</v>
      </c>
      <c r="BH270"/>
      <c r="BI270"/>
      <c r="BJ270" s="96">
        <v>4</v>
      </c>
      <c r="BK270" s="96" t="s">
        <v>4304</v>
      </c>
      <c r="BL270" s="68" t="s">
        <v>6786</v>
      </c>
      <c r="CQ270" s="205">
        <v>1</v>
      </c>
    </row>
    <row r="271" spans="13:95" x14ac:dyDescent="0.25">
      <c r="M271" s="66" t="s">
        <v>4113</v>
      </c>
      <c r="N271" s="66">
        <v>269</v>
      </c>
      <c r="O271" s="66" t="s">
        <v>3243</v>
      </c>
      <c r="P271" s="1" t="s">
        <v>3244</v>
      </c>
      <c r="Q271" s="1" t="s">
        <v>764</v>
      </c>
      <c r="R271" s="1" t="s">
        <v>4038</v>
      </c>
      <c r="S271" s="66" t="s">
        <v>4039</v>
      </c>
      <c r="T271" s="1" t="s">
        <v>4114</v>
      </c>
      <c r="U271" s="66" t="s">
        <v>4115</v>
      </c>
      <c r="V271" s="1" t="s">
        <v>4116</v>
      </c>
      <c r="W271" s="1" t="s">
        <v>4117</v>
      </c>
      <c r="X271" s="1" t="s">
        <v>4118</v>
      </c>
      <c r="Y271" s="1" t="s">
        <v>3252</v>
      </c>
      <c r="Z271" s="1" t="s">
        <v>3253</v>
      </c>
      <c r="AA271" s="1" t="s">
        <v>3254</v>
      </c>
      <c r="AB271" s="1" t="s">
        <v>5423</v>
      </c>
      <c r="AC271" s="1" t="s">
        <v>5424</v>
      </c>
      <c r="AD271" s="1" t="s">
        <v>5425</v>
      </c>
      <c r="AE271" s="1" t="s">
        <v>4119</v>
      </c>
      <c r="AF271" s="1" t="s">
        <v>3256</v>
      </c>
      <c r="AG271" s="1" t="s">
        <v>3257</v>
      </c>
      <c r="AH271" s="1" t="s">
        <v>4120</v>
      </c>
      <c r="AI271" s="1" t="s">
        <v>3259</v>
      </c>
      <c r="AJ271" s="1" t="s">
        <v>3260</v>
      </c>
      <c r="AK271" s="1" t="s">
        <v>4121</v>
      </c>
      <c r="AL271" s="1" t="s">
        <v>3262</v>
      </c>
      <c r="AM271" s="1" t="s">
        <v>3263</v>
      </c>
      <c r="AN271" s="1" t="s">
        <v>3442</v>
      </c>
      <c r="AO271" s="1" t="s">
        <v>3265</v>
      </c>
      <c r="AP271" s="1" t="s">
        <v>4122</v>
      </c>
      <c r="AQ271" s="1" t="s">
        <v>6197</v>
      </c>
      <c r="AR271" s="1" t="s">
        <v>6481</v>
      </c>
      <c r="AS271" s="1" t="s">
        <v>6765</v>
      </c>
      <c r="AT271" s="1" t="s">
        <v>328</v>
      </c>
      <c r="AU271" s="66" t="s">
        <v>4511</v>
      </c>
      <c r="AV271" s="66" t="s">
        <v>4123</v>
      </c>
      <c r="AW271" s="66" t="s">
        <v>119</v>
      </c>
      <c r="AX271" s="66" t="s">
        <v>120</v>
      </c>
      <c r="AZ271" s="96" t="s">
        <v>425</v>
      </c>
      <c r="BA271" s="96" t="s">
        <v>12</v>
      </c>
      <c r="BB271" s="96">
        <v>4</v>
      </c>
      <c r="BC271" t="s">
        <v>4573</v>
      </c>
      <c r="BD271" t="s">
        <v>6812</v>
      </c>
      <c r="BE271" t="s">
        <v>6813</v>
      </c>
      <c r="BF271" t="s">
        <v>6802</v>
      </c>
      <c r="BG271" t="s">
        <v>6814</v>
      </c>
      <c r="BH271" t="s">
        <v>6815</v>
      </c>
      <c r="BI271" t="s">
        <v>6816</v>
      </c>
      <c r="BJ271" s="96">
        <v>4</v>
      </c>
      <c r="BK271" s="96" t="s">
        <v>4305</v>
      </c>
      <c r="BL271" s="68" t="s">
        <v>6786</v>
      </c>
      <c r="CQ271" s="205">
        <v>1</v>
      </c>
    </row>
    <row r="272" spans="13:95" x14ac:dyDescent="0.25">
      <c r="M272" s="66" t="s">
        <v>4124</v>
      </c>
      <c r="N272" s="66">
        <v>270</v>
      </c>
      <c r="O272" s="66" t="s">
        <v>3243</v>
      </c>
      <c r="P272" s="1" t="s">
        <v>3244</v>
      </c>
      <c r="Q272" s="1" t="s">
        <v>332</v>
      </c>
      <c r="R272" s="1" t="s">
        <v>4125</v>
      </c>
      <c r="S272" s="66" t="s">
        <v>4126</v>
      </c>
      <c r="T272" s="1" t="s">
        <v>4127</v>
      </c>
      <c r="U272" s="66" t="s">
        <v>3857</v>
      </c>
      <c r="V272" s="1" t="s">
        <v>4128</v>
      </c>
      <c r="W272" s="1" t="s">
        <v>3859</v>
      </c>
      <c r="X272" s="1" t="s">
        <v>4129</v>
      </c>
      <c r="Y272" s="1" t="s">
        <v>3252</v>
      </c>
      <c r="Z272" s="1" t="s">
        <v>3253</v>
      </c>
      <c r="AA272" s="1" t="s">
        <v>3254</v>
      </c>
      <c r="AB272" s="1" t="s">
        <v>5426</v>
      </c>
      <c r="AC272" s="1" t="s">
        <v>5427</v>
      </c>
      <c r="AD272" s="1" t="s">
        <v>5428</v>
      </c>
      <c r="AE272" s="1" t="s">
        <v>4087</v>
      </c>
      <c r="AF272" s="1" t="s">
        <v>3256</v>
      </c>
      <c r="AG272" s="1" t="s">
        <v>3257</v>
      </c>
      <c r="AH272" s="1" t="s">
        <v>4130</v>
      </c>
      <c r="AI272" s="1" t="s">
        <v>3259</v>
      </c>
      <c r="AJ272" s="1" t="s">
        <v>3260</v>
      </c>
      <c r="AK272" s="1" t="s">
        <v>4131</v>
      </c>
      <c r="AL272" s="1" t="s">
        <v>3262</v>
      </c>
      <c r="AM272" s="1" t="s">
        <v>3263</v>
      </c>
      <c r="AN272" s="1" t="s">
        <v>4132</v>
      </c>
      <c r="AO272" s="1" t="s">
        <v>3265</v>
      </c>
      <c r="AP272" s="1" t="s">
        <v>4133</v>
      </c>
      <c r="AQ272" s="1" t="s">
        <v>6198</v>
      </c>
      <c r="AR272" s="1" t="s">
        <v>6482</v>
      </c>
      <c r="AS272" s="1" t="s">
        <v>6766</v>
      </c>
      <c r="AT272" s="1" t="s">
        <v>3877</v>
      </c>
      <c r="AU272" s="66" t="s">
        <v>4511</v>
      </c>
      <c r="AV272" s="66" t="s">
        <v>4134</v>
      </c>
      <c r="AW272" s="66" t="s">
        <v>119</v>
      </c>
      <c r="AX272" s="66" t="s">
        <v>120</v>
      </c>
      <c r="AZ272" s="96" t="s">
        <v>425</v>
      </c>
      <c r="BA272" s="96" t="s">
        <v>12</v>
      </c>
      <c r="BB272" s="96">
        <v>5</v>
      </c>
      <c r="BC272" t="s">
        <v>4577</v>
      </c>
      <c r="BD272" t="s">
        <v>6817</v>
      </c>
      <c r="BE272" t="s">
        <v>4578</v>
      </c>
      <c r="BF272" t="s">
        <v>6818</v>
      </c>
      <c r="BG272" t="s">
        <v>6819</v>
      </c>
      <c r="BH272" t="s">
        <v>6793</v>
      </c>
      <c r="BI272"/>
      <c r="BJ272" s="96">
        <v>4</v>
      </c>
      <c r="BK272" s="96" t="s">
        <v>4306</v>
      </c>
      <c r="BL272" s="68" t="s">
        <v>6786</v>
      </c>
      <c r="CQ272" s="205">
        <v>1</v>
      </c>
    </row>
    <row r="273" spans="13:95" x14ac:dyDescent="0.25">
      <c r="M273" s="66" t="s">
        <v>4135</v>
      </c>
      <c r="N273" s="66">
        <v>271</v>
      </c>
      <c r="O273" s="66" t="s">
        <v>3243</v>
      </c>
      <c r="P273" s="1" t="s">
        <v>3244</v>
      </c>
      <c r="Q273" s="1" t="s">
        <v>332</v>
      </c>
      <c r="R273" s="1" t="s">
        <v>4125</v>
      </c>
      <c r="S273" s="66" t="s">
        <v>4126</v>
      </c>
      <c r="T273" s="1" t="s">
        <v>4136</v>
      </c>
      <c r="U273" s="66" t="s">
        <v>4137</v>
      </c>
      <c r="V273" s="1" t="s">
        <v>4138</v>
      </c>
      <c r="W273" s="1" t="s">
        <v>4139</v>
      </c>
      <c r="X273" s="1" t="s">
        <v>4140</v>
      </c>
      <c r="Y273" s="1" t="s">
        <v>3252</v>
      </c>
      <c r="Z273" s="1" t="s">
        <v>3253</v>
      </c>
      <c r="AA273" s="1" t="s">
        <v>3254</v>
      </c>
      <c r="AB273" s="1" t="s">
        <v>5429</v>
      </c>
      <c r="AC273" s="1" t="s">
        <v>5430</v>
      </c>
      <c r="AD273" s="1" t="s">
        <v>5431</v>
      </c>
      <c r="AE273" s="1" t="s">
        <v>4087</v>
      </c>
      <c r="AF273" s="1" t="s">
        <v>3256</v>
      </c>
      <c r="AG273" s="1" t="s">
        <v>3257</v>
      </c>
      <c r="AH273" s="1" t="s">
        <v>4141</v>
      </c>
      <c r="AI273" s="1" t="s">
        <v>3259</v>
      </c>
      <c r="AJ273" s="1" t="s">
        <v>3260</v>
      </c>
      <c r="AK273" s="1" t="s">
        <v>4142</v>
      </c>
      <c r="AL273" s="1" t="s">
        <v>3262</v>
      </c>
      <c r="AM273" s="1" t="s">
        <v>3263</v>
      </c>
      <c r="AN273" s="1" t="s">
        <v>4132</v>
      </c>
      <c r="AO273" s="1" t="s">
        <v>3265</v>
      </c>
      <c r="AP273" s="1" t="s">
        <v>4143</v>
      </c>
      <c r="AQ273" s="1" t="s">
        <v>6199</v>
      </c>
      <c r="AR273" s="1" t="s">
        <v>6483</v>
      </c>
      <c r="AS273" s="1" t="s">
        <v>6767</v>
      </c>
      <c r="AT273" s="1" t="s">
        <v>3877</v>
      </c>
      <c r="AU273" s="66" t="s">
        <v>4511</v>
      </c>
      <c r="AV273" s="66" t="s">
        <v>4144</v>
      </c>
      <c r="AW273" s="66" t="s">
        <v>119</v>
      </c>
      <c r="AX273" s="66" t="s">
        <v>120</v>
      </c>
      <c r="AZ273" s="96" t="s">
        <v>443</v>
      </c>
      <c r="BA273" s="96" t="s">
        <v>10</v>
      </c>
      <c r="BB273" s="96">
        <v>1</v>
      </c>
      <c r="BC273" t="s">
        <v>4512</v>
      </c>
      <c r="BD273" t="s">
        <v>4328</v>
      </c>
      <c r="BE273" t="s">
        <v>6848</v>
      </c>
      <c r="BI273"/>
      <c r="BJ273" s="96">
        <v>4</v>
      </c>
      <c r="BK273" s="96" t="s">
        <v>4292</v>
      </c>
      <c r="BL273" s="68" t="s">
        <v>6786</v>
      </c>
      <c r="CQ273" s="205">
        <v>1</v>
      </c>
    </row>
    <row r="274" spans="13:95" x14ac:dyDescent="0.25">
      <c r="M274" s="66" t="s">
        <v>4145</v>
      </c>
      <c r="N274" s="66">
        <v>272</v>
      </c>
      <c r="O274" s="66" t="s">
        <v>3243</v>
      </c>
      <c r="P274" s="1" t="s">
        <v>3244</v>
      </c>
      <c r="Q274" s="1" t="s">
        <v>332</v>
      </c>
      <c r="R274" s="1" t="s">
        <v>4125</v>
      </c>
      <c r="S274" s="66" t="s">
        <v>4126</v>
      </c>
      <c r="T274" s="1" t="s">
        <v>4146</v>
      </c>
      <c r="U274" s="66" t="s">
        <v>3639</v>
      </c>
      <c r="V274" s="1" t="s">
        <v>4147</v>
      </c>
      <c r="W274" s="1" t="s">
        <v>3641</v>
      </c>
      <c r="X274" s="1" t="s">
        <v>4148</v>
      </c>
      <c r="Y274" s="1" t="s">
        <v>3252</v>
      </c>
      <c r="Z274" s="1" t="s">
        <v>3253</v>
      </c>
      <c r="AA274" s="1" t="s">
        <v>3254</v>
      </c>
      <c r="AB274" s="1" t="s">
        <v>5432</v>
      </c>
      <c r="AC274" s="1" t="s">
        <v>5433</v>
      </c>
      <c r="AD274" s="1" t="s">
        <v>5434</v>
      </c>
      <c r="AE274" s="1" t="s">
        <v>4149</v>
      </c>
      <c r="AF274" s="1" t="s">
        <v>3256</v>
      </c>
      <c r="AG274" s="1" t="s">
        <v>3257</v>
      </c>
      <c r="AH274" s="1" t="s">
        <v>4150</v>
      </c>
      <c r="AI274" s="1" t="s">
        <v>3259</v>
      </c>
      <c r="AJ274" s="1" t="s">
        <v>3260</v>
      </c>
      <c r="AK274" s="1" t="s">
        <v>4151</v>
      </c>
      <c r="AL274" s="1" t="s">
        <v>3262</v>
      </c>
      <c r="AM274" s="1" t="s">
        <v>3263</v>
      </c>
      <c r="AN274" s="1" t="s">
        <v>4132</v>
      </c>
      <c r="AO274" s="1" t="s">
        <v>3265</v>
      </c>
      <c r="AP274" s="1" t="s">
        <v>4152</v>
      </c>
      <c r="AQ274" s="1" t="s">
        <v>6200</v>
      </c>
      <c r="AR274" s="1" t="s">
        <v>6484</v>
      </c>
      <c r="AS274" s="1" t="s">
        <v>6768</v>
      </c>
      <c r="AT274" s="1" t="s">
        <v>3877</v>
      </c>
      <c r="AU274" s="66" t="s">
        <v>4511</v>
      </c>
      <c r="AV274" s="66" t="s">
        <v>4153</v>
      </c>
      <c r="AW274" s="66" t="s">
        <v>119</v>
      </c>
      <c r="AX274" s="66" t="s">
        <v>120</v>
      </c>
      <c r="AZ274" s="96" t="s">
        <v>443</v>
      </c>
      <c r="BA274" s="96" t="s">
        <v>10</v>
      </c>
      <c r="BB274" s="96">
        <v>2</v>
      </c>
      <c r="BC274" t="s">
        <v>4518</v>
      </c>
      <c r="BD274" t="s">
        <v>6869</v>
      </c>
      <c r="BE274" t="s">
        <v>6787</v>
      </c>
      <c r="BF274" t="s">
        <v>6788</v>
      </c>
      <c r="BG274" t="s">
        <v>6789</v>
      </c>
      <c r="BI274"/>
      <c r="BJ274" s="96">
        <v>4</v>
      </c>
      <c r="BK274" s="96" t="s">
        <v>4293</v>
      </c>
      <c r="BL274" s="68" t="s">
        <v>6786</v>
      </c>
      <c r="CQ274" s="205">
        <v>1</v>
      </c>
    </row>
    <row r="275" spans="13:95" x14ac:dyDescent="0.25">
      <c r="M275" s="66" t="s">
        <v>4154</v>
      </c>
      <c r="N275" s="66">
        <v>273</v>
      </c>
      <c r="O275" s="66" t="s">
        <v>3243</v>
      </c>
      <c r="P275" s="1" t="s">
        <v>3244</v>
      </c>
      <c r="Q275" s="1" t="s">
        <v>332</v>
      </c>
      <c r="R275" s="1" t="s">
        <v>4125</v>
      </c>
      <c r="S275" s="66" t="s">
        <v>4126</v>
      </c>
      <c r="T275" s="1" t="s">
        <v>4155</v>
      </c>
      <c r="U275" s="66" t="s">
        <v>4156</v>
      </c>
      <c r="V275" s="1" t="s">
        <v>4157</v>
      </c>
      <c r="W275" s="1" t="s">
        <v>4158</v>
      </c>
      <c r="X275" s="1" t="s">
        <v>4159</v>
      </c>
      <c r="Y275" s="1" t="s">
        <v>3252</v>
      </c>
      <c r="Z275" s="1" t="s">
        <v>3253</v>
      </c>
      <c r="AA275" s="1" t="s">
        <v>3254</v>
      </c>
      <c r="AB275" s="1" t="s">
        <v>5435</v>
      </c>
      <c r="AC275" s="1" t="s">
        <v>5436</v>
      </c>
      <c r="AD275" s="1" t="s">
        <v>5437</v>
      </c>
      <c r="AE275" s="1" t="s">
        <v>3753</v>
      </c>
      <c r="AF275" s="1" t="s">
        <v>3256</v>
      </c>
      <c r="AG275" s="1" t="s">
        <v>3257</v>
      </c>
      <c r="AH275" s="1" t="s">
        <v>4160</v>
      </c>
      <c r="AI275" s="1" t="s">
        <v>3259</v>
      </c>
      <c r="AJ275" s="1" t="s">
        <v>3260</v>
      </c>
      <c r="AK275" s="1" t="s">
        <v>4161</v>
      </c>
      <c r="AL275" s="1" t="s">
        <v>3262</v>
      </c>
      <c r="AM275" s="1" t="s">
        <v>3263</v>
      </c>
      <c r="AN275" s="1" t="s">
        <v>4132</v>
      </c>
      <c r="AO275" s="1" t="s">
        <v>3265</v>
      </c>
      <c r="AP275" s="1" t="s">
        <v>4162</v>
      </c>
      <c r="AQ275" s="1" t="s">
        <v>6201</v>
      </c>
      <c r="AR275" s="1" t="s">
        <v>6485</v>
      </c>
      <c r="AS275" s="1" t="s">
        <v>6769</v>
      </c>
      <c r="AT275" s="1" t="s">
        <v>3877</v>
      </c>
      <c r="AU275" s="66" t="s">
        <v>4511</v>
      </c>
      <c r="AV275" s="66" t="s">
        <v>4163</v>
      </c>
      <c r="AW275" s="66" t="s">
        <v>119</v>
      </c>
      <c r="AX275" s="66" t="s">
        <v>120</v>
      </c>
      <c r="AZ275" s="96" t="s">
        <v>443</v>
      </c>
      <c r="BA275" s="96" t="s">
        <v>10</v>
      </c>
      <c r="BB275" s="96">
        <v>3</v>
      </c>
      <c r="BC275" t="s">
        <v>4523</v>
      </c>
      <c r="BD275" t="s">
        <v>5438</v>
      </c>
      <c r="BE275" t="s">
        <v>5470</v>
      </c>
      <c r="BJ275" s="96">
        <v>4</v>
      </c>
      <c r="BK275" s="96" t="s">
        <v>4294</v>
      </c>
      <c r="BL275" s="68" t="s">
        <v>6786</v>
      </c>
      <c r="CQ275" s="205">
        <v>1</v>
      </c>
    </row>
    <row r="276" spans="13:95" x14ac:dyDescent="0.25">
      <c r="M276" s="66" t="s">
        <v>4164</v>
      </c>
      <c r="N276" s="66">
        <v>274</v>
      </c>
      <c r="O276" s="66" t="s">
        <v>3243</v>
      </c>
      <c r="P276" s="1" t="s">
        <v>3244</v>
      </c>
      <c r="Q276" s="1" t="s">
        <v>332</v>
      </c>
      <c r="R276" s="1" t="s">
        <v>4125</v>
      </c>
      <c r="S276" s="66" t="s">
        <v>4126</v>
      </c>
      <c r="T276" s="1" t="s">
        <v>4165</v>
      </c>
      <c r="U276" s="66" t="s">
        <v>4166</v>
      </c>
      <c r="V276" s="1" t="s">
        <v>4167</v>
      </c>
      <c r="W276" s="1" t="s">
        <v>4168</v>
      </c>
      <c r="X276" s="1" t="s">
        <v>4169</v>
      </c>
      <c r="Y276" s="1" t="s">
        <v>3252</v>
      </c>
      <c r="Z276" s="1" t="s">
        <v>3253</v>
      </c>
      <c r="AA276" s="1" t="s">
        <v>3254</v>
      </c>
      <c r="AB276" s="1" t="s">
        <v>5439</v>
      </c>
      <c r="AC276" s="1" t="s">
        <v>5440</v>
      </c>
      <c r="AD276" s="1" t="s">
        <v>5441</v>
      </c>
      <c r="AE276" s="1" t="s">
        <v>4170</v>
      </c>
      <c r="AF276" s="1" t="s">
        <v>3256</v>
      </c>
      <c r="AG276" s="1" t="s">
        <v>3257</v>
      </c>
      <c r="AH276" s="1" t="s">
        <v>4171</v>
      </c>
      <c r="AI276" s="1" t="s">
        <v>3259</v>
      </c>
      <c r="AJ276" s="1" t="s">
        <v>3260</v>
      </c>
      <c r="AK276" s="1" t="s">
        <v>4172</v>
      </c>
      <c r="AL276" s="1" t="s">
        <v>3262</v>
      </c>
      <c r="AM276" s="1" t="s">
        <v>3263</v>
      </c>
      <c r="AN276" s="1" t="s">
        <v>4132</v>
      </c>
      <c r="AO276" s="1" t="s">
        <v>3265</v>
      </c>
      <c r="AP276" s="1" t="s">
        <v>4173</v>
      </c>
      <c r="AQ276" s="1" t="s">
        <v>6202</v>
      </c>
      <c r="AR276" s="1" t="s">
        <v>6486</v>
      </c>
      <c r="AS276" s="1" t="s">
        <v>6770</v>
      </c>
      <c r="AT276" s="1" t="s">
        <v>3877</v>
      </c>
      <c r="AU276" s="66" t="s">
        <v>4511</v>
      </c>
      <c r="AV276" s="66" t="s">
        <v>4174</v>
      </c>
      <c r="AW276" s="66" t="s">
        <v>119</v>
      </c>
      <c r="AX276" s="66" t="s">
        <v>120</v>
      </c>
      <c r="AZ276" s="96" t="s">
        <v>443</v>
      </c>
      <c r="BA276" s="96" t="s">
        <v>10</v>
      </c>
      <c r="BB276" s="96">
        <v>4</v>
      </c>
      <c r="BC276" t="s">
        <v>4527</v>
      </c>
      <c r="BD276" t="s">
        <v>5442</v>
      </c>
      <c r="BJ276" s="96">
        <v>4</v>
      </c>
      <c r="BK276" s="96" t="s">
        <v>4295</v>
      </c>
      <c r="BL276" s="68" t="s">
        <v>6786</v>
      </c>
      <c r="CQ276" s="205">
        <v>1</v>
      </c>
    </row>
    <row r="277" spans="13:95" x14ac:dyDescent="0.25">
      <c r="M277" s="66" t="s">
        <v>4175</v>
      </c>
      <c r="N277" s="66">
        <v>275</v>
      </c>
      <c r="O277" s="66" t="s">
        <v>3243</v>
      </c>
      <c r="P277" s="1" t="s">
        <v>3244</v>
      </c>
      <c r="Q277" s="1" t="s">
        <v>332</v>
      </c>
      <c r="R277" s="1" t="s">
        <v>4125</v>
      </c>
      <c r="S277" s="66" t="s">
        <v>4126</v>
      </c>
      <c r="T277" s="1" t="s">
        <v>4176</v>
      </c>
      <c r="U277" s="66" t="s">
        <v>4177</v>
      </c>
      <c r="V277" s="1" t="s">
        <v>4178</v>
      </c>
      <c r="W277" s="1" t="s">
        <v>4179</v>
      </c>
      <c r="X277" s="1" t="s">
        <v>4180</v>
      </c>
      <c r="Y277" s="1" t="s">
        <v>3252</v>
      </c>
      <c r="Z277" s="1" t="s">
        <v>3253</v>
      </c>
      <c r="AA277" s="1" t="s">
        <v>3254</v>
      </c>
      <c r="AB277" s="1" t="s">
        <v>5443</v>
      </c>
      <c r="AC277" s="1" t="s">
        <v>5444</v>
      </c>
      <c r="AD277" s="1" t="s">
        <v>5445</v>
      </c>
      <c r="AE277" s="1" t="s">
        <v>4181</v>
      </c>
      <c r="AF277" s="1" t="s">
        <v>3256</v>
      </c>
      <c r="AG277" s="1" t="s">
        <v>3257</v>
      </c>
      <c r="AH277" s="1" t="s">
        <v>4182</v>
      </c>
      <c r="AI277" s="1" t="s">
        <v>3259</v>
      </c>
      <c r="AJ277" s="1" t="s">
        <v>3260</v>
      </c>
      <c r="AK277" s="1" t="s">
        <v>4183</v>
      </c>
      <c r="AL277" s="1" t="s">
        <v>3262</v>
      </c>
      <c r="AM277" s="1" t="s">
        <v>3263</v>
      </c>
      <c r="AN277" s="1" t="s">
        <v>4132</v>
      </c>
      <c r="AO277" s="1" t="s">
        <v>3265</v>
      </c>
      <c r="AP277" s="1" t="s">
        <v>4184</v>
      </c>
      <c r="AQ277" s="1" t="s">
        <v>6203</v>
      </c>
      <c r="AR277" s="1" t="s">
        <v>6487</v>
      </c>
      <c r="AS277" s="1" t="s">
        <v>6771</v>
      </c>
      <c r="AT277" s="1" t="s">
        <v>3877</v>
      </c>
      <c r="AU277" s="66" t="s">
        <v>4511</v>
      </c>
      <c r="AV277" s="66" t="s">
        <v>4185</v>
      </c>
      <c r="AW277" s="66" t="s">
        <v>119</v>
      </c>
      <c r="AX277" s="66" t="s">
        <v>120</v>
      </c>
      <c r="AZ277" s="96" t="s">
        <v>443</v>
      </c>
      <c r="BA277" s="96" t="s">
        <v>10</v>
      </c>
      <c r="BB277" s="96">
        <v>5</v>
      </c>
      <c r="BC277" t="s">
        <v>4531</v>
      </c>
      <c r="BD277" t="s">
        <v>1776</v>
      </c>
      <c r="BE277" t="s">
        <v>6870</v>
      </c>
      <c r="BF277" t="s">
        <v>6792</v>
      </c>
      <c r="BG277" t="s">
        <v>6793</v>
      </c>
      <c r="BJ277" s="96">
        <v>4</v>
      </c>
      <c r="BK277" s="96" t="s">
        <v>4296</v>
      </c>
      <c r="BL277" s="68" t="s">
        <v>6786</v>
      </c>
      <c r="CQ277" s="205">
        <v>1</v>
      </c>
    </row>
    <row r="278" spans="13:95" x14ac:dyDescent="0.25">
      <c r="M278" s="66" t="s">
        <v>4186</v>
      </c>
      <c r="N278" s="66">
        <v>276</v>
      </c>
      <c r="O278" s="66" t="s">
        <v>3243</v>
      </c>
      <c r="P278" s="1" t="s">
        <v>3244</v>
      </c>
      <c r="Q278" s="1" t="s">
        <v>332</v>
      </c>
      <c r="R278" s="1" t="s">
        <v>4125</v>
      </c>
      <c r="S278" s="66" t="s">
        <v>4126</v>
      </c>
      <c r="T278" s="1" t="s">
        <v>4187</v>
      </c>
      <c r="U278" s="66" t="s">
        <v>4188</v>
      </c>
      <c r="V278" s="1" t="s">
        <v>4189</v>
      </c>
      <c r="W278" s="1" t="s">
        <v>4190</v>
      </c>
      <c r="X278" s="1" t="s">
        <v>4191</v>
      </c>
      <c r="Y278" s="1" t="s">
        <v>3252</v>
      </c>
      <c r="Z278" s="1" t="s">
        <v>3253</v>
      </c>
      <c r="AA278" s="1" t="s">
        <v>3254</v>
      </c>
      <c r="AB278" s="1" t="s">
        <v>5446</v>
      </c>
      <c r="AC278" s="1" t="s">
        <v>5447</v>
      </c>
      <c r="AD278" s="1" t="s">
        <v>5448</v>
      </c>
      <c r="AE278" s="1" t="s">
        <v>4192</v>
      </c>
      <c r="AF278" s="1" t="s">
        <v>3256</v>
      </c>
      <c r="AG278" s="1" t="s">
        <v>3257</v>
      </c>
      <c r="AH278" s="1" t="s">
        <v>4193</v>
      </c>
      <c r="AI278" s="1" t="s">
        <v>3259</v>
      </c>
      <c r="AJ278" s="1" t="s">
        <v>3260</v>
      </c>
      <c r="AK278" s="1" t="s">
        <v>4194</v>
      </c>
      <c r="AL278" s="1" t="s">
        <v>3262</v>
      </c>
      <c r="AM278" s="1" t="s">
        <v>3263</v>
      </c>
      <c r="AN278" s="1" t="s">
        <v>4132</v>
      </c>
      <c r="AO278" s="1" t="s">
        <v>3265</v>
      </c>
      <c r="AP278" s="1" t="s">
        <v>4195</v>
      </c>
      <c r="AQ278" s="1" t="s">
        <v>6204</v>
      </c>
      <c r="AR278" s="1" t="s">
        <v>6488</v>
      </c>
      <c r="AS278" s="1" t="s">
        <v>6772</v>
      </c>
      <c r="AT278" s="1" t="s">
        <v>3877</v>
      </c>
      <c r="AU278" s="66" t="s">
        <v>4511</v>
      </c>
      <c r="AV278" s="66" t="s">
        <v>4196</v>
      </c>
      <c r="AW278" s="66" t="s">
        <v>119</v>
      </c>
      <c r="AX278" s="66" t="s">
        <v>120</v>
      </c>
      <c r="AZ278" s="96" t="s">
        <v>443</v>
      </c>
      <c r="BA278" s="96" t="s">
        <v>54</v>
      </c>
      <c r="BB278" s="96">
        <v>1</v>
      </c>
      <c r="BC278" t="s">
        <v>4536</v>
      </c>
      <c r="BD278" t="s">
        <v>5442</v>
      </c>
      <c r="BJ278" s="96">
        <v>4</v>
      </c>
      <c r="BK278" s="96" t="s">
        <v>4297</v>
      </c>
      <c r="BL278" s="68" t="s">
        <v>6786</v>
      </c>
      <c r="CQ278" s="205">
        <v>1</v>
      </c>
    </row>
    <row r="279" spans="13:95" x14ac:dyDescent="0.25">
      <c r="M279" s="66" t="s">
        <v>4197</v>
      </c>
      <c r="N279" s="66">
        <v>277</v>
      </c>
      <c r="O279" s="66" t="s">
        <v>3243</v>
      </c>
      <c r="P279" s="1" t="s">
        <v>3244</v>
      </c>
      <c r="Q279" s="1" t="s">
        <v>332</v>
      </c>
      <c r="R279" s="1" t="s">
        <v>4125</v>
      </c>
      <c r="S279" s="66" t="s">
        <v>4126</v>
      </c>
      <c r="T279" s="1" t="s">
        <v>4198</v>
      </c>
      <c r="U279" s="66" t="s">
        <v>4199</v>
      </c>
      <c r="V279" s="1" t="s">
        <v>4200</v>
      </c>
      <c r="W279" s="1" t="s">
        <v>4201</v>
      </c>
      <c r="X279" s="1" t="s">
        <v>4202</v>
      </c>
      <c r="Y279" s="1" t="s">
        <v>3252</v>
      </c>
      <c r="Z279" s="1" t="s">
        <v>3253</v>
      </c>
      <c r="AA279" s="1" t="s">
        <v>3254</v>
      </c>
      <c r="AB279" s="1" t="s">
        <v>5449</v>
      </c>
      <c r="AC279" s="1" t="s">
        <v>5450</v>
      </c>
      <c r="AD279" s="1" t="s">
        <v>5451</v>
      </c>
      <c r="AE279" s="1" t="s">
        <v>4203</v>
      </c>
      <c r="AF279" s="1" t="s">
        <v>3256</v>
      </c>
      <c r="AG279" s="1" t="s">
        <v>3257</v>
      </c>
      <c r="AH279" s="1" t="s">
        <v>4204</v>
      </c>
      <c r="AI279" s="1" t="s">
        <v>3259</v>
      </c>
      <c r="AJ279" s="1" t="s">
        <v>3260</v>
      </c>
      <c r="AK279" s="1" t="s">
        <v>4205</v>
      </c>
      <c r="AL279" s="1" t="s">
        <v>3262</v>
      </c>
      <c r="AM279" s="1" t="s">
        <v>3263</v>
      </c>
      <c r="AN279" s="1" t="s">
        <v>4132</v>
      </c>
      <c r="AO279" s="1" t="s">
        <v>3265</v>
      </c>
      <c r="AP279" s="1" t="s">
        <v>4206</v>
      </c>
      <c r="AQ279" s="1" t="s">
        <v>6205</v>
      </c>
      <c r="AR279" s="1" t="s">
        <v>6489</v>
      </c>
      <c r="AS279" s="1" t="s">
        <v>6773</v>
      </c>
      <c r="AT279" s="1" t="s">
        <v>3877</v>
      </c>
      <c r="AU279" s="66" t="s">
        <v>4511</v>
      </c>
      <c r="AV279" s="66" t="s">
        <v>4207</v>
      </c>
      <c r="AW279" s="66" t="s">
        <v>119</v>
      </c>
      <c r="AX279" s="66" t="s">
        <v>120</v>
      </c>
      <c r="AZ279" s="96" t="s">
        <v>443</v>
      </c>
      <c r="BA279" s="96" t="s">
        <v>54</v>
      </c>
      <c r="BB279" s="96">
        <v>2</v>
      </c>
      <c r="BC279" t="s">
        <v>4540</v>
      </c>
      <c r="BD279" t="s">
        <v>4541</v>
      </c>
      <c r="BE279" t="s">
        <v>6794</v>
      </c>
      <c r="BF279" t="s">
        <v>6789</v>
      </c>
      <c r="BG279" t="s">
        <v>6788</v>
      </c>
      <c r="BH279" s="96" t="s">
        <v>6795</v>
      </c>
      <c r="BJ279" s="96">
        <v>4</v>
      </c>
      <c r="BK279" s="96" t="s">
        <v>4298</v>
      </c>
      <c r="BL279" s="68" t="s">
        <v>6786</v>
      </c>
      <c r="CQ279" s="205">
        <v>1</v>
      </c>
    </row>
    <row r="280" spans="13:95" x14ac:dyDescent="0.25">
      <c r="M280" s="66" t="s">
        <v>4208</v>
      </c>
      <c r="N280" s="66">
        <v>278</v>
      </c>
      <c r="O280" s="66" t="s">
        <v>3243</v>
      </c>
      <c r="P280" s="1" t="s">
        <v>3244</v>
      </c>
      <c r="Q280" s="1" t="s">
        <v>4209</v>
      </c>
      <c r="R280" s="1" t="s">
        <v>4210</v>
      </c>
      <c r="S280" s="66" t="s">
        <v>4211</v>
      </c>
      <c r="T280" s="1" t="s">
        <v>4212</v>
      </c>
      <c r="U280" s="66" t="s">
        <v>4213</v>
      </c>
      <c r="V280" s="1" t="s">
        <v>4214</v>
      </c>
      <c r="W280" s="1" t="s">
        <v>4215</v>
      </c>
      <c r="X280" s="1" t="s">
        <v>4216</v>
      </c>
      <c r="Y280" s="1" t="s">
        <v>3252</v>
      </c>
      <c r="Z280" s="1" t="s">
        <v>3253</v>
      </c>
      <c r="AA280" s="1" t="s">
        <v>3254</v>
      </c>
      <c r="AB280" s="1" t="s">
        <v>5452</v>
      </c>
      <c r="AC280" s="1" t="s">
        <v>5453</v>
      </c>
      <c r="AD280" s="1" t="s">
        <v>5454</v>
      </c>
      <c r="AE280" s="1" t="s">
        <v>4217</v>
      </c>
      <c r="AF280" s="1" t="s">
        <v>3256</v>
      </c>
      <c r="AG280" s="1" t="s">
        <v>3257</v>
      </c>
      <c r="AH280" s="1" t="s">
        <v>4218</v>
      </c>
      <c r="AI280" s="1" t="s">
        <v>3259</v>
      </c>
      <c r="AJ280" s="1" t="s">
        <v>3260</v>
      </c>
      <c r="AK280" s="1" t="s">
        <v>4219</v>
      </c>
      <c r="AL280" s="1" t="s">
        <v>3262</v>
      </c>
      <c r="AM280" s="1" t="s">
        <v>3263</v>
      </c>
      <c r="AN280" s="1" t="s">
        <v>4220</v>
      </c>
      <c r="AO280" s="1" t="s">
        <v>3265</v>
      </c>
      <c r="AP280" s="1" t="s">
        <v>4221</v>
      </c>
      <c r="AQ280" s="1" t="s">
        <v>6206</v>
      </c>
      <c r="AR280" s="1" t="s">
        <v>6490</v>
      </c>
      <c r="AS280" s="1" t="s">
        <v>6774</v>
      </c>
      <c r="AT280" s="1" t="s">
        <v>3356</v>
      </c>
      <c r="AU280" s="66" t="s">
        <v>4511</v>
      </c>
      <c r="AV280" s="66" t="s">
        <v>4222</v>
      </c>
      <c r="AW280" s="66" t="s">
        <v>119</v>
      </c>
      <c r="AX280" s="66" t="s">
        <v>120</v>
      </c>
      <c r="AZ280" s="96" t="s">
        <v>443</v>
      </c>
      <c r="BA280" s="96" t="s">
        <v>54</v>
      </c>
      <c r="BB280" s="96">
        <v>3</v>
      </c>
      <c r="BC280" t="s">
        <v>4545</v>
      </c>
      <c r="BD280" t="s">
        <v>5438</v>
      </c>
      <c r="BE280" t="s">
        <v>5470</v>
      </c>
      <c r="BJ280" s="96">
        <v>4</v>
      </c>
      <c r="BK280" s="96" t="s">
        <v>4299</v>
      </c>
      <c r="BL280" s="68" t="s">
        <v>6786</v>
      </c>
      <c r="CQ280" s="205">
        <v>1</v>
      </c>
    </row>
    <row r="281" spans="13:95" x14ac:dyDescent="0.25">
      <c r="M281" s="66" t="s">
        <v>4223</v>
      </c>
      <c r="N281" s="66">
        <v>279</v>
      </c>
      <c r="O281" s="66" t="s">
        <v>3243</v>
      </c>
      <c r="P281" s="1" t="s">
        <v>3244</v>
      </c>
      <c r="Q281" s="1" t="s">
        <v>4209</v>
      </c>
      <c r="R281" s="1" t="s">
        <v>4210</v>
      </c>
      <c r="S281" s="66" t="s">
        <v>4211</v>
      </c>
      <c r="T281" s="1" t="s">
        <v>4224</v>
      </c>
      <c r="U281" s="66" t="s">
        <v>4213</v>
      </c>
      <c r="V281" s="1" t="s">
        <v>4225</v>
      </c>
      <c r="W281" s="1" t="s">
        <v>4215</v>
      </c>
      <c r="X281" s="1" t="s">
        <v>4226</v>
      </c>
      <c r="Y281" s="1" t="s">
        <v>3252</v>
      </c>
      <c r="Z281" s="1" t="s">
        <v>3253</v>
      </c>
      <c r="AA281" s="1" t="s">
        <v>3254</v>
      </c>
      <c r="AB281" s="1" t="s">
        <v>5455</v>
      </c>
      <c r="AC281" s="1" t="s">
        <v>5456</v>
      </c>
      <c r="AD281" s="1" t="s">
        <v>5457</v>
      </c>
      <c r="AE281" s="1" t="s">
        <v>4227</v>
      </c>
      <c r="AF281" s="1" t="s">
        <v>3256</v>
      </c>
      <c r="AG281" s="1" t="s">
        <v>3257</v>
      </c>
      <c r="AH281" s="1" t="s">
        <v>4228</v>
      </c>
      <c r="AI281" s="1" t="s">
        <v>3259</v>
      </c>
      <c r="AJ281" s="1" t="s">
        <v>3260</v>
      </c>
      <c r="AK281" s="1" t="s">
        <v>4229</v>
      </c>
      <c r="AL281" s="1" t="s">
        <v>3262</v>
      </c>
      <c r="AM281" s="1" t="s">
        <v>3263</v>
      </c>
      <c r="AN281" s="1" t="s">
        <v>4220</v>
      </c>
      <c r="AO281" s="1" t="s">
        <v>3265</v>
      </c>
      <c r="AP281" s="1" t="s">
        <v>4230</v>
      </c>
      <c r="AQ281" s="1" t="s">
        <v>6207</v>
      </c>
      <c r="AR281" s="1" t="s">
        <v>6491</v>
      </c>
      <c r="AS281" s="1" t="s">
        <v>6775</v>
      </c>
      <c r="AT281" s="1" t="s">
        <v>3356</v>
      </c>
      <c r="AU281" s="66" t="s">
        <v>4511</v>
      </c>
      <c r="AV281" s="66" t="s">
        <v>4231</v>
      </c>
      <c r="AW281" s="66" t="s">
        <v>119</v>
      </c>
      <c r="AX281" s="66" t="s">
        <v>120</v>
      </c>
      <c r="AZ281" s="96" t="s">
        <v>443</v>
      </c>
      <c r="BA281" s="96" t="s">
        <v>54</v>
      </c>
      <c r="BB281" s="96">
        <v>4</v>
      </c>
      <c r="BC281" t="s">
        <v>4550</v>
      </c>
      <c r="BD281" t="s">
        <v>4551</v>
      </c>
      <c r="BE281" t="s">
        <v>6799</v>
      </c>
      <c r="BF281" t="s">
        <v>6800</v>
      </c>
      <c r="BG281" t="s">
        <v>6801</v>
      </c>
      <c r="BH281" s="96" t="s">
        <v>6802</v>
      </c>
      <c r="BI281" s="96" t="s">
        <v>6803</v>
      </c>
      <c r="BJ281" s="96">
        <v>4</v>
      </c>
      <c r="BK281" s="96" t="s">
        <v>4300</v>
      </c>
      <c r="BL281" s="68" t="s">
        <v>6786</v>
      </c>
      <c r="CQ281" s="205">
        <v>1</v>
      </c>
    </row>
    <row r="282" spans="13:95" x14ac:dyDescent="0.25">
      <c r="M282" s="66" t="s">
        <v>4232</v>
      </c>
      <c r="N282" s="66">
        <v>280</v>
      </c>
      <c r="O282" s="66" t="s">
        <v>3243</v>
      </c>
      <c r="P282" s="1" t="s">
        <v>3244</v>
      </c>
      <c r="Q282" s="1" t="s">
        <v>4209</v>
      </c>
      <c r="R282" s="1" t="s">
        <v>4210</v>
      </c>
      <c r="S282" s="66" t="s">
        <v>4211</v>
      </c>
      <c r="T282" s="1" t="s">
        <v>4233</v>
      </c>
      <c r="U282" s="66" t="s">
        <v>4213</v>
      </c>
      <c r="V282" s="1" t="s">
        <v>4234</v>
      </c>
      <c r="W282" s="1" t="s">
        <v>4215</v>
      </c>
      <c r="X282" s="1" t="s">
        <v>4235</v>
      </c>
      <c r="Y282" s="1" t="s">
        <v>3252</v>
      </c>
      <c r="Z282" s="1" t="s">
        <v>3253</v>
      </c>
      <c r="AA282" s="1" t="s">
        <v>3254</v>
      </c>
      <c r="AB282" s="1" t="s">
        <v>5458</v>
      </c>
      <c r="AC282" s="1" t="s">
        <v>5459</v>
      </c>
      <c r="AD282" s="1" t="s">
        <v>5460</v>
      </c>
      <c r="AE282" s="1" t="s">
        <v>4236</v>
      </c>
      <c r="AF282" s="1" t="s">
        <v>3256</v>
      </c>
      <c r="AG282" s="1" t="s">
        <v>3257</v>
      </c>
      <c r="AH282" s="1" t="s">
        <v>4237</v>
      </c>
      <c r="AI282" s="1" t="s">
        <v>3259</v>
      </c>
      <c r="AJ282" s="1" t="s">
        <v>3260</v>
      </c>
      <c r="AK282" s="1" t="s">
        <v>4238</v>
      </c>
      <c r="AL282" s="1" t="s">
        <v>3262</v>
      </c>
      <c r="AM282" s="1" t="s">
        <v>3263</v>
      </c>
      <c r="AN282" s="1" t="s">
        <v>4220</v>
      </c>
      <c r="AO282" s="1" t="s">
        <v>3265</v>
      </c>
      <c r="AP282" s="1" t="s">
        <v>4239</v>
      </c>
      <c r="AQ282" s="1" t="s">
        <v>6208</v>
      </c>
      <c r="AR282" s="1" t="s">
        <v>6492</v>
      </c>
      <c r="AS282" s="1" t="s">
        <v>6776</v>
      </c>
      <c r="AT282" s="1" t="s">
        <v>3356</v>
      </c>
      <c r="AU282" s="66" t="s">
        <v>4511</v>
      </c>
      <c r="AV282" s="66" t="s">
        <v>4240</v>
      </c>
      <c r="AW282" s="66" t="s">
        <v>119</v>
      </c>
      <c r="AX282" s="66" t="s">
        <v>120</v>
      </c>
      <c r="AZ282" s="96" t="s">
        <v>443</v>
      </c>
      <c r="BA282" s="96" t="s">
        <v>54</v>
      </c>
      <c r="BB282" s="96">
        <v>5</v>
      </c>
      <c r="BC282" t="s">
        <v>4555</v>
      </c>
      <c r="BD282" t="s">
        <v>4556</v>
      </c>
      <c r="BE282" t="s">
        <v>6804</v>
      </c>
      <c r="BF282" t="s">
        <v>6805</v>
      </c>
      <c r="BG282" t="s">
        <v>6806</v>
      </c>
      <c r="BH282" s="96" t="s">
        <v>6807</v>
      </c>
      <c r="BJ282" s="96">
        <v>4</v>
      </c>
      <c r="BK282" s="96" t="s">
        <v>4301</v>
      </c>
      <c r="BL282" s="68" t="s">
        <v>6786</v>
      </c>
      <c r="CQ282" s="205">
        <v>1</v>
      </c>
    </row>
    <row r="283" spans="13:95" x14ac:dyDescent="0.25">
      <c r="M283" s="66" t="s">
        <v>4241</v>
      </c>
      <c r="N283" s="66">
        <v>281</v>
      </c>
      <c r="O283" s="66" t="s">
        <v>3243</v>
      </c>
      <c r="P283" s="1" t="s">
        <v>3244</v>
      </c>
      <c r="Q283" s="1" t="s">
        <v>4209</v>
      </c>
      <c r="R283" s="1" t="s">
        <v>4210</v>
      </c>
      <c r="S283" s="66" t="s">
        <v>4211</v>
      </c>
      <c r="T283" s="1" t="s">
        <v>4242</v>
      </c>
      <c r="U283" s="66" t="s">
        <v>4243</v>
      </c>
      <c r="V283" s="1" t="s">
        <v>4244</v>
      </c>
      <c r="W283" s="1" t="s">
        <v>4245</v>
      </c>
      <c r="X283" s="1" t="s">
        <v>4246</v>
      </c>
      <c r="Y283" s="1" t="s">
        <v>3252</v>
      </c>
      <c r="Z283" s="1" t="s">
        <v>3253</v>
      </c>
      <c r="AA283" s="1" t="s">
        <v>3254</v>
      </c>
      <c r="AB283" s="1" t="s">
        <v>5461</v>
      </c>
      <c r="AC283" s="1" t="s">
        <v>5462</v>
      </c>
      <c r="AD283" s="1" t="s">
        <v>5463</v>
      </c>
      <c r="AE283" s="1" t="s">
        <v>3960</v>
      </c>
      <c r="AF283" s="1" t="s">
        <v>3256</v>
      </c>
      <c r="AG283" s="1" t="s">
        <v>3257</v>
      </c>
      <c r="AH283" s="1" t="s">
        <v>4247</v>
      </c>
      <c r="AI283" s="1" t="s">
        <v>3259</v>
      </c>
      <c r="AJ283" s="1" t="s">
        <v>3260</v>
      </c>
      <c r="AK283" s="1" t="s">
        <v>4248</v>
      </c>
      <c r="AL283" s="1" t="s">
        <v>3262</v>
      </c>
      <c r="AM283" s="1" t="s">
        <v>3263</v>
      </c>
      <c r="AN283" s="1" t="s">
        <v>4220</v>
      </c>
      <c r="AO283" s="1" t="s">
        <v>3265</v>
      </c>
      <c r="AP283" s="1" t="s">
        <v>4249</v>
      </c>
      <c r="AQ283" s="1" t="s">
        <v>6209</v>
      </c>
      <c r="AR283" s="1" t="s">
        <v>6493</v>
      </c>
      <c r="AS283" s="1" t="s">
        <v>6777</v>
      </c>
      <c r="AT283" s="1" t="s">
        <v>3356</v>
      </c>
      <c r="AU283" s="66" t="s">
        <v>4511</v>
      </c>
      <c r="AV283" s="66" t="s">
        <v>4250</v>
      </c>
      <c r="AW283" s="66" t="s">
        <v>119</v>
      </c>
      <c r="AX283" s="66" t="s">
        <v>120</v>
      </c>
      <c r="AZ283" s="96" t="s">
        <v>443</v>
      </c>
      <c r="BA283" s="96" t="s">
        <v>12</v>
      </c>
      <c r="BB283" s="96">
        <v>1</v>
      </c>
      <c r="BC283" t="s">
        <v>4560</v>
      </c>
      <c r="BD283" t="s">
        <v>4328</v>
      </c>
      <c r="BE283" t="s">
        <v>6848</v>
      </c>
      <c r="BH283"/>
      <c r="BI283"/>
      <c r="BJ283" s="96">
        <v>4</v>
      </c>
      <c r="BK283" s="96" t="s">
        <v>4302</v>
      </c>
      <c r="BL283" s="68" t="s">
        <v>6786</v>
      </c>
      <c r="CQ283" s="205">
        <v>1</v>
      </c>
    </row>
    <row r="284" spans="13:95" x14ac:dyDescent="0.25">
      <c r="M284" s="66" t="s">
        <v>4251</v>
      </c>
      <c r="N284" s="66">
        <v>282</v>
      </c>
      <c r="O284" s="66" t="s">
        <v>3243</v>
      </c>
      <c r="P284" s="1" t="s">
        <v>3244</v>
      </c>
      <c r="Q284" s="1" t="s">
        <v>4209</v>
      </c>
      <c r="R284" s="1" t="s">
        <v>4210</v>
      </c>
      <c r="S284" s="66" t="s">
        <v>4211</v>
      </c>
      <c r="T284" s="1" t="s">
        <v>4252</v>
      </c>
      <c r="U284" s="66" t="s">
        <v>4017</v>
      </c>
      <c r="V284" s="1" t="s">
        <v>4253</v>
      </c>
      <c r="W284" s="1" t="s">
        <v>4019</v>
      </c>
      <c r="X284" s="1" t="s">
        <v>4254</v>
      </c>
      <c r="Y284" s="1" t="s">
        <v>3252</v>
      </c>
      <c r="Z284" s="1" t="s">
        <v>3253</v>
      </c>
      <c r="AA284" s="1" t="s">
        <v>3254</v>
      </c>
      <c r="AB284" s="1" t="s">
        <v>5464</v>
      </c>
      <c r="AC284" s="1" t="s">
        <v>5465</v>
      </c>
      <c r="AD284" s="1" t="s">
        <v>5466</v>
      </c>
      <c r="AE284" s="1" t="s">
        <v>4255</v>
      </c>
      <c r="AF284" s="1" t="s">
        <v>3256</v>
      </c>
      <c r="AG284" s="1" t="s">
        <v>3257</v>
      </c>
      <c r="AH284" s="1" t="s">
        <v>4256</v>
      </c>
      <c r="AI284" s="1" t="s">
        <v>3259</v>
      </c>
      <c r="AJ284" s="1" t="s">
        <v>3260</v>
      </c>
      <c r="AK284" s="1" t="s">
        <v>4257</v>
      </c>
      <c r="AL284" s="1" t="s">
        <v>3262</v>
      </c>
      <c r="AM284" s="1" t="s">
        <v>3263</v>
      </c>
      <c r="AN284" s="1" t="s">
        <v>4220</v>
      </c>
      <c r="AO284" s="1" t="s">
        <v>3265</v>
      </c>
      <c r="AP284" s="1" t="s">
        <v>4258</v>
      </c>
      <c r="AQ284" s="1" t="s">
        <v>6210</v>
      </c>
      <c r="AR284" s="1" t="s">
        <v>6494</v>
      </c>
      <c r="AS284" s="1" t="s">
        <v>6778</v>
      </c>
      <c r="AT284" s="1" t="s">
        <v>3356</v>
      </c>
      <c r="AU284" s="66" t="s">
        <v>4511</v>
      </c>
      <c r="AV284" s="66" t="s">
        <v>4259</v>
      </c>
      <c r="AW284" s="66" t="s">
        <v>119</v>
      </c>
      <c r="AX284" s="66" t="s">
        <v>120</v>
      </c>
      <c r="AZ284" s="96" t="s">
        <v>443</v>
      </c>
      <c r="BA284" s="96" t="s">
        <v>12</v>
      </c>
      <c r="BB284" s="96">
        <v>2</v>
      </c>
      <c r="BC284" t="s">
        <v>4564</v>
      </c>
      <c r="BD284" t="s">
        <v>4565</v>
      </c>
      <c r="BE284" t="s">
        <v>6808</v>
      </c>
      <c r="BF284" t="s">
        <v>6809</v>
      </c>
      <c r="BG284" t="s">
        <v>6810</v>
      </c>
      <c r="BH284" t="s">
        <v>6811</v>
      </c>
      <c r="BI284"/>
      <c r="BJ284" s="96">
        <v>4</v>
      </c>
      <c r="BK284" s="96" t="s">
        <v>4303</v>
      </c>
      <c r="BL284" s="68" t="s">
        <v>6786</v>
      </c>
      <c r="CQ284" s="205">
        <v>1</v>
      </c>
    </row>
    <row r="285" spans="13:95" x14ac:dyDescent="0.25">
      <c r="M285" s="66" t="s">
        <v>4260</v>
      </c>
      <c r="N285" s="66">
        <v>283</v>
      </c>
      <c r="O285" s="66" t="s">
        <v>3243</v>
      </c>
      <c r="P285" s="1" t="s">
        <v>3244</v>
      </c>
      <c r="Q285" s="1" t="s">
        <v>4209</v>
      </c>
      <c r="R285" s="1" t="s">
        <v>4210</v>
      </c>
      <c r="S285" s="66" t="s">
        <v>4211</v>
      </c>
      <c r="T285" s="1" t="s">
        <v>4261</v>
      </c>
      <c r="U285" s="66" t="s">
        <v>4262</v>
      </c>
      <c r="V285" s="1" t="s">
        <v>4263</v>
      </c>
      <c r="W285" s="1" t="s">
        <v>4264</v>
      </c>
      <c r="X285" s="1" t="s">
        <v>4265</v>
      </c>
      <c r="Y285" s="1" t="s">
        <v>3252</v>
      </c>
      <c r="Z285" s="1" t="s">
        <v>3253</v>
      </c>
      <c r="AA285" s="1" t="s">
        <v>3254</v>
      </c>
      <c r="AB285" s="1" t="s">
        <v>5467</v>
      </c>
      <c r="AC285" s="1" t="s">
        <v>5468</v>
      </c>
      <c r="AD285" s="1" t="s">
        <v>5469</v>
      </c>
      <c r="AE285" s="1" t="s">
        <v>4266</v>
      </c>
      <c r="AF285" s="1" t="s">
        <v>3256</v>
      </c>
      <c r="AG285" s="1" t="s">
        <v>3257</v>
      </c>
      <c r="AH285" s="1" t="s">
        <v>4267</v>
      </c>
      <c r="AI285" s="1" t="s">
        <v>3259</v>
      </c>
      <c r="AJ285" s="1" t="s">
        <v>3260</v>
      </c>
      <c r="AK285" s="1" t="s">
        <v>4268</v>
      </c>
      <c r="AL285" s="1" t="s">
        <v>3262</v>
      </c>
      <c r="AM285" s="1" t="s">
        <v>3263</v>
      </c>
      <c r="AN285" s="1" t="s">
        <v>4220</v>
      </c>
      <c r="AO285" s="1" t="s">
        <v>3265</v>
      </c>
      <c r="AP285" s="1" t="s">
        <v>4269</v>
      </c>
      <c r="AQ285" s="1" t="s">
        <v>6211</v>
      </c>
      <c r="AR285" s="1" t="s">
        <v>6495</v>
      </c>
      <c r="AS285" s="1" t="s">
        <v>6779</v>
      </c>
      <c r="AT285" s="1" t="s">
        <v>3356</v>
      </c>
      <c r="AU285" s="66" t="s">
        <v>4511</v>
      </c>
      <c r="AV285" s="66" t="s">
        <v>4270</v>
      </c>
      <c r="AW285" s="66" t="s">
        <v>119</v>
      </c>
      <c r="AX285" s="66" t="s">
        <v>120</v>
      </c>
      <c r="AZ285" s="96" t="s">
        <v>443</v>
      </c>
      <c r="BA285" s="96" t="s">
        <v>12</v>
      </c>
      <c r="BB285" s="96">
        <v>3</v>
      </c>
      <c r="BC285" t="s">
        <v>4569</v>
      </c>
      <c r="BD285" t="s">
        <v>5470</v>
      </c>
      <c r="BH285"/>
      <c r="BI285"/>
      <c r="BJ285" s="96">
        <v>4</v>
      </c>
      <c r="BK285" s="96" t="s">
        <v>4304</v>
      </c>
      <c r="BL285" s="68" t="s">
        <v>6786</v>
      </c>
      <c r="CQ285" s="205">
        <v>1</v>
      </c>
    </row>
    <row r="286" spans="13:95" x14ac:dyDescent="0.25">
      <c r="M286" s="66" t="s">
        <v>4271</v>
      </c>
      <c r="N286" s="66">
        <v>284</v>
      </c>
      <c r="O286" s="66" t="s">
        <v>3243</v>
      </c>
      <c r="P286" s="1" t="s">
        <v>3244</v>
      </c>
      <c r="Q286" s="1" t="s">
        <v>4209</v>
      </c>
      <c r="R286" s="1" t="s">
        <v>4210</v>
      </c>
      <c r="S286" s="66" t="s">
        <v>4211</v>
      </c>
      <c r="T286" s="1" t="s">
        <v>4272</v>
      </c>
      <c r="U286" s="66" t="s">
        <v>4273</v>
      </c>
      <c r="V286" s="1" t="s">
        <v>4274</v>
      </c>
      <c r="W286" s="1" t="s">
        <v>4275</v>
      </c>
      <c r="X286" s="1" t="s">
        <v>4276</v>
      </c>
      <c r="Y286" s="1" t="s">
        <v>3252</v>
      </c>
      <c r="Z286" s="1" t="s">
        <v>3253</v>
      </c>
      <c r="AA286" s="1" t="s">
        <v>3254</v>
      </c>
      <c r="AB286" s="1" t="s">
        <v>5471</v>
      </c>
      <c r="AC286" s="1" t="s">
        <v>5472</v>
      </c>
      <c r="AD286" s="1" t="s">
        <v>5473</v>
      </c>
      <c r="AE286" s="1" t="s">
        <v>4277</v>
      </c>
      <c r="AF286" s="1" t="s">
        <v>3256</v>
      </c>
      <c r="AG286" s="1" t="s">
        <v>3257</v>
      </c>
      <c r="AH286" s="1" t="s">
        <v>4278</v>
      </c>
      <c r="AI286" s="1" t="s">
        <v>3259</v>
      </c>
      <c r="AJ286" s="1" t="s">
        <v>3260</v>
      </c>
      <c r="AK286" s="1" t="s">
        <v>4279</v>
      </c>
      <c r="AL286" s="1" t="s">
        <v>3262</v>
      </c>
      <c r="AM286" s="1" t="s">
        <v>3263</v>
      </c>
      <c r="AN286" s="1" t="s">
        <v>4220</v>
      </c>
      <c r="AO286" s="1" t="s">
        <v>3265</v>
      </c>
      <c r="AP286" s="1" t="s">
        <v>4280</v>
      </c>
      <c r="AQ286" s="1" t="s">
        <v>6212</v>
      </c>
      <c r="AR286" s="1" t="s">
        <v>6496</v>
      </c>
      <c r="AS286" s="1" t="s">
        <v>6780</v>
      </c>
      <c r="AT286" s="1" t="s">
        <v>3356</v>
      </c>
      <c r="AU286" s="66" t="s">
        <v>4511</v>
      </c>
      <c r="AV286" s="66" t="s">
        <v>4281</v>
      </c>
      <c r="AW286" s="66" t="s">
        <v>119</v>
      </c>
      <c r="AX286" s="66" t="s">
        <v>120</v>
      </c>
      <c r="AZ286" s="96" t="s">
        <v>443</v>
      </c>
      <c r="BA286" s="96" t="s">
        <v>12</v>
      </c>
      <c r="BB286" s="96">
        <v>4</v>
      </c>
      <c r="BC286" t="s">
        <v>4573</v>
      </c>
      <c r="BD286" t="s">
        <v>6812</v>
      </c>
      <c r="BE286" t="s">
        <v>6813</v>
      </c>
      <c r="BF286" t="s">
        <v>6802</v>
      </c>
      <c r="BG286" t="s">
        <v>6814</v>
      </c>
      <c r="BH286" t="s">
        <v>6815</v>
      </c>
      <c r="BI286" t="s">
        <v>6816</v>
      </c>
      <c r="BJ286" s="96">
        <v>4</v>
      </c>
      <c r="BK286" s="96" t="s">
        <v>4305</v>
      </c>
      <c r="BL286" s="68" t="s">
        <v>6786</v>
      </c>
      <c r="CQ286" s="205">
        <v>1</v>
      </c>
    </row>
    <row r="287" spans="13:95" x14ac:dyDescent="0.25">
      <c r="M287" s="66" t="s">
        <v>4282</v>
      </c>
      <c r="N287" s="66">
        <v>285</v>
      </c>
      <c r="O287" s="66" t="s">
        <v>3243</v>
      </c>
      <c r="P287" s="1" t="s">
        <v>3244</v>
      </c>
      <c r="Q287" s="1" t="s">
        <v>4209</v>
      </c>
      <c r="R287" s="1" t="s">
        <v>4210</v>
      </c>
      <c r="S287" s="66" t="s">
        <v>4211</v>
      </c>
      <c r="T287" s="1" t="s">
        <v>4283</v>
      </c>
      <c r="U287" s="66" t="s">
        <v>4105</v>
      </c>
      <c r="V287" s="1" t="s">
        <v>4284</v>
      </c>
      <c r="W287" s="1" t="s">
        <v>4107</v>
      </c>
      <c r="X287" s="1" t="s">
        <v>4285</v>
      </c>
      <c r="Y287" s="1" t="s">
        <v>3252</v>
      </c>
      <c r="Z287" s="1" t="s">
        <v>3253</v>
      </c>
      <c r="AA287" s="1" t="s">
        <v>3254</v>
      </c>
      <c r="AB287" s="1" t="s">
        <v>5474</v>
      </c>
      <c r="AC287" s="1" t="s">
        <v>5475</v>
      </c>
      <c r="AD287" s="1" t="s">
        <v>5476</v>
      </c>
      <c r="AE287" s="1" t="s">
        <v>4286</v>
      </c>
      <c r="AF287" s="1" t="s">
        <v>3256</v>
      </c>
      <c r="AG287" s="1" t="s">
        <v>3257</v>
      </c>
      <c r="AH287" s="1" t="s">
        <v>4287</v>
      </c>
      <c r="AI287" s="1" t="s">
        <v>3259</v>
      </c>
      <c r="AJ287" s="1" t="s">
        <v>3260</v>
      </c>
      <c r="AK287" s="1" t="s">
        <v>4288</v>
      </c>
      <c r="AL287" s="1" t="s">
        <v>3262</v>
      </c>
      <c r="AM287" s="1" t="s">
        <v>3263</v>
      </c>
      <c r="AN287" s="1" t="s">
        <v>4220</v>
      </c>
      <c r="AO287" s="1" t="s">
        <v>3265</v>
      </c>
      <c r="AP287" s="1" t="s">
        <v>4289</v>
      </c>
      <c r="AQ287" s="1" t="s">
        <v>6213</v>
      </c>
      <c r="AR287" s="1" t="s">
        <v>6497</v>
      </c>
      <c r="AS287" s="1" t="s">
        <v>6781</v>
      </c>
      <c r="AT287" s="1" t="s">
        <v>3356</v>
      </c>
      <c r="AU287" s="66" t="s">
        <v>4511</v>
      </c>
      <c r="AV287" s="66" t="s">
        <v>4290</v>
      </c>
      <c r="AW287" s="66" t="s">
        <v>119</v>
      </c>
      <c r="AX287" s="66" t="s">
        <v>120</v>
      </c>
      <c r="AZ287" s="96" t="s">
        <v>443</v>
      </c>
      <c r="BA287" s="96" t="s">
        <v>12</v>
      </c>
      <c r="BB287" s="96">
        <v>5</v>
      </c>
      <c r="BC287" t="s">
        <v>4577</v>
      </c>
      <c r="BD287" t="s">
        <v>6817</v>
      </c>
      <c r="BE287" t="s">
        <v>4578</v>
      </c>
      <c r="BF287" t="s">
        <v>6818</v>
      </c>
      <c r="BG287" t="s">
        <v>6819</v>
      </c>
      <c r="BH287" t="s">
        <v>6793</v>
      </c>
      <c r="BI287"/>
      <c r="BJ287" s="96">
        <v>4</v>
      </c>
      <c r="BK287" s="96" t="s">
        <v>4306</v>
      </c>
      <c r="BL287" s="68" t="s">
        <v>6786</v>
      </c>
      <c r="CQ287" s="205">
        <v>1</v>
      </c>
    </row>
    <row r="288" spans="13:95" x14ac:dyDescent="0.25">
      <c r="AZ288" s="96" t="s">
        <v>461</v>
      </c>
      <c r="BA288" s="96" t="s">
        <v>10</v>
      </c>
      <c r="BB288" s="96">
        <v>1</v>
      </c>
      <c r="BC288" t="s">
        <v>4512</v>
      </c>
      <c r="BD288" t="s">
        <v>4329</v>
      </c>
      <c r="BE288" t="s">
        <v>6848</v>
      </c>
      <c r="BI288"/>
      <c r="BJ288" s="96">
        <v>4</v>
      </c>
      <c r="BK288" s="96" t="s">
        <v>4292</v>
      </c>
      <c r="BL288" s="68" t="s">
        <v>6786</v>
      </c>
      <c r="CQ288" s="205">
        <v>1</v>
      </c>
    </row>
    <row r="289" spans="52:95" x14ac:dyDescent="0.25">
      <c r="AZ289" s="96" t="s">
        <v>461</v>
      </c>
      <c r="BA289" s="96" t="s">
        <v>10</v>
      </c>
      <c r="BB289" s="96">
        <v>2</v>
      </c>
      <c r="BC289" t="s">
        <v>4518</v>
      </c>
      <c r="BD289" t="s">
        <v>6871</v>
      </c>
      <c r="BE289" t="s">
        <v>6787</v>
      </c>
      <c r="BF289" t="s">
        <v>6788</v>
      </c>
      <c r="BG289" t="s">
        <v>6789</v>
      </c>
      <c r="BI289"/>
      <c r="BJ289" s="96">
        <v>4</v>
      </c>
      <c r="BK289" s="96" t="s">
        <v>4293</v>
      </c>
      <c r="BL289" s="68" t="s">
        <v>6786</v>
      </c>
      <c r="CQ289" s="205">
        <v>1</v>
      </c>
    </row>
    <row r="290" spans="52:95" x14ac:dyDescent="0.25">
      <c r="AZ290" s="96" t="s">
        <v>461</v>
      </c>
      <c r="BA290" s="96" t="s">
        <v>10</v>
      </c>
      <c r="BB290" s="96">
        <v>3</v>
      </c>
      <c r="BC290" t="s">
        <v>4523</v>
      </c>
      <c r="BD290" t="s">
        <v>5477</v>
      </c>
      <c r="BE290" t="s">
        <v>5479</v>
      </c>
      <c r="BJ290" s="96">
        <v>4</v>
      </c>
      <c r="BK290" s="96" t="s">
        <v>4294</v>
      </c>
      <c r="BL290" s="68" t="s">
        <v>6786</v>
      </c>
      <c r="CQ290" s="205">
        <v>1</v>
      </c>
    </row>
    <row r="291" spans="52:95" x14ac:dyDescent="0.25">
      <c r="AZ291" s="96" t="s">
        <v>461</v>
      </c>
      <c r="BA291" s="96" t="s">
        <v>10</v>
      </c>
      <c r="BB291" s="96">
        <v>4</v>
      </c>
      <c r="BC291" t="s">
        <v>4527</v>
      </c>
      <c r="BD291" t="s">
        <v>4330</v>
      </c>
      <c r="BJ291" s="96">
        <v>4</v>
      </c>
      <c r="BK291" s="96" t="s">
        <v>4295</v>
      </c>
      <c r="BL291" s="68" t="s">
        <v>6786</v>
      </c>
      <c r="CQ291" s="205">
        <v>1</v>
      </c>
    </row>
    <row r="292" spans="52:95" x14ac:dyDescent="0.25">
      <c r="AZ292" s="96" t="s">
        <v>461</v>
      </c>
      <c r="BA292" s="96" t="s">
        <v>10</v>
      </c>
      <c r="BB292" s="96">
        <v>5</v>
      </c>
      <c r="BC292" t="s">
        <v>4531</v>
      </c>
      <c r="BD292" t="s">
        <v>5478</v>
      </c>
      <c r="BE292" t="s">
        <v>6872</v>
      </c>
      <c r="BF292" t="s">
        <v>6792</v>
      </c>
      <c r="BG292" t="s">
        <v>6793</v>
      </c>
      <c r="BJ292" s="96">
        <v>4</v>
      </c>
      <c r="BK292" s="96" t="s">
        <v>4296</v>
      </c>
      <c r="BL292" s="68" t="s">
        <v>6786</v>
      </c>
      <c r="CQ292" s="205">
        <v>1</v>
      </c>
    </row>
    <row r="293" spans="52:95" x14ac:dyDescent="0.25">
      <c r="AZ293" s="96" t="s">
        <v>461</v>
      </c>
      <c r="BA293" s="96" t="s">
        <v>54</v>
      </c>
      <c r="BB293" s="96">
        <v>1</v>
      </c>
      <c r="BC293" t="s">
        <v>4536</v>
      </c>
      <c r="BD293" t="s">
        <v>4330</v>
      </c>
      <c r="BJ293" s="96">
        <v>4</v>
      </c>
      <c r="BK293" s="96" t="s">
        <v>4297</v>
      </c>
      <c r="BL293" s="68" t="s">
        <v>6786</v>
      </c>
      <c r="CQ293" s="205">
        <v>1</v>
      </c>
    </row>
    <row r="294" spans="52:95" x14ac:dyDescent="0.25">
      <c r="AZ294" s="96" t="s">
        <v>461</v>
      </c>
      <c r="BA294" s="96" t="s">
        <v>54</v>
      </c>
      <c r="BB294" s="96">
        <v>2</v>
      </c>
      <c r="BC294" t="s">
        <v>4540</v>
      </c>
      <c r="BD294" t="s">
        <v>4541</v>
      </c>
      <c r="BE294" t="s">
        <v>6794</v>
      </c>
      <c r="BF294" t="s">
        <v>6789</v>
      </c>
      <c r="BG294" t="s">
        <v>6788</v>
      </c>
      <c r="BH294" s="96" t="s">
        <v>6795</v>
      </c>
      <c r="BJ294" s="96">
        <v>4</v>
      </c>
      <c r="BK294" s="96" t="s">
        <v>4298</v>
      </c>
      <c r="BL294" s="68" t="s">
        <v>6786</v>
      </c>
      <c r="CQ294" s="205">
        <v>1</v>
      </c>
    </row>
    <row r="295" spans="52:95" x14ac:dyDescent="0.25">
      <c r="AZ295" s="96" t="s">
        <v>461</v>
      </c>
      <c r="BA295" s="96" t="s">
        <v>54</v>
      </c>
      <c r="BB295" s="96">
        <v>3</v>
      </c>
      <c r="BC295" t="s">
        <v>4545</v>
      </c>
      <c r="BD295" t="s">
        <v>5477</v>
      </c>
      <c r="BE295" t="s">
        <v>5479</v>
      </c>
      <c r="BJ295" s="96">
        <v>4</v>
      </c>
      <c r="BK295" s="96" t="s">
        <v>4299</v>
      </c>
      <c r="BL295" s="68" t="s">
        <v>6786</v>
      </c>
      <c r="CQ295" s="205">
        <v>1</v>
      </c>
    </row>
    <row r="296" spans="52:95" x14ac:dyDescent="0.25">
      <c r="AZ296" s="96" t="s">
        <v>461</v>
      </c>
      <c r="BA296" s="96" t="s">
        <v>54</v>
      </c>
      <c r="BB296" s="96">
        <v>4</v>
      </c>
      <c r="BC296" t="s">
        <v>4550</v>
      </c>
      <c r="BD296" t="s">
        <v>4551</v>
      </c>
      <c r="BE296" t="s">
        <v>6799</v>
      </c>
      <c r="BF296" t="s">
        <v>6800</v>
      </c>
      <c r="BG296" t="s">
        <v>6801</v>
      </c>
      <c r="BH296" s="96" t="s">
        <v>6802</v>
      </c>
      <c r="BI296" s="96" t="s">
        <v>6803</v>
      </c>
      <c r="BJ296" s="96">
        <v>4</v>
      </c>
      <c r="BK296" s="96" t="s">
        <v>4300</v>
      </c>
      <c r="BL296" s="68" t="s">
        <v>6786</v>
      </c>
      <c r="CQ296" s="205">
        <v>1</v>
      </c>
    </row>
    <row r="297" spans="52:95" x14ac:dyDescent="0.25">
      <c r="AZ297" s="96" t="s">
        <v>461</v>
      </c>
      <c r="BA297" s="96" t="s">
        <v>54</v>
      </c>
      <c r="BB297" s="96">
        <v>5</v>
      </c>
      <c r="BC297" t="s">
        <v>4555</v>
      </c>
      <c r="BD297" t="s">
        <v>4556</v>
      </c>
      <c r="BE297" t="s">
        <v>6804</v>
      </c>
      <c r="BF297" t="s">
        <v>6805</v>
      </c>
      <c r="BG297" t="s">
        <v>6806</v>
      </c>
      <c r="BH297" s="96" t="s">
        <v>6807</v>
      </c>
      <c r="BJ297" s="96">
        <v>4</v>
      </c>
      <c r="BK297" s="96" t="s">
        <v>4301</v>
      </c>
      <c r="BL297" s="68" t="s">
        <v>6786</v>
      </c>
      <c r="CQ297" s="205">
        <v>1</v>
      </c>
    </row>
    <row r="298" spans="52:95" x14ac:dyDescent="0.25">
      <c r="AZ298" s="96" t="s">
        <v>461</v>
      </c>
      <c r="BA298" s="96" t="s">
        <v>12</v>
      </c>
      <c r="BB298" s="96">
        <v>1</v>
      </c>
      <c r="BC298" t="s">
        <v>4560</v>
      </c>
      <c r="BD298" t="s">
        <v>4329</v>
      </c>
      <c r="BE298" t="s">
        <v>6848</v>
      </c>
      <c r="BH298"/>
      <c r="BI298"/>
      <c r="BJ298" s="96">
        <v>4</v>
      </c>
      <c r="BK298" s="96" t="s">
        <v>4302</v>
      </c>
      <c r="BL298" s="68" t="s">
        <v>6786</v>
      </c>
      <c r="CQ298" s="205">
        <v>1</v>
      </c>
    </row>
    <row r="299" spans="52:95" x14ac:dyDescent="0.25">
      <c r="AZ299" s="96" t="s">
        <v>461</v>
      </c>
      <c r="BA299" s="96" t="s">
        <v>12</v>
      </c>
      <c r="BB299" s="96">
        <v>2</v>
      </c>
      <c r="BC299" t="s">
        <v>4564</v>
      </c>
      <c r="BD299" t="s">
        <v>4565</v>
      </c>
      <c r="BE299" t="s">
        <v>6808</v>
      </c>
      <c r="BF299" t="s">
        <v>6809</v>
      </c>
      <c r="BG299" t="s">
        <v>6810</v>
      </c>
      <c r="BH299" t="s">
        <v>6811</v>
      </c>
      <c r="BI299"/>
      <c r="BJ299" s="96">
        <v>4</v>
      </c>
      <c r="BK299" s="96" t="s">
        <v>4303</v>
      </c>
      <c r="BL299" s="68" t="s">
        <v>6786</v>
      </c>
      <c r="CQ299" s="205">
        <v>1</v>
      </c>
    </row>
    <row r="300" spans="52:95" x14ac:dyDescent="0.25">
      <c r="AZ300" s="96" t="s">
        <v>461</v>
      </c>
      <c r="BA300" s="96" t="s">
        <v>12</v>
      </c>
      <c r="BB300" s="96">
        <v>3</v>
      </c>
      <c r="BC300" t="s">
        <v>4569</v>
      </c>
      <c r="BD300" t="s">
        <v>5479</v>
      </c>
      <c r="BH300"/>
      <c r="BI300"/>
      <c r="BJ300" s="96">
        <v>4</v>
      </c>
      <c r="BK300" s="96" t="s">
        <v>4304</v>
      </c>
      <c r="BL300" s="68" t="s">
        <v>6786</v>
      </c>
      <c r="CQ300" s="205">
        <v>1</v>
      </c>
    </row>
    <row r="301" spans="52:95" x14ac:dyDescent="0.25">
      <c r="AZ301" s="96" t="s">
        <v>461</v>
      </c>
      <c r="BA301" s="96" t="s">
        <v>12</v>
      </c>
      <c r="BB301" s="96">
        <v>4</v>
      </c>
      <c r="BC301" t="s">
        <v>4573</v>
      </c>
      <c r="BD301" t="s">
        <v>6812</v>
      </c>
      <c r="BE301" t="s">
        <v>6813</v>
      </c>
      <c r="BF301" t="s">
        <v>6802</v>
      </c>
      <c r="BG301" t="s">
        <v>6814</v>
      </c>
      <c r="BH301" t="s">
        <v>6815</v>
      </c>
      <c r="BI301" t="s">
        <v>6816</v>
      </c>
      <c r="BJ301" s="96">
        <v>4</v>
      </c>
      <c r="BK301" s="96" t="s">
        <v>4305</v>
      </c>
      <c r="BL301" s="68" t="s">
        <v>6786</v>
      </c>
      <c r="CQ301" s="205">
        <v>1</v>
      </c>
    </row>
    <row r="302" spans="52:95" x14ac:dyDescent="0.25">
      <c r="AZ302" s="96" t="s">
        <v>461</v>
      </c>
      <c r="BA302" s="96" t="s">
        <v>12</v>
      </c>
      <c r="BB302" s="96">
        <v>5</v>
      </c>
      <c r="BC302" t="s">
        <v>4577</v>
      </c>
      <c r="BD302" t="s">
        <v>6817</v>
      </c>
      <c r="BE302" t="s">
        <v>4578</v>
      </c>
      <c r="BF302" t="s">
        <v>6818</v>
      </c>
      <c r="BG302" t="s">
        <v>6819</v>
      </c>
      <c r="BH302" t="s">
        <v>6793</v>
      </c>
      <c r="BI302"/>
      <c r="BJ302" s="96">
        <v>4</v>
      </c>
      <c r="BK302" s="96" t="s">
        <v>4306</v>
      </c>
      <c r="BL302" s="68" t="s">
        <v>6786</v>
      </c>
      <c r="CQ302" s="205">
        <v>1</v>
      </c>
    </row>
    <row r="303" spans="52:95" x14ac:dyDescent="0.25">
      <c r="AZ303" s="96" t="s">
        <v>480</v>
      </c>
      <c r="BA303" s="96" t="s">
        <v>10</v>
      </c>
      <c r="BB303" s="96">
        <v>1</v>
      </c>
      <c r="BC303" t="s">
        <v>4512</v>
      </c>
      <c r="BD303" t="s">
        <v>4331</v>
      </c>
      <c r="BE303" t="s">
        <v>6848</v>
      </c>
      <c r="BI303"/>
      <c r="BJ303" s="96">
        <v>4</v>
      </c>
      <c r="BK303" s="96" t="s">
        <v>4292</v>
      </c>
      <c r="BL303" s="68" t="s">
        <v>6786</v>
      </c>
      <c r="CQ303" s="205">
        <v>1</v>
      </c>
    </row>
    <row r="304" spans="52:95" x14ac:dyDescent="0.25">
      <c r="AZ304" s="96" t="s">
        <v>480</v>
      </c>
      <c r="BA304" s="96" t="s">
        <v>10</v>
      </c>
      <c r="BB304" s="96">
        <v>2</v>
      </c>
      <c r="BC304" t="s">
        <v>4518</v>
      </c>
      <c r="BD304" t="s">
        <v>6873</v>
      </c>
      <c r="BE304" t="s">
        <v>6787</v>
      </c>
      <c r="BF304" t="s">
        <v>6788</v>
      </c>
      <c r="BG304" t="s">
        <v>6789</v>
      </c>
      <c r="BI304"/>
      <c r="BJ304" s="96">
        <v>4</v>
      </c>
      <c r="BK304" s="96" t="s">
        <v>4293</v>
      </c>
      <c r="BL304" s="68" t="s">
        <v>6786</v>
      </c>
      <c r="CQ304" s="205">
        <v>1</v>
      </c>
    </row>
    <row r="305" spans="52:95" x14ac:dyDescent="0.25">
      <c r="AZ305" s="96" t="s">
        <v>480</v>
      </c>
      <c r="BA305" s="96" t="s">
        <v>10</v>
      </c>
      <c r="BB305" s="96">
        <v>3</v>
      </c>
      <c r="BC305" t="s">
        <v>4523</v>
      </c>
      <c r="BD305" t="s">
        <v>5480</v>
      </c>
      <c r="BE305" t="s">
        <v>5483</v>
      </c>
      <c r="BJ305" s="96">
        <v>4</v>
      </c>
      <c r="BK305" s="96" t="s">
        <v>4294</v>
      </c>
      <c r="BL305" s="68" t="s">
        <v>6786</v>
      </c>
      <c r="CQ305" s="205">
        <v>1</v>
      </c>
    </row>
    <row r="306" spans="52:95" x14ac:dyDescent="0.25">
      <c r="AZ306" s="96" t="s">
        <v>480</v>
      </c>
      <c r="BA306" s="96" t="s">
        <v>10</v>
      </c>
      <c r="BB306" s="96">
        <v>4</v>
      </c>
      <c r="BC306" t="s">
        <v>4527</v>
      </c>
      <c r="BD306" t="s">
        <v>5481</v>
      </c>
      <c r="BJ306" s="96">
        <v>4</v>
      </c>
      <c r="BK306" s="96" t="s">
        <v>4295</v>
      </c>
      <c r="BL306" s="68" t="s">
        <v>6786</v>
      </c>
      <c r="CQ306" s="205">
        <v>1</v>
      </c>
    </row>
    <row r="307" spans="52:95" x14ac:dyDescent="0.25">
      <c r="AZ307" s="96" t="s">
        <v>480</v>
      </c>
      <c r="BA307" s="96" t="s">
        <v>10</v>
      </c>
      <c r="BB307" s="96">
        <v>5</v>
      </c>
      <c r="BC307" t="s">
        <v>4531</v>
      </c>
      <c r="BD307" t="s">
        <v>5482</v>
      </c>
      <c r="BE307" t="s">
        <v>6874</v>
      </c>
      <c r="BF307" t="s">
        <v>6792</v>
      </c>
      <c r="BG307" t="s">
        <v>6793</v>
      </c>
      <c r="BJ307" s="96">
        <v>4</v>
      </c>
      <c r="BK307" s="96" t="s">
        <v>4296</v>
      </c>
      <c r="BL307" s="68" t="s">
        <v>6786</v>
      </c>
      <c r="CQ307" s="205">
        <v>1</v>
      </c>
    </row>
    <row r="308" spans="52:95" x14ac:dyDescent="0.25">
      <c r="AZ308" s="96" t="s">
        <v>480</v>
      </c>
      <c r="BA308" s="96" t="s">
        <v>54</v>
      </c>
      <c r="BB308" s="96">
        <v>1</v>
      </c>
      <c r="BC308" t="s">
        <v>4536</v>
      </c>
      <c r="BD308" t="s">
        <v>5481</v>
      </c>
      <c r="BJ308" s="96">
        <v>4</v>
      </c>
      <c r="BK308" s="96" t="s">
        <v>4297</v>
      </c>
      <c r="BL308" s="68" t="s">
        <v>6786</v>
      </c>
      <c r="CQ308" s="205">
        <v>1</v>
      </c>
    </row>
    <row r="309" spans="52:95" x14ac:dyDescent="0.25">
      <c r="AZ309" s="96" t="s">
        <v>480</v>
      </c>
      <c r="BA309" s="96" t="s">
        <v>54</v>
      </c>
      <c r="BB309" s="96">
        <v>2</v>
      </c>
      <c r="BC309" t="s">
        <v>4540</v>
      </c>
      <c r="BD309" t="s">
        <v>4541</v>
      </c>
      <c r="BE309" t="s">
        <v>6794</v>
      </c>
      <c r="BF309" t="s">
        <v>6789</v>
      </c>
      <c r="BG309" t="s">
        <v>6788</v>
      </c>
      <c r="BH309" s="96" t="s">
        <v>6795</v>
      </c>
      <c r="BJ309" s="96">
        <v>4</v>
      </c>
      <c r="BK309" s="96" t="s">
        <v>4298</v>
      </c>
      <c r="BL309" s="68" t="s">
        <v>6786</v>
      </c>
      <c r="CQ309" s="205">
        <v>1</v>
      </c>
    </row>
    <row r="310" spans="52:95" x14ac:dyDescent="0.25">
      <c r="AZ310" s="96" t="s">
        <v>480</v>
      </c>
      <c r="BA310" s="96" t="s">
        <v>54</v>
      </c>
      <c r="BB310" s="96">
        <v>3</v>
      </c>
      <c r="BC310" t="s">
        <v>4545</v>
      </c>
      <c r="BD310" t="s">
        <v>5480</v>
      </c>
      <c r="BE310" t="s">
        <v>5483</v>
      </c>
      <c r="BJ310" s="96">
        <v>4</v>
      </c>
      <c r="BK310" s="96" t="s">
        <v>4299</v>
      </c>
      <c r="BL310" s="68" t="s">
        <v>6786</v>
      </c>
      <c r="CQ310" s="205">
        <v>1</v>
      </c>
    </row>
    <row r="311" spans="52:95" x14ac:dyDescent="0.25">
      <c r="AZ311" s="96" t="s">
        <v>480</v>
      </c>
      <c r="BA311" s="96" t="s">
        <v>54</v>
      </c>
      <c r="BB311" s="96">
        <v>4</v>
      </c>
      <c r="BC311" t="s">
        <v>4550</v>
      </c>
      <c r="BD311" t="s">
        <v>4551</v>
      </c>
      <c r="BE311" t="s">
        <v>6799</v>
      </c>
      <c r="BF311" t="s">
        <v>6800</v>
      </c>
      <c r="BG311" t="s">
        <v>6801</v>
      </c>
      <c r="BH311" s="96" t="s">
        <v>6802</v>
      </c>
      <c r="BI311" s="96" t="s">
        <v>6803</v>
      </c>
      <c r="BJ311" s="96">
        <v>4</v>
      </c>
      <c r="BK311" s="96" t="s">
        <v>4300</v>
      </c>
      <c r="BL311" s="68" t="s">
        <v>6786</v>
      </c>
      <c r="CQ311" s="205">
        <v>1</v>
      </c>
    </row>
    <row r="312" spans="52:95" x14ac:dyDescent="0.25">
      <c r="AZ312" s="96" t="s">
        <v>480</v>
      </c>
      <c r="BA312" s="96" t="s">
        <v>54</v>
      </c>
      <c r="BB312" s="96">
        <v>5</v>
      </c>
      <c r="BC312" t="s">
        <v>4555</v>
      </c>
      <c r="BD312" t="s">
        <v>4556</v>
      </c>
      <c r="BE312" t="s">
        <v>6804</v>
      </c>
      <c r="BF312" t="s">
        <v>6805</v>
      </c>
      <c r="BG312" t="s">
        <v>6806</v>
      </c>
      <c r="BH312" s="96" t="s">
        <v>6807</v>
      </c>
      <c r="BJ312" s="96">
        <v>4</v>
      </c>
      <c r="BK312" s="96" t="s">
        <v>4301</v>
      </c>
      <c r="BL312" s="68" t="s">
        <v>6786</v>
      </c>
      <c r="CQ312" s="205">
        <v>1</v>
      </c>
    </row>
    <row r="313" spans="52:95" x14ac:dyDescent="0.25">
      <c r="AZ313" s="96" t="s">
        <v>480</v>
      </c>
      <c r="BA313" s="96" t="s">
        <v>12</v>
      </c>
      <c r="BB313" s="96">
        <v>1</v>
      </c>
      <c r="BC313" t="s">
        <v>4560</v>
      </c>
      <c r="BD313" t="s">
        <v>4331</v>
      </c>
      <c r="BE313" t="s">
        <v>6848</v>
      </c>
      <c r="BH313"/>
      <c r="BI313"/>
      <c r="BJ313" s="96">
        <v>4</v>
      </c>
      <c r="BK313" s="96" t="s">
        <v>4302</v>
      </c>
      <c r="BL313" s="68" t="s">
        <v>6786</v>
      </c>
      <c r="CQ313" s="205">
        <v>1</v>
      </c>
    </row>
    <row r="314" spans="52:95" x14ac:dyDescent="0.25">
      <c r="AZ314" s="96" t="s">
        <v>480</v>
      </c>
      <c r="BA314" s="96" t="s">
        <v>12</v>
      </c>
      <c r="BB314" s="96">
        <v>2</v>
      </c>
      <c r="BC314" t="s">
        <v>4564</v>
      </c>
      <c r="BD314" t="s">
        <v>4565</v>
      </c>
      <c r="BE314" t="s">
        <v>6808</v>
      </c>
      <c r="BF314" t="s">
        <v>6809</v>
      </c>
      <c r="BG314" t="s">
        <v>6810</v>
      </c>
      <c r="BH314" t="s">
        <v>6811</v>
      </c>
      <c r="BI314"/>
      <c r="BJ314" s="96">
        <v>4</v>
      </c>
      <c r="BK314" s="96" t="s">
        <v>4303</v>
      </c>
      <c r="BL314" s="68" t="s">
        <v>6786</v>
      </c>
      <c r="CQ314" s="205">
        <v>1</v>
      </c>
    </row>
    <row r="315" spans="52:95" x14ac:dyDescent="0.25">
      <c r="AZ315" s="96" t="s">
        <v>480</v>
      </c>
      <c r="BA315" s="96" t="s">
        <v>12</v>
      </c>
      <c r="BB315" s="96">
        <v>3</v>
      </c>
      <c r="BC315" t="s">
        <v>4569</v>
      </c>
      <c r="BD315" t="s">
        <v>5483</v>
      </c>
      <c r="BH315"/>
      <c r="BI315"/>
      <c r="BJ315" s="96">
        <v>4</v>
      </c>
      <c r="BK315" s="96" t="s">
        <v>4304</v>
      </c>
      <c r="BL315" s="68" t="s">
        <v>6786</v>
      </c>
      <c r="CQ315" s="205">
        <v>1</v>
      </c>
    </row>
    <row r="316" spans="52:95" x14ac:dyDescent="0.25">
      <c r="AZ316" s="96" t="s">
        <v>480</v>
      </c>
      <c r="BA316" s="96" t="s">
        <v>12</v>
      </c>
      <c r="BB316" s="96">
        <v>4</v>
      </c>
      <c r="BC316" t="s">
        <v>4573</v>
      </c>
      <c r="BD316" t="s">
        <v>6812</v>
      </c>
      <c r="BE316" t="s">
        <v>6813</v>
      </c>
      <c r="BF316" t="s">
        <v>6802</v>
      </c>
      <c r="BG316" t="s">
        <v>6814</v>
      </c>
      <c r="BH316" t="s">
        <v>6815</v>
      </c>
      <c r="BI316" t="s">
        <v>6816</v>
      </c>
      <c r="BJ316" s="96">
        <v>4</v>
      </c>
      <c r="BK316" s="96" t="s">
        <v>4305</v>
      </c>
      <c r="BL316" s="68" t="s">
        <v>6786</v>
      </c>
      <c r="CQ316" s="205">
        <v>1</v>
      </c>
    </row>
    <row r="317" spans="52:95" x14ac:dyDescent="0.25">
      <c r="AZ317" s="96" t="s">
        <v>480</v>
      </c>
      <c r="BA317" s="96" t="s">
        <v>12</v>
      </c>
      <c r="BB317" s="96">
        <v>5</v>
      </c>
      <c r="BC317" t="s">
        <v>4577</v>
      </c>
      <c r="BD317" t="s">
        <v>6817</v>
      </c>
      <c r="BE317" t="s">
        <v>4578</v>
      </c>
      <c r="BF317" t="s">
        <v>6818</v>
      </c>
      <c r="BG317" t="s">
        <v>6819</v>
      </c>
      <c r="BH317" t="s">
        <v>6793</v>
      </c>
      <c r="BI317"/>
      <c r="BJ317" s="96">
        <v>4</v>
      </c>
      <c r="BK317" s="96" t="s">
        <v>4306</v>
      </c>
      <c r="BL317" s="68" t="s">
        <v>6786</v>
      </c>
      <c r="CQ317" s="205">
        <v>1</v>
      </c>
    </row>
    <row r="318" spans="52:95" x14ac:dyDescent="0.25">
      <c r="AZ318" s="96" t="s">
        <v>499</v>
      </c>
      <c r="BA318" s="96" t="s">
        <v>10</v>
      </c>
      <c r="BB318" s="96">
        <v>1</v>
      </c>
      <c r="BC318" t="s">
        <v>4512</v>
      </c>
      <c r="BD318" t="s">
        <v>5484</v>
      </c>
      <c r="BE318" t="s">
        <v>6848</v>
      </c>
      <c r="BI318"/>
      <c r="BJ318" s="96">
        <v>4</v>
      </c>
      <c r="BK318" s="96" t="s">
        <v>4292</v>
      </c>
      <c r="BL318" s="68" t="s">
        <v>6786</v>
      </c>
      <c r="CQ318" s="205">
        <v>1</v>
      </c>
    </row>
    <row r="319" spans="52:95" x14ac:dyDescent="0.25">
      <c r="AZ319" s="96" t="s">
        <v>499</v>
      </c>
      <c r="BA319" s="96" t="s">
        <v>10</v>
      </c>
      <c r="BB319" s="96">
        <v>2</v>
      </c>
      <c r="BC319" t="s">
        <v>4518</v>
      </c>
      <c r="BD319" t="s">
        <v>6875</v>
      </c>
      <c r="BE319" t="s">
        <v>6787</v>
      </c>
      <c r="BF319" t="s">
        <v>6788</v>
      </c>
      <c r="BG319" t="s">
        <v>6789</v>
      </c>
      <c r="BI319"/>
      <c r="BJ319" s="96">
        <v>4</v>
      </c>
      <c r="BK319" s="96" t="s">
        <v>4293</v>
      </c>
      <c r="BL319" s="68" t="s">
        <v>6786</v>
      </c>
      <c r="CQ319" s="205">
        <v>1</v>
      </c>
    </row>
    <row r="320" spans="52:95" x14ac:dyDescent="0.25">
      <c r="AZ320" s="96" t="s">
        <v>499</v>
      </c>
      <c r="BA320" s="96" t="s">
        <v>10</v>
      </c>
      <c r="BB320" s="96">
        <v>3</v>
      </c>
      <c r="BC320" t="s">
        <v>4523</v>
      </c>
      <c r="BD320" t="s">
        <v>6876</v>
      </c>
      <c r="BE320" t="s">
        <v>5486</v>
      </c>
      <c r="BJ320" s="96">
        <v>4</v>
      </c>
      <c r="BK320" s="96" t="s">
        <v>4294</v>
      </c>
      <c r="BL320" s="68" t="s">
        <v>6786</v>
      </c>
      <c r="CQ320" s="205">
        <v>1</v>
      </c>
    </row>
    <row r="321" spans="52:95" x14ac:dyDescent="0.25">
      <c r="AZ321" s="96" t="s">
        <v>499</v>
      </c>
      <c r="BA321" s="96" t="s">
        <v>10</v>
      </c>
      <c r="BB321" s="96">
        <v>4</v>
      </c>
      <c r="BC321" t="s">
        <v>4527</v>
      </c>
      <c r="BD321" t="s">
        <v>4332</v>
      </c>
      <c r="BJ321" s="96">
        <v>4</v>
      </c>
      <c r="BK321" s="96" t="s">
        <v>4295</v>
      </c>
      <c r="BL321" s="68" t="s">
        <v>6786</v>
      </c>
      <c r="CQ321" s="205">
        <v>1</v>
      </c>
    </row>
    <row r="322" spans="52:95" x14ac:dyDescent="0.25">
      <c r="AZ322" s="96" t="s">
        <v>499</v>
      </c>
      <c r="BA322" s="96" t="s">
        <v>10</v>
      </c>
      <c r="BB322" s="96">
        <v>5</v>
      </c>
      <c r="BC322" t="s">
        <v>4531</v>
      </c>
      <c r="BD322" t="s">
        <v>5485</v>
      </c>
      <c r="BE322" t="s">
        <v>6877</v>
      </c>
      <c r="BF322" t="s">
        <v>6792</v>
      </c>
      <c r="BG322" t="s">
        <v>6793</v>
      </c>
      <c r="BJ322" s="96">
        <v>4</v>
      </c>
      <c r="BK322" s="96" t="s">
        <v>4296</v>
      </c>
      <c r="BL322" s="68" t="s">
        <v>6786</v>
      </c>
      <c r="CQ322" s="205">
        <v>1</v>
      </c>
    </row>
    <row r="323" spans="52:95" x14ac:dyDescent="0.25">
      <c r="AZ323" s="96" t="s">
        <v>499</v>
      </c>
      <c r="BA323" s="96" t="s">
        <v>54</v>
      </c>
      <c r="BB323" s="96">
        <v>1</v>
      </c>
      <c r="BC323" t="s">
        <v>4536</v>
      </c>
      <c r="BD323" t="s">
        <v>4332</v>
      </c>
      <c r="BI323"/>
      <c r="BJ323" s="96">
        <v>4</v>
      </c>
      <c r="BK323" s="96" t="s">
        <v>4297</v>
      </c>
      <c r="BL323" s="68" t="s">
        <v>6786</v>
      </c>
      <c r="CQ323" s="205">
        <v>1</v>
      </c>
    </row>
    <row r="324" spans="52:95" x14ac:dyDescent="0.25">
      <c r="AZ324" s="96" t="s">
        <v>499</v>
      </c>
      <c r="BA324" s="96" t="s">
        <v>54</v>
      </c>
      <c r="BB324" s="96">
        <v>2</v>
      </c>
      <c r="BC324" t="s">
        <v>4540</v>
      </c>
      <c r="BD324" t="s">
        <v>4541</v>
      </c>
      <c r="BE324" t="s">
        <v>6794</v>
      </c>
      <c r="BF324" t="s">
        <v>6789</v>
      </c>
      <c r="BG324" t="s">
        <v>6788</v>
      </c>
      <c r="BH324" s="96" t="s">
        <v>6795</v>
      </c>
      <c r="BJ324" s="96">
        <v>4</v>
      </c>
      <c r="BK324" s="96" t="s">
        <v>4298</v>
      </c>
      <c r="BL324" s="68" t="s">
        <v>6786</v>
      </c>
      <c r="CQ324" s="205">
        <v>1</v>
      </c>
    </row>
    <row r="325" spans="52:95" x14ac:dyDescent="0.25">
      <c r="AZ325" s="96" t="s">
        <v>499</v>
      </c>
      <c r="BA325" s="96" t="s">
        <v>54</v>
      </c>
      <c r="BB325" s="96">
        <v>3</v>
      </c>
      <c r="BC325" t="s">
        <v>4545</v>
      </c>
      <c r="BD325" t="s">
        <v>6876</v>
      </c>
      <c r="BE325" t="s">
        <v>5486</v>
      </c>
      <c r="BJ325" s="96">
        <v>4</v>
      </c>
      <c r="BK325" s="96" t="s">
        <v>4299</v>
      </c>
      <c r="BL325" s="68" t="s">
        <v>6786</v>
      </c>
      <c r="CQ325" s="205">
        <v>1</v>
      </c>
    </row>
    <row r="326" spans="52:95" x14ac:dyDescent="0.25">
      <c r="AZ326" s="96" t="s">
        <v>499</v>
      </c>
      <c r="BA326" s="96" t="s">
        <v>54</v>
      </c>
      <c r="BB326" s="96">
        <v>4</v>
      </c>
      <c r="BC326" t="s">
        <v>4550</v>
      </c>
      <c r="BD326" t="s">
        <v>4551</v>
      </c>
      <c r="BE326" t="s">
        <v>6799</v>
      </c>
      <c r="BF326" t="s">
        <v>6800</v>
      </c>
      <c r="BG326" t="s">
        <v>6801</v>
      </c>
      <c r="BH326" s="96" t="s">
        <v>6802</v>
      </c>
      <c r="BI326" s="96" t="s">
        <v>6803</v>
      </c>
      <c r="BJ326" s="96">
        <v>4</v>
      </c>
      <c r="BK326" s="96" t="s">
        <v>4300</v>
      </c>
      <c r="BL326" s="68" t="s">
        <v>6786</v>
      </c>
      <c r="CQ326" s="205">
        <v>1</v>
      </c>
    </row>
    <row r="327" spans="52:95" x14ac:dyDescent="0.25">
      <c r="AZ327" s="96" t="s">
        <v>499</v>
      </c>
      <c r="BA327" s="96" t="s">
        <v>54</v>
      </c>
      <c r="BB327" s="96">
        <v>5</v>
      </c>
      <c r="BC327" t="s">
        <v>4555</v>
      </c>
      <c r="BD327" t="s">
        <v>4556</v>
      </c>
      <c r="BE327" t="s">
        <v>6804</v>
      </c>
      <c r="BF327" t="s">
        <v>6805</v>
      </c>
      <c r="BG327" t="s">
        <v>6806</v>
      </c>
      <c r="BH327" s="96" t="s">
        <v>6807</v>
      </c>
      <c r="BJ327" s="96">
        <v>4</v>
      </c>
      <c r="BK327" s="96" t="s">
        <v>4301</v>
      </c>
      <c r="BL327" s="68" t="s">
        <v>6786</v>
      </c>
      <c r="CQ327" s="205">
        <v>1</v>
      </c>
    </row>
    <row r="328" spans="52:95" x14ac:dyDescent="0.25">
      <c r="AZ328" s="96" t="s">
        <v>499</v>
      </c>
      <c r="BA328" s="96" t="s">
        <v>12</v>
      </c>
      <c r="BB328" s="96">
        <v>1</v>
      </c>
      <c r="BC328" t="s">
        <v>4560</v>
      </c>
      <c r="BD328" t="s">
        <v>5484</v>
      </c>
      <c r="BE328" t="s">
        <v>6848</v>
      </c>
      <c r="BH328"/>
      <c r="BI328"/>
      <c r="BJ328" s="96">
        <v>4</v>
      </c>
      <c r="BK328" s="96" t="s">
        <v>4302</v>
      </c>
      <c r="BL328" s="68" t="s">
        <v>6786</v>
      </c>
      <c r="CQ328" s="205">
        <v>1</v>
      </c>
    </row>
    <row r="329" spans="52:95" x14ac:dyDescent="0.25">
      <c r="AZ329" s="96" t="s">
        <v>499</v>
      </c>
      <c r="BA329" s="96" t="s">
        <v>12</v>
      </c>
      <c r="BB329" s="96">
        <v>2</v>
      </c>
      <c r="BC329" t="s">
        <v>4564</v>
      </c>
      <c r="BD329" t="s">
        <v>4565</v>
      </c>
      <c r="BE329" t="s">
        <v>6808</v>
      </c>
      <c r="BF329" t="s">
        <v>6809</v>
      </c>
      <c r="BG329" t="s">
        <v>6810</v>
      </c>
      <c r="BH329" t="s">
        <v>6811</v>
      </c>
      <c r="BI329"/>
      <c r="BJ329" s="96">
        <v>4</v>
      </c>
      <c r="BK329" s="96" t="s">
        <v>4303</v>
      </c>
      <c r="BL329" s="68" t="s">
        <v>6786</v>
      </c>
      <c r="CQ329" s="205">
        <v>1</v>
      </c>
    </row>
    <row r="330" spans="52:95" x14ac:dyDescent="0.25">
      <c r="AZ330" s="96" t="s">
        <v>499</v>
      </c>
      <c r="BA330" s="96" t="s">
        <v>12</v>
      </c>
      <c r="BB330" s="96">
        <v>3</v>
      </c>
      <c r="BC330" t="s">
        <v>4569</v>
      </c>
      <c r="BD330" t="s">
        <v>5486</v>
      </c>
      <c r="BH330"/>
      <c r="BI330"/>
      <c r="BJ330" s="96">
        <v>4</v>
      </c>
      <c r="BK330" s="96" t="s">
        <v>4304</v>
      </c>
      <c r="BL330" s="68" t="s">
        <v>6786</v>
      </c>
      <c r="CQ330" s="205">
        <v>1</v>
      </c>
    </row>
    <row r="331" spans="52:95" x14ac:dyDescent="0.25">
      <c r="AZ331" s="96" t="s">
        <v>499</v>
      </c>
      <c r="BA331" s="96" t="s">
        <v>12</v>
      </c>
      <c r="BB331" s="96">
        <v>4</v>
      </c>
      <c r="BC331" t="s">
        <v>4573</v>
      </c>
      <c r="BD331" t="s">
        <v>6812</v>
      </c>
      <c r="BE331" t="s">
        <v>6813</v>
      </c>
      <c r="BF331" t="s">
        <v>6802</v>
      </c>
      <c r="BG331" t="s">
        <v>6814</v>
      </c>
      <c r="BH331" t="s">
        <v>6815</v>
      </c>
      <c r="BI331" t="s">
        <v>6816</v>
      </c>
      <c r="BJ331" s="96">
        <v>4</v>
      </c>
      <c r="BK331" s="96" t="s">
        <v>4305</v>
      </c>
      <c r="BL331" s="68" t="s">
        <v>6786</v>
      </c>
      <c r="CQ331" s="205">
        <v>1</v>
      </c>
    </row>
    <row r="332" spans="52:95" x14ac:dyDescent="0.25">
      <c r="AZ332" s="96" t="s">
        <v>499</v>
      </c>
      <c r="BA332" s="96" t="s">
        <v>12</v>
      </c>
      <c r="BB332" s="96">
        <v>5</v>
      </c>
      <c r="BC332" t="s">
        <v>4577</v>
      </c>
      <c r="BD332" t="s">
        <v>6817</v>
      </c>
      <c r="BE332" t="s">
        <v>4578</v>
      </c>
      <c r="BF332" t="s">
        <v>6818</v>
      </c>
      <c r="BG332" t="s">
        <v>6819</v>
      </c>
      <c r="BH332" t="s">
        <v>6793</v>
      </c>
      <c r="BI332"/>
      <c r="BJ332" s="96">
        <v>4</v>
      </c>
      <c r="BK332" s="96" t="s">
        <v>4306</v>
      </c>
      <c r="BL332" s="68" t="s">
        <v>6786</v>
      </c>
      <c r="CQ332" s="205">
        <v>1</v>
      </c>
    </row>
    <row r="333" spans="52:95" x14ac:dyDescent="0.25">
      <c r="AZ333" s="96" t="s">
        <v>517</v>
      </c>
      <c r="BA333" s="96" t="s">
        <v>10</v>
      </c>
      <c r="BB333" s="96">
        <v>1</v>
      </c>
      <c r="BC333" t="s">
        <v>4512</v>
      </c>
      <c r="BD333" t="s">
        <v>4333</v>
      </c>
      <c r="BE333" t="s">
        <v>6848</v>
      </c>
      <c r="BI333"/>
      <c r="BJ333" s="96">
        <v>4</v>
      </c>
      <c r="BK333" s="96" t="s">
        <v>4292</v>
      </c>
      <c r="BL333" s="68" t="s">
        <v>6786</v>
      </c>
      <c r="CQ333" s="205">
        <v>1</v>
      </c>
    </row>
    <row r="334" spans="52:95" x14ac:dyDescent="0.25">
      <c r="AZ334" s="96" t="s">
        <v>517</v>
      </c>
      <c r="BA334" s="96" t="s">
        <v>10</v>
      </c>
      <c r="BB334" s="96">
        <v>2</v>
      </c>
      <c r="BC334" t="s">
        <v>4518</v>
      </c>
      <c r="BD334" t="s">
        <v>6878</v>
      </c>
      <c r="BE334" t="s">
        <v>6787</v>
      </c>
      <c r="BF334" t="s">
        <v>6788</v>
      </c>
      <c r="BG334" t="s">
        <v>6789</v>
      </c>
      <c r="BI334"/>
      <c r="BJ334" s="96">
        <v>4</v>
      </c>
      <c r="BK334" s="96" t="s">
        <v>4293</v>
      </c>
      <c r="BL334" s="68" t="s">
        <v>6786</v>
      </c>
      <c r="CQ334" s="205">
        <v>1</v>
      </c>
    </row>
    <row r="335" spans="52:95" x14ac:dyDescent="0.25">
      <c r="AZ335" s="96" t="s">
        <v>517</v>
      </c>
      <c r="BA335" s="96" t="s">
        <v>10</v>
      </c>
      <c r="BB335" s="96">
        <v>3</v>
      </c>
      <c r="BC335" t="s">
        <v>4523</v>
      </c>
      <c r="BD335" t="s">
        <v>5487</v>
      </c>
      <c r="BE335" t="s">
        <v>5490</v>
      </c>
      <c r="BJ335" s="96">
        <v>4</v>
      </c>
      <c r="BK335" s="96" t="s">
        <v>4294</v>
      </c>
      <c r="BL335" s="68" t="s">
        <v>6786</v>
      </c>
      <c r="CQ335" s="205">
        <v>1</v>
      </c>
    </row>
    <row r="336" spans="52:95" x14ac:dyDescent="0.25">
      <c r="AZ336" s="96" t="s">
        <v>517</v>
      </c>
      <c r="BA336" s="96" t="s">
        <v>10</v>
      </c>
      <c r="BB336" s="96">
        <v>4</v>
      </c>
      <c r="BC336" t="s">
        <v>4527</v>
      </c>
      <c r="BD336" t="s">
        <v>5488</v>
      </c>
      <c r="BJ336" s="96">
        <v>4</v>
      </c>
      <c r="BK336" s="96" t="s">
        <v>4295</v>
      </c>
      <c r="BL336" s="68" t="s">
        <v>6786</v>
      </c>
      <c r="CQ336" s="205">
        <v>1</v>
      </c>
    </row>
    <row r="337" spans="52:95" x14ac:dyDescent="0.25">
      <c r="AZ337" s="96" t="s">
        <v>517</v>
      </c>
      <c r="BA337" s="96" t="s">
        <v>10</v>
      </c>
      <c r="BB337" s="96">
        <v>5</v>
      </c>
      <c r="BC337" t="s">
        <v>4531</v>
      </c>
      <c r="BD337" t="s">
        <v>5489</v>
      </c>
      <c r="BE337" t="s">
        <v>6879</v>
      </c>
      <c r="BF337" t="s">
        <v>6792</v>
      </c>
      <c r="BG337" t="s">
        <v>6793</v>
      </c>
      <c r="BJ337" s="96">
        <v>4</v>
      </c>
      <c r="BK337" s="96" t="s">
        <v>4296</v>
      </c>
      <c r="BL337" s="68" t="s">
        <v>6786</v>
      </c>
      <c r="CQ337" s="205">
        <v>1</v>
      </c>
    </row>
    <row r="338" spans="52:95" x14ac:dyDescent="0.25">
      <c r="AZ338" s="96" t="s">
        <v>517</v>
      </c>
      <c r="BA338" s="96" t="s">
        <v>54</v>
      </c>
      <c r="BB338" s="96">
        <v>1</v>
      </c>
      <c r="BC338" t="s">
        <v>4536</v>
      </c>
      <c r="BD338" t="s">
        <v>5488</v>
      </c>
      <c r="BJ338" s="96">
        <v>4</v>
      </c>
      <c r="BK338" s="96" t="s">
        <v>4297</v>
      </c>
      <c r="BL338" s="68" t="s">
        <v>6786</v>
      </c>
      <c r="CQ338" s="205">
        <v>1</v>
      </c>
    </row>
    <row r="339" spans="52:95" x14ac:dyDescent="0.25">
      <c r="AZ339" s="96" t="s">
        <v>517</v>
      </c>
      <c r="BA339" s="96" t="s">
        <v>54</v>
      </c>
      <c r="BB339" s="96">
        <v>2</v>
      </c>
      <c r="BC339" t="s">
        <v>4540</v>
      </c>
      <c r="BD339" t="s">
        <v>4541</v>
      </c>
      <c r="BE339" t="s">
        <v>6794</v>
      </c>
      <c r="BF339" t="s">
        <v>6789</v>
      </c>
      <c r="BG339" t="s">
        <v>6788</v>
      </c>
      <c r="BH339" s="96" t="s">
        <v>6795</v>
      </c>
      <c r="BJ339" s="96">
        <v>4</v>
      </c>
      <c r="BK339" s="96" t="s">
        <v>4298</v>
      </c>
      <c r="BL339" s="68" t="s">
        <v>6786</v>
      </c>
      <c r="CQ339" s="205">
        <v>1</v>
      </c>
    </row>
    <row r="340" spans="52:95" x14ac:dyDescent="0.25">
      <c r="AZ340" s="96" t="s">
        <v>517</v>
      </c>
      <c r="BA340" s="96" t="s">
        <v>54</v>
      </c>
      <c r="BB340" s="96">
        <v>3</v>
      </c>
      <c r="BC340" t="s">
        <v>4545</v>
      </c>
      <c r="BD340" t="s">
        <v>5487</v>
      </c>
      <c r="BE340" t="s">
        <v>5490</v>
      </c>
      <c r="BJ340" s="96">
        <v>4</v>
      </c>
      <c r="BK340" s="96" t="s">
        <v>4299</v>
      </c>
      <c r="BL340" s="68" t="s">
        <v>6786</v>
      </c>
      <c r="CQ340" s="205">
        <v>1</v>
      </c>
    </row>
    <row r="341" spans="52:95" x14ac:dyDescent="0.25">
      <c r="AZ341" s="96" t="s">
        <v>517</v>
      </c>
      <c r="BA341" s="96" t="s">
        <v>54</v>
      </c>
      <c r="BB341" s="96">
        <v>4</v>
      </c>
      <c r="BC341" t="s">
        <v>4550</v>
      </c>
      <c r="BD341" t="s">
        <v>4551</v>
      </c>
      <c r="BE341" t="s">
        <v>6799</v>
      </c>
      <c r="BF341" t="s">
        <v>6800</v>
      </c>
      <c r="BG341" t="s">
        <v>6801</v>
      </c>
      <c r="BH341" s="96" t="s">
        <v>6802</v>
      </c>
      <c r="BI341" s="96" t="s">
        <v>6803</v>
      </c>
      <c r="BJ341" s="96">
        <v>4</v>
      </c>
      <c r="BK341" s="96" t="s">
        <v>4300</v>
      </c>
      <c r="BL341" s="68" t="s">
        <v>6786</v>
      </c>
      <c r="CQ341" s="205">
        <v>1</v>
      </c>
    </row>
    <row r="342" spans="52:95" x14ac:dyDescent="0.25">
      <c r="AZ342" s="96" t="s">
        <v>517</v>
      </c>
      <c r="BA342" s="96" t="s">
        <v>54</v>
      </c>
      <c r="BB342" s="96">
        <v>5</v>
      </c>
      <c r="BC342" t="s">
        <v>4555</v>
      </c>
      <c r="BD342" t="s">
        <v>4556</v>
      </c>
      <c r="BE342" t="s">
        <v>6804</v>
      </c>
      <c r="BF342" t="s">
        <v>6805</v>
      </c>
      <c r="BG342" t="s">
        <v>6806</v>
      </c>
      <c r="BH342" s="96" t="s">
        <v>6807</v>
      </c>
      <c r="BJ342" s="96">
        <v>4</v>
      </c>
      <c r="BK342" s="96" t="s">
        <v>4301</v>
      </c>
      <c r="BL342" s="68" t="s">
        <v>6786</v>
      </c>
      <c r="CQ342" s="205">
        <v>1</v>
      </c>
    </row>
    <row r="343" spans="52:95" x14ac:dyDescent="0.25">
      <c r="AZ343" s="96" t="s">
        <v>517</v>
      </c>
      <c r="BA343" s="96" t="s">
        <v>12</v>
      </c>
      <c r="BB343" s="96">
        <v>1</v>
      </c>
      <c r="BC343" t="s">
        <v>4560</v>
      </c>
      <c r="BD343" t="s">
        <v>4333</v>
      </c>
      <c r="BE343" t="s">
        <v>6848</v>
      </c>
      <c r="BH343"/>
      <c r="BI343"/>
      <c r="BJ343" s="96">
        <v>4</v>
      </c>
      <c r="BK343" s="96" t="s">
        <v>4302</v>
      </c>
      <c r="BL343" s="68" t="s">
        <v>6786</v>
      </c>
      <c r="CQ343" s="205">
        <v>1</v>
      </c>
    </row>
    <row r="344" spans="52:95" x14ac:dyDescent="0.25">
      <c r="AZ344" s="96" t="s">
        <v>517</v>
      </c>
      <c r="BA344" s="96" t="s">
        <v>12</v>
      </c>
      <c r="BB344" s="96">
        <v>2</v>
      </c>
      <c r="BC344" t="s">
        <v>4564</v>
      </c>
      <c r="BD344" t="s">
        <v>4565</v>
      </c>
      <c r="BE344" t="s">
        <v>6808</v>
      </c>
      <c r="BF344" t="s">
        <v>6809</v>
      </c>
      <c r="BG344" t="s">
        <v>6810</v>
      </c>
      <c r="BH344" t="s">
        <v>6811</v>
      </c>
      <c r="BI344"/>
      <c r="BJ344" s="96">
        <v>4</v>
      </c>
      <c r="BK344" s="96" t="s">
        <v>4303</v>
      </c>
      <c r="BL344" s="68" t="s">
        <v>6786</v>
      </c>
      <c r="CQ344" s="205">
        <v>1</v>
      </c>
    </row>
    <row r="345" spans="52:95" x14ac:dyDescent="0.25">
      <c r="AZ345" s="96" t="s">
        <v>517</v>
      </c>
      <c r="BA345" s="96" t="s">
        <v>12</v>
      </c>
      <c r="BB345" s="96">
        <v>3</v>
      </c>
      <c r="BC345" t="s">
        <v>4569</v>
      </c>
      <c r="BD345" t="s">
        <v>5490</v>
      </c>
      <c r="BH345"/>
      <c r="BI345"/>
      <c r="BJ345" s="96">
        <v>4</v>
      </c>
      <c r="BK345" s="96" t="s">
        <v>4304</v>
      </c>
      <c r="BL345" s="68" t="s">
        <v>6786</v>
      </c>
      <c r="CQ345" s="205">
        <v>1</v>
      </c>
    </row>
    <row r="346" spans="52:95" x14ac:dyDescent="0.25">
      <c r="AZ346" s="96" t="s">
        <v>517</v>
      </c>
      <c r="BA346" s="96" t="s">
        <v>12</v>
      </c>
      <c r="BB346" s="96">
        <v>4</v>
      </c>
      <c r="BC346" t="s">
        <v>4573</v>
      </c>
      <c r="BD346" t="s">
        <v>6812</v>
      </c>
      <c r="BE346" t="s">
        <v>6813</v>
      </c>
      <c r="BF346" t="s">
        <v>6802</v>
      </c>
      <c r="BG346" t="s">
        <v>6814</v>
      </c>
      <c r="BH346" t="s">
        <v>6815</v>
      </c>
      <c r="BI346" t="s">
        <v>6816</v>
      </c>
      <c r="BJ346" s="96">
        <v>4</v>
      </c>
      <c r="BK346" s="96" t="s">
        <v>4305</v>
      </c>
      <c r="BL346" s="68" t="s">
        <v>6786</v>
      </c>
      <c r="CQ346" s="205">
        <v>1</v>
      </c>
    </row>
    <row r="347" spans="52:95" x14ac:dyDescent="0.25">
      <c r="AZ347" s="96" t="s">
        <v>517</v>
      </c>
      <c r="BA347" s="96" t="s">
        <v>12</v>
      </c>
      <c r="BB347" s="96">
        <v>5</v>
      </c>
      <c r="BC347" t="s">
        <v>4577</v>
      </c>
      <c r="BD347" t="s">
        <v>6817</v>
      </c>
      <c r="BE347" t="s">
        <v>4578</v>
      </c>
      <c r="BF347" t="s">
        <v>6818</v>
      </c>
      <c r="BG347" t="s">
        <v>6819</v>
      </c>
      <c r="BH347" t="s">
        <v>6793</v>
      </c>
      <c r="BI347"/>
      <c r="BJ347" s="96">
        <v>4</v>
      </c>
      <c r="BK347" s="96" t="s">
        <v>4306</v>
      </c>
      <c r="BL347" s="68" t="s">
        <v>6786</v>
      </c>
      <c r="CQ347" s="205">
        <v>1</v>
      </c>
    </row>
    <row r="348" spans="52:95" x14ac:dyDescent="0.25">
      <c r="AZ348" s="96" t="s">
        <v>535</v>
      </c>
      <c r="BA348" s="96" t="s">
        <v>10</v>
      </c>
      <c r="BB348" s="96">
        <v>1</v>
      </c>
      <c r="BC348" t="s">
        <v>4512</v>
      </c>
      <c r="BD348" t="s">
        <v>5491</v>
      </c>
      <c r="BE348" t="s">
        <v>4334</v>
      </c>
      <c r="BF348" t="s">
        <v>6848</v>
      </c>
      <c r="BJ348" s="96">
        <v>4</v>
      </c>
      <c r="BK348" s="96" t="s">
        <v>4292</v>
      </c>
      <c r="BL348" s="68" t="s">
        <v>6786</v>
      </c>
      <c r="CQ348" s="205">
        <v>1</v>
      </c>
    </row>
    <row r="349" spans="52:95" x14ac:dyDescent="0.25">
      <c r="AZ349" s="96" t="s">
        <v>535</v>
      </c>
      <c r="BA349" s="96" t="s">
        <v>10</v>
      </c>
      <c r="BB349" s="96">
        <v>2</v>
      </c>
      <c r="BC349" t="s">
        <v>4518</v>
      </c>
      <c r="BD349" t="s">
        <v>6880</v>
      </c>
      <c r="BE349" t="s">
        <v>6787</v>
      </c>
      <c r="BF349" t="s">
        <v>6788</v>
      </c>
      <c r="BG349" t="s">
        <v>6789</v>
      </c>
      <c r="BI349"/>
      <c r="BJ349" s="96">
        <v>4</v>
      </c>
      <c r="BK349" s="96" t="s">
        <v>4293</v>
      </c>
      <c r="BL349" s="68" t="s">
        <v>6786</v>
      </c>
      <c r="CQ349" s="205">
        <v>1</v>
      </c>
    </row>
    <row r="350" spans="52:95" x14ac:dyDescent="0.25">
      <c r="AZ350" s="96" t="s">
        <v>535</v>
      </c>
      <c r="BA350" s="96" t="s">
        <v>10</v>
      </c>
      <c r="BB350" s="96">
        <v>3</v>
      </c>
      <c r="BC350" t="s">
        <v>4523</v>
      </c>
      <c r="BD350" t="s">
        <v>5492</v>
      </c>
      <c r="BE350" t="s">
        <v>5491</v>
      </c>
      <c r="BJ350" s="96">
        <v>4</v>
      </c>
      <c r="BK350" s="96" t="s">
        <v>4294</v>
      </c>
      <c r="BL350" s="68" t="s">
        <v>6786</v>
      </c>
      <c r="CQ350" s="205">
        <v>1</v>
      </c>
    </row>
    <row r="351" spans="52:95" x14ac:dyDescent="0.25">
      <c r="AZ351" s="96" t="s">
        <v>535</v>
      </c>
      <c r="BA351" s="96" t="s">
        <v>10</v>
      </c>
      <c r="BB351" s="96">
        <v>4</v>
      </c>
      <c r="BC351" t="s">
        <v>4527</v>
      </c>
      <c r="BD351" t="s">
        <v>5493</v>
      </c>
      <c r="BJ351" s="96">
        <v>4</v>
      </c>
      <c r="BK351" s="96" t="s">
        <v>4295</v>
      </c>
      <c r="BL351" s="68" t="s">
        <v>6786</v>
      </c>
      <c r="CQ351" s="205">
        <v>1</v>
      </c>
    </row>
    <row r="352" spans="52:95" x14ac:dyDescent="0.25">
      <c r="AZ352" s="96" t="s">
        <v>535</v>
      </c>
      <c r="BA352" s="96" t="s">
        <v>10</v>
      </c>
      <c r="BB352" s="96">
        <v>5</v>
      </c>
      <c r="BC352" t="s">
        <v>4531</v>
      </c>
      <c r="BD352" t="s">
        <v>5494</v>
      </c>
      <c r="BE352" t="s">
        <v>6881</v>
      </c>
      <c r="BF352" t="s">
        <v>6792</v>
      </c>
      <c r="BG352" t="s">
        <v>6793</v>
      </c>
      <c r="BJ352" s="96">
        <v>4</v>
      </c>
      <c r="BK352" s="96" t="s">
        <v>4296</v>
      </c>
      <c r="BL352" s="68" t="s">
        <v>6786</v>
      </c>
      <c r="CQ352" s="205">
        <v>1</v>
      </c>
    </row>
    <row r="353" spans="52:95" x14ac:dyDescent="0.25">
      <c r="AZ353" s="96" t="s">
        <v>535</v>
      </c>
      <c r="BA353" s="96" t="s">
        <v>54</v>
      </c>
      <c r="BB353" s="96">
        <v>1</v>
      </c>
      <c r="BC353" t="s">
        <v>4536</v>
      </c>
      <c r="BD353" t="s">
        <v>5493</v>
      </c>
      <c r="BJ353" s="96">
        <v>4</v>
      </c>
      <c r="BK353" s="96" t="s">
        <v>4297</v>
      </c>
      <c r="BL353" s="68" t="s">
        <v>6786</v>
      </c>
      <c r="CQ353" s="205">
        <v>1</v>
      </c>
    </row>
    <row r="354" spans="52:95" x14ac:dyDescent="0.25">
      <c r="AZ354" s="96" t="s">
        <v>535</v>
      </c>
      <c r="BA354" s="96" t="s">
        <v>54</v>
      </c>
      <c r="BB354" s="96">
        <v>2</v>
      </c>
      <c r="BC354" t="s">
        <v>4540</v>
      </c>
      <c r="BD354" t="s">
        <v>4541</v>
      </c>
      <c r="BE354" t="s">
        <v>6794</v>
      </c>
      <c r="BF354" t="s">
        <v>6789</v>
      </c>
      <c r="BG354" t="s">
        <v>6788</v>
      </c>
      <c r="BH354" s="96" t="s">
        <v>6795</v>
      </c>
      <c r="BJ354" s="96">
        <v>4</v>
      </c>
      <c r="BK354" s="96" t="s">
        <v>4298</v>
      </c>
      <c r="BL354" s="68" t="s">
        <v>6786</v>
      </c>
      <c r="CQ354" s="205">
        <v>1</v>
      </c>
    </row>
    <row r="355" spans="52:95" x14ac:dyDescent="0.25">
      <c r="AZ355" s="96" t="s">
        <v>535</v>
      </c>
      <c r="BA355" s="96" t="s">
        <v>54</v>
      </c>
      <c r="BB355" s="96">
        <v>3</v>
      </c>
      <c r="BC355" t="s">
        <v>4545</v>
      </c>
      <c r="BD355" t="s">
        <v>5492</v>
      </c>
      <c r="BE355" t="s">
        <v>5491</v>
      </c>
      <c r="BJ355" s="96">
        <v>4</v>
      </c>
      <c r="BK355" s="96" t="s">
        <v>4299</v>
      </c>
      <c r="BL355" s="68" t="s">
        <v>6786</v>
      </c>
      <c r="CQ355" s="205">
        <v>1</v>
      </c>
    </row>
    <row r="356" spans="52:95" x14ac:dyDescent="0.25">
      <c r="AZ356" s="96" t="s">
        <v>535</v>
      </c>
      <c r="BA356" s="96" t="s">
        <v>54</v>
      </c>
      <c r="BB356" s="96">
        <v>4</v>
      </c>
      <c r="BC356" t="s">
        <v>4550</v>
      </c>
      <c r="BD356" t="s">
        <v>4551</v>
      </c>
      <c r="BE356" t="s">
        <v>6799</v>
      </c>
      <c r="BF356" t="s">
        <v>6800</v>
      </c>
      <c r="BG356" t="s">
        <v>6801</v>
      </c>
      <c r="BH356" s="96" t="s">
        <v>6802</v>
      </c>
      <c r="BI356" s="96" t="s">
        <v>6803</v>
      </c>
      <c r="BJ356" s="96">
        <v>4</v>
      </c>
      <c r="BK356" s="96" t="s">
        <v>4300</v>
      </c>
      <c r="BL356" s="68" t="s">
        <v>6786</v>
      </c>
      <c r="CQ356" s="205">
        <v>1</v>
      </c>
    </row>
    <row r="357" spans="52:95" x14ac:dyDescent="0.25">
      <c r="AZ357" s="96" t="s">
        <v>535</v>
      </c>
      <c r="BA357" s="96" t="s">
        <v>54</v>
      </c>
      <c r="BB357" s="96">
        <v>5</v>
      </c>
      <c r="BC357" t="s">
        <v>4555</v>
      </c>
      <c r="BD357" t="s">
        <v>4556</v>
      </c>
      <c r="BE357" t="s">
        <v>6804</v>
      </c>
      <c r="BF357" t="s">
        <v>6805</v>
      </c>
      <c r="BG357" t="s">
        <v>6806</v>
      </c>
      <c r="BH357" s="96" t="s">
        <v>6807</v>
      </c>
      <c r="BJ357" s="96">
        <v>4</v>
      </c>
      <c r="BK357" s="96" t="s">
        <v>4301</v>
      </c>
      <c r="BL357" s="68" t="s">
        <v>6786</v>
      </c>
      <c r="CQ357" s="205">
        <v>1</v>
      </c>
    </row>
    <row r="358" spans="52:95" x14ac:dyDescent="0.25">
      <c r="AZ358" s="96" t="s">
        <v>535</v>
      </c>
      <c r="BA358" s="96" t="s">
        <v>12</v>
      </c>
      <c r="BB358" s="96">
        <v>1</v>
      </c>
      <c r="BC358" t="s">
        <v>4560</v>
      </c>
      <c r="BD358" t="s">
        <v>4334</v>
      </c>
      <c r="BE358" t="s">
        <v>6848</v>
      </c>
      <c r="BH358"/>
      <c r="BI358"/>
      <c r="BJ358" s="96">
        <v>4</v>
      </c>
      <c r="BK358" s="96" t="s">
        <v>4302</v>
      </c>
      <c r="BL358" s="68" t="s">
        <v>6786</v>
      </c>
      <c r="CQ358" s="205">
        <v>1</v>
      </c>
    </row>
    <row r="359" spans="52:95" x14ac:dyDescent="0.25">
      <c r="AZ359" s="96" t="s">
        <v>535</v>
      </c>
      <c r="BA359" s="96" t="s">
        <v>12</v>
      </c>
      <c r="BB359" s="96">
        <v>2</v>
      </c>
      <c r="BC359" t="s">
        <v>4564</v>
      </c>
      <c r="BD359" t="s">
        <v>4565</v>
      </c>
      <c r="BE359" t="s">
        <v>6808</v>
      </c>
      <c r="BF359" t="s">
        <v>6809</v>
      </c>
      <c r="BG359" t="s">
        <v>6810</v>
      </c>
      <c r="BH359" t="s">
        <v>6811</v>
      </c>
      <c r="BI359"/>
      <c r="BJ359" s="96">
        <v>4</v>
      </c>
      <c r="BK359" s="96" t="s">
        <v>4303</v>
      </c>
      <c r="BL359" s="68" t="s">
        <v>6786</v>
      </c>
      <c r="CQ359" s="205">
        <v>1</v>
      </c>
    </row>
    <row r="360" spans="52:95" x14ac:dyDescent="0.25">
      <c r="AZ360" s="96" t="s">
        <v>535</v>
      </c>
      <c r="BA360" s="96" t="s">
        <v>12</v>
      </c>
      <c r="BB360" s="96">
        <v>3</v>
      </c>
      <c r="BC360" t="s">
        <v>4569</v>
      </c>
      <c r="BD360" t="s">
        <v>5491</v>
      </c>
      <c r="BH360"/>
      <c r="BI360"/>
      <c r="BJ360" s="96">
        <v>4</v>
      </c>
      <c r="BK360" s="96" t="s">
        <v>4304</v>
      </c>
      <c r="BL360" s="68" t="s">
        <v>6786</v>
      </c>
      <c r="CQ360" s="205">
        <v>1</v>
      </c>
    </row>
    <row r="361" spans="52:95" x14ac:dyDescent="0.25">
      <c r="AZ361" s="96" t="s">
        <v>535</v>
      </c>
      <c r="BA361" s="96" t="s">
        <v>12</v>
      </c>
      <c r="BB361" s="96">
        <v>4</v>
      </c>
      <c r="BC361" t="s">
        <v>4573</v>
      </c>
      <c r="BD361" t="s">
        <v>6812</v>
      </c>
      <c r="BE361" t="s">
        <v>6813</v>
      </c>
      <c r="BF361" t="s">
        <v>6802</v>
      </c>
      <c r="BG361" t="s">
        <v>6814</v>
      </c>
      <c r="BH361" t="s">
        <v>6815</v>
      </c>
      <c r="BI361" t="s">
        <v>6816</v>
      </c>
      <c r="BJ361" s="96">
        <v>4</v>
      </c>
      <c r="BK361" s="96" t="s">
        <v>4305</v>
      </c>
      <c r="BL361" s="68" t="s">
        <v>6786</v>
      </c>
      <c r="CQ361" s="205">
        <v>1</v>
      </c>
    </row>
    <row r="362" spans="52:95" x14ac:dyDescent="0.25">
      <c r="AZ362" s="96" t="s">
        <v>535</v>
      </c>
      <c r="BA362" s="96" t="s">
        <v>12</v>
      </c>
      <c r="BB362" s="96">
        <v>5</v>
      </c>
      <c r="BC362" t="s">
        <v>4577</v>
      </c>
      <c r="BD362" t="s">
        <v>6817</v>
      </c>
      <c r="BE362" t="s">
        <v>4578</v>
      </c>
      <c r="BF362" t="s">
        <v>6818</v>
      </c>
      <c r="BG362" t="s">
        <v>6819</v>
      </c>
      <c r="BH362" t="s">
        <v>6793</v>
      </c>
      <c r="BI362"/>
      <c r="BJ362" s="96">
        <v>4</v>
      </c>
      <c r="BK362" s="96" t="s">
        <v>4306</v>
      </c>
      <c r="BL362" s="68" t="s">
        <v>6786</v>
      </c>
      <c r="CQ362" s="205">
        <v>1</v>
      </c>
    </row>
    <row r="363" spans="52:95" x14ac:dyDescent="0.25">
      <c r="AZ363" s="96" t="s">
        <v>553</v>
      </c>
      <c r="BA363" s="96" t="s">
        <v>10</v>
      </c>
      <c r="BB363" s="96">
        <v>1</v>
      </c>
      <c r="BC363" t="s">
        <v>4512</v>
      </c>
      <c r="BD363" t="s">
        <v>4335</v>
      </c>
      <c r="BE363" t="s">
        <v>6848</v>
      </c>
      <c r="BI363"/>
      <c r="BJ363" s="96">
        <v>4</v>
      </c>
      <c r="BK363" s="96" t="s">
        <v>4292</v>
      </c>
      <c r="BL363" s="68" t="s">
        <v>6786</v>
      </c>
      <c r="CQ363" s="205">
        <v>1</v>
      </c>
    </row>
    <row r="364" spans="52:95" x14ac:dyDescent="0.25">
      <c r="AZ364" s="96" t="s">
        <v>553</v>
      </c>
      <c r="BA364" s="96" t="s">
        <v>10</v>
      </c>
      <c r="BB364" s="96">
        <v>2</v>
      </c>
      <c r="BC364" t="s">
        <v>4518</v>
      </c>
      <c r="BD364" t="s">
        <v>4335</v>
      </c>
      <c r="BE364" t="s">
        <v>6787</v>
      </c>
      <c r="BF364" t="s">
        <v>6788</v>
      </c>
      <c r="BG364" t="s">
        <v>6789</v>
      </c>
      <c r="BI364"/>
      <c r="BJ364" s="96">
        <v>4</v>
      </c>
      <c r="BK364" s="96" t="s">
        <v>4293</v>
      </c>
      <c r="BL364" s="68" t="s">
        <v>6786</v>
      </c>
      <c r="CQ364" s="205">
        <v>1</v>
      </c>
    </row>
    <row r="365" spans="52:95" x14ac:dyDescent="0.25">
      <c r="AZ365" s="96" t="s">
        <v>553</v>
      </c>
      <c r="BA365" s="96" t="s">
        <v>10</v>
      </c>
      <c r="BB365" s="96">
        <v>3</v>
      </c>
      <c r="BC365" t="s">
        <v>4523</v>
      </c>
      <c r="BD365" t="s">
        <v>6882</v>
      </c>
      <c r="BE365" t="s">
        <v>6883</v>
      </c>
      <c r="BJ365" s="96">
        <v>4</v>
      </c>
      <c r="BK365" s="96" t="s">
        <v>4294</v>
      </c>
      <c r="BL365" s="68" t="s">
        <v>6786</v>
      </c>
      <c r="CQ365" s="205">
        <v>1</v>
      </c>
    </row>
    <row r="366" spans="52:95" x14ac:dyDescent="0.25">
      <c r="AZ366" s="96" t="s">
        <v>553</v>
      </c>
      <c r="BA366" s="96" t="s">
        <v>10</v>
      </c>
      <c r="BB366" s="96">
        <v>4</v>
      </c>
      <c r="BC366" t="s">
        <v>4527</v>
      </c>
      <c r="BD366" t="s">
        <v>6884</v>
      </c>
      <c r="BJ366" s="96">
        <v>4</v>
      </c>
      <c r="BK366" s="96" t="s">
        <v>4295</v>
      </c>
      <c r="BL366" s="68" t="s">
        <v>6786</v>
      </c>
      <c r="CQ366" s="205">
        <v>1</v>
      </c>
    </row>
    <row r="367" spans="52:95" x14ac:dyDescent="0.25">
      <c r="AZ367" s="96" t="s">
        <v>553</v>
      </c>
      <c r="BA367" s="96" t="s">
        <v>10</v>
      </c>
      <c r="BB367" s="96">
        <v>5</v>
      </c>
      <c r="BC367" t="s">
        <v>4531</v>
      </c>
      <c r="BD367" t="s">
        <v>4336</v>
      </c>
      <c r="BE367" t="s">
        <v>6885</v>
      </c>
      <c r="BF367" t="s">
        <v>6792</v>
      </c>
      <c r="BG367" t="s">
        <v>6793</v>
      </c>
      <c r="BJ367" s="96">
        <v>4</v>
      </c>
      <c r="BK367" s="96" t="s">
        <v>4296</v>
      </c>
      <c r="BL367" s="68" t="s">
        <v>6786</v>
      </c>
      <c r="CQ367" s="205">
        <v>1</v>
      </c>
    </row>
    <row r="368" spans="52:95" x14ac:dyDescent="0.25">
      <c r="AZ368" s="96" t="s">
        <v>553</v>
      </c>
      <c r="BA368" s="96" t="s">
        <v>54</v>
      </c>
      <c r="BB368" s="96">
        <v>1</v>
      </c>
      <c r="BC368" t="s">
        <v>4536</v>
      </c>
      <c r="BD368" t="s">
        <v>4336</v>
      </c>
      <c r="BJ368" s="96">
        <v>4</v>
      </c>
      <c r="BK368" s="96" t="s">
        <v>4297</v>
      </c>
      <c r="BL368" s="68" t="s">
        <v>6786</v>
      </c>
      <c r="CQ368" s="205">
        <v>1</v>
      </c>
    </row>
    <row r="369" spans="52:95" x14ac:dyDescent="0.25">
      <c r="AZ369" s="96" t="s">
        <v>553</v>
      </c>
      <c r="BA369" s="96" t="s">
        <v>54</v>
      </c>
      <c r="BB369" s="96">
        <v>2</v>
      </c>
      <c r="BC369" t="s">
        <v>4540</v>
      </c>
      <c r="BD369" t="s">
        <v>4541</v>
      </c>
      <c r="BE369" t="s">
        <v>6794</v>
      </c>
      <c r="BF369" t="s">
        <v>6789</v>
      </c>
      <c r="BG369" t="s">
        <v>6788</v>
      </c>
      <c r="BH369" s="96" t="s">
        <v>6795</v>
      </c>
      <c r="BJ369" s="96">
        <v>4</v>
      </c>
      <c r="BK369" s="96" t="s">
        <v>4298</v>
      </c>
      <c r="BL369" s="68" t="s">
        <v>6786</v>
      </c>
      <c r="CQ369" s="205">
        <v>1</v>
      </c>
    </row>
    <row r="370" spans="52:95" x14ac:dyDescent="0.25">
      <c r="AZ370" s="96" t="s">
        <v>553</v>
      </c>
      <c r="BA370" s="96" t="s">
        <v>54</v>
      </c>
      <c r="BB370" s="96">
        <v>3</v>
      </c>
      <c r="BC370" t="s">
        <v>4545</v>
      </c>
      <c r="BD370" t="s">
        <v>6882</v>
      </c>
      <c r="BE370" t="s">
        <v>6883</v>
      </c>
      <c r="BJ370" s="96">
        <v>4</v>
      </c>
      <c r="BK370" s="96" t="s">
        <v>4299</v>
      </c>
      <c r="BL370" s="68" t="s">
        <v>6786</v>
      </c>
      <c r="CQ370" s="205">
        <v>1</v>
      </c>
    </row>
    <row r="371" spans="52:95" x14ac:dyDescent="0.25">
      <c r="AZ371" s="96" t="s">
        <v>553</v>
      </c>
      <c r="BA371" s="96" t="s">
        <v>54</v>
      </c>
      <c r="BB371" s="96">
        <v>4</v>
      </c>
      <c r="BC371" t="s">
        <v>4550</v>
      </c>
      <c r="BD371" t="s">
        <v>4551</v>
      </c>
      <c r="BE371" t="s">
        <v>6799</v>
      </c>
      <c r="BF371" t="s">
        <v>6800</v>
      </c>
      <c r="BG371" t="s">
        <v>6801</v>
      </c>
      <c r="BH371" s="96" t="s">
        <v>6802</v>
      </c>
      <c r="BI371" s="96" t="s">
        <v>6803</v>
      </c>
      <c r="BJ371" s="96">
        <v>4</v>
      </c>
      <c r="BK371" s="96" t="s">
        <v>4300</v>
      </c>
      <c r="BL371" s="68" t="s">
        <v>6786</v>
      </c>
      <c r="CQ371" s="205">
        <v>1</v>
      </c>
    </row>
    <row r="372" spans="52:95" x14ac:dyDescent="0.25">
      <c r="AZ372" s="96" t="s">
        <v>553</v>
      </c>
      <c r="BA372" s="96" t="s">
        <v>54</v>
      </c>
      <c r="BB372" s="96">
        <v>5</v>
      </c>
      <c r="BC372" t="s">
        <v>4555</v>
      </c>
      <c r="BD372" t="s">
        <v>4556</v>
      </c>
      <c r="BE372" t="s">
        <v>6804</v>
      </c>
      <c r="BF372" t="s">
        <v>6805</v>
      </c>
      <c r="BG372" t="s">
        <v>6806</v>
      </c>
      <c r="BH372" s="96" t="s">
        <v>6807</v>
      </c>
      <c r="BJ372" s="96">
        <v>4</v>
      </c>
      <c r="BK372" s="96" t="s">
        <v>4301</v>
      </c>
      <c r="BL372" s="68" t="s">
        <v>6786</v>
      </c>
      <c r="CQ372" s="205">
        <v>1</v>
      </c>
    </row>
    <row r="373" spans="52:95" x14ac:dyDescent="0.25">
      <c r="AZ373" s="96" t="s">
        <v>553</v>
      </c>
      <c r="BA373" s="96" t="s">
        <v>12</v>
      </c>
      <c r="BB373" s="96">
        <v>1</v>
      </c>
      <c r="BC373" t="s">
        <v>4560</v>
      </c>
      <c r="BD373" t="s">
        <v>4335</v>
      </c>
      <c r="BE373" t="s">
        <v>6848</v>
      </c>
      <c r="BH373"/>
      <c r="BI373"/>
      <c r="BJ373" s="96">
        <v>4</v>
      </c>
      <c r="BK373" s="96" t="s">
        <v>4302</v>
      </c>
      <c r="BL373" s="68" t="s">
        <v>6786</v>
      </c>
      <c r="CQ373" s="205">
        <v>1</v>
      </c>
    </row>
    <row r="374" spans="52:95" x14ac:dyDescent="0.25">
      <c r="AZ374" s="96" t="s">
        <v>553</v>
      </c>
      <c r="BA374" s="96" t="s">
        <v>12</v>
      </c>
      <c r="BB374" s="96">
        <v>2</v>
      </c>
      <c r="BC374" t="s">
        <v>4564</v>
      </c>
      <c r="BD374" t="s">
        <v>4565</v>
      </c>
      <c r="BE374" t="s">
        <v>6808</v>
      </c>
      <c r="BF374" t="s">
        <v>6809</v>
      </c>
      <c r="BG374" t="s">
        <v>6810</v>
      </c>
      <c r="BH374" t="s">
        <v>6811</v>
      </c>
      <c r="BI374"/>
      <c r="BJ374" s="96">
        <v>4</v>
      </c>
      <c r="BK374" s="96" t="s">
        <v>4303</v>
      </c>
      <c r="BL374" s="68" t="s">
        <v>6786</v>
      </c>
      <c r="CQ374" s="205">
        <v>1</v>
      </c>
    </row>
    <row r="375" spans="52:95" x14ac:dyDescent="0.25">
      <c r="AZ375" s="96" t="s">
        <v>553</v>
      </c>
      <c r="BA375" s="96" t="s">
        <v>12</v>
      </c>
      <c r="BB375" s="96">
        <v>3</v>
      </c>
      <c r="BC375" t="s">
        <v>4569</v>
      </c>
      <c r="BD375" t="s">
        <v>4335</v>
      </c>
      <c r="BE375" t="s">
        <v>6883</v>
      </c>
      <c r="BH375"/>
      <c r="BI375"/>
      <c r="BJ375" s="96">
        <v>4</v>
      </c>
      <c r="BK375" s="96" t="s">
        <v>4304</v>
      </c>
      <c r="BL375" s="68" t="s">
        <v>6786</v>
      </c>
      <c r="CQ375" s="205">
        <v>1</v>
      </c>
    </row>
    <row r="376" spans="52:95" x14ac:dyDescent="0.25">
      <c r="AZ376" s="96" t="s">
        <v>553</v>
      </c>
      <c r="BA376" s="96" t="s">
        <v>12</v>
      </c>
      <c r="BB376" s="96">
        <v>4</v>
      </c>
      <c r="BC376" t="s">
        <v>4573</v>
      </c>
      <c r="BD376" t="s">
        <v>6812</v>
      </c>
      <c r="BE376" t="s">
        <v>6813</v>
      </c>
      <c r="BF376" t="s">
        <v>6802</v>
      </c>
      <c r="BG376" t="s">
        <v>6814</v>
      </c>
      <c r="BH376" t="s">
        <v>6815</v>
      </c>
      <c r="BI376" t="s">
        <v>6816</v>
      </c>
      <c r="BJ376" s="96">
        <v>4</v>
      </c>
      <c r="BK376" s="96" t="s">
        <v>4305</v>
      </c>
      <c r="BL376" s="68" t="s">
        <v>6786</v>
      </c>
      <c r="CQ376" s="205">
        <v>1</v>
      </c>
    </row>
    <row r="377" spans="52:95" x14ac:dyDescent="0.25">
      <c r="AZ377" s="96" t="s">
        <v>553</v>
      </c>
      <c r="BA377" s="96" t="s">
        <v>12</v>
      </c>
      <c r="BB377" s="96">
        <v>5</v>
      </c>
      <c r="BC377" t="s">
        <v>4577</v>
      </c>
      <c r="BD377" t="s">
        <v>6817</v>
      </c>
      <c r="BE377" t="s">
        <v>4578</v>
      </c>
      <c r="BF377" t="s">
        <v>6818</v>
      </c>
      <c r="BG377" t="s">
        <v>6819</v>
      </c>
      <c r="BH377" t="s">
        <v>6793</v>
      </c>
      <c r="BI377"/>
      <c r="BJ377" s="96">
        <v>4</v>
      </c>
      <c r="BK377" s="96" t="s">
        <v>4306</v>
      </c>
      <c r="BL377" s="68" t="s">
        <v>6786</v>
      </c>
      <c r="CQ377" s="205">
        <v>1</v>
      </c>
    </row>
    <row r="378" spans="52:95" x14ac:dyDescent="0.25">
      <c r="AZ378" s="96" t="s">
        <v>574</v>
      </c>
      <c r="BA378" s="96" t="s">
        <v>10</v>
      </c>
      <c r="BB378" s="96">
        <v>1</v>
      </c>
      <c r="BC378" t="s">
        <v>4512</v>
      </c>
      <c r="BD378" t="s">
        <v>4337</v>
      </c>
      <c r="BE378" t="s">
        <v>6831</v>
      </c>
      <c r="BI378"/>
      <c r="BJ378" s="96">
        <v>4</v>
      </c>
      <c r="BK378" s="96" t="s">
        <v>4292</v>
      </c>
      <c r="BL378" s="68" t="s">
        <v>6786</v>
      </c>
      <c r="CQ378" s="205">
        <v>1</v>
      </c>
    </row>
    <row r="379" spans="52:95" x14ac:dyDescent="0.25">
      <c r="AZ379" s="96" t="s">
        <v>574</v>
      </c>
      <c r="BA379" s="96" t="s">
        <v>10</v>
      </c>
      <c r="BB379" s="96">
        <v>2</v>
      </c>
      <c r="BC379" t="s">
        <v>4518</v>
      </c>
      <c r="BD379" t="s">
        <v>4337</v>
      </c>
      <c r="BE379" t="s">
        <v>6787</v>
      </c>
      <c r="BF379" t="s">
        <v>6788</v>
      </c>
      <c r="BG379" t="s">
        <v>6789</v>
      </c>
      <c r="BI379"/>
      <c r="BJ379" s="96">
        <v>4</v>
      </c>
      <c r="BK379" s="96" t="s">
        <v>4293</v>
      </c>
      <c r="BL379" s="68" t="s">
        <v>6786</v>
      </c>
      <c r="CQ379" s="205">
        <v>1</v>
      </c>
    </row>
    <row r="380" spans="52:95" x14ac:dyDescent="0.25">
      <c r="AZ380" s="96" t="s">
        <v>574</v>
      </c>
      <c r="BA380" s="96" t="s">
        <v>10</v>
      </c>
      <c r="BB380" s="96">
        <v>3</v>
      </c>
      <c r="BC380" t="s">
        <v>4523</v>
      </c>
      <c r="BD380" t="s">
        <v>6886</v>
      </c>
      <c r="BE380" t="s">
        <v>6887</v>
      </c>
      <c r="BJ380" s="96">
        <v>4</v>
      </c>
      <c r="BK380" s="96" t="s">
        <v>4294</v>
      </c>
      <c r="BL380" s="68" t="s">
        <v>6786</v>
      </c>
      <c r="CQ380" s="205">
        <v>1</v>
      </c>
    </row>
    <row r="381" spans="52:95" x14ac:dyDescent="0.25">
      <c r="AZ381" s="96" t="s">
        <v>574</v>
      </c>
      <c r="BA381" s="96" t="s">
        <v>10</v>
      </c>
      <c r="BB381" s="96">
        <v>4</v>
      </c>
      <c r="BC381" t="s">
        <v>4527</v>
      </c>
      <c r="BD381" t="s">
        <v>6884</v>
      </c>
      <c r="BJ381" s="96">
        <v>4</v>
      </c>
      <c r="BK381" s="96" t="s">
        <v>4295</v>
      </c>
      <c r="BL381" s="68" t="s">
        <v>6786</v>
      </c>
      <c r="CQ381" s="205">
        <v>1</v>
      </c>
    </row>
    <row r="382" spans="52:95" x14ac:dyDescent="0.25">
      <c r="AZ382" s="96" t="s">
        <v>574</v>
      </c>
      <c r="BA382" s="96" t="s">
        <v>10</v>
      </c>
      <c r="BB382" s="96">
        <v>5</v>
      </c>
      <c r="BC382" t="s">
        <v>4531</v>
      </c>
      <c r="BD382" t="s">
        <v>4338</v>
      </c>
      <c r="BE382" t="s">
        <v>5495</v>
      </c>
      <c r="BF382" t="s">
        <v>6792</v>
      </c>
      <c r="BG382" t="s">
        <v>6793</v>
      </c>
      <c r="BJ382" s="96">
        <v>4</v>
      </c>
      <c r="BK382" s="96" t="s">
        <v>4296</v>
      </c>
      <c r="BL382" s="68" t="s">
        <v>6786</v>
      </c>
      <c r="CQ382" s="205">
        <v>1</v>
      </c>
    </row>
    <row r="383" spans="52:95" x14ac:dyDescent="0.25">
      <c r="AZ383" s="96" t="s">
        <v>574</v>
      </c>
      <c r="BA383" s="96" t="s">
        <v>54</v>
      </c>
      <c r="BB383" s="96">
        <v>1</v>
      </c>
      <c r="BC383" t="s">
        <v>4536</v>
      </c>
      <c r="BD383" t="s">
        <v>4338</v>
      </c>
      <c r="BJ383" s="96">
        <v>4</v>
      </c>
      <c r="BK383" s="96" t="s">
        <v>4297</v>
      </c>
      <c r="BL383" s="68" t="s">
        <v>6786</v>
      </c>
      <c r="CQ383" s="205">
        <v>1</v>
      </c>
    </row>
    <row r="384" spans="52:95" x14ac:dyDescent="0.25">
      <c r="AZ384" s="96" t="s">
        <v>574</v>
      </c>
      <c r="BA384" s="96" t="s">
        <v>54</v>
      </c>
      <c r="BB384" s="96">
        <v>2</v>
      </c>
      <c r="BC384" t="s">
        <v>4540</v>
      </c>
      <c r="BD384" t="s">
        <v>4541</v>
      </c>
      <c r="BE384" t="s">
        <v>6794</v>
      </c>
      <c r="BF384" t="s">
        <v>6789</v>
      </c>
      <c r="BG384" t="s">
        <v>6788</v>
      </c>
      <c r="BH384" s="96" t="s">
        <v>6795</v>
      </c>
      <c r="BJ384" s="96">
        <v>4</v>
      </c>
      <c r="BK384" s="96" t="s">
        <v>4298</v>
      </c>
      <c r="BL384" s="68" t="s">
        <v>6786</v>
      </c>
      <c r="CQ384" s="205">
        <v>1</v>
      </c>
    </row>
    <row r="385" spans="52:95" x14ac:dyDescent="0.25">
      <c r="AZ385" s="96" t="s">
        <v>574</v>
      </c>
      <c r="BA385" s="96" t="s">
        <v>54</v>
      </c>
      <c r="BB385" s="96">
        <v>3</v>
      </c>
      <c r="BC385" t="s">
        <v>4545</v>
      </c>
      <c r="BD385" t="s">
        <v>6886</v>
      </c>
      <c r="BE385" t="s">
        <v>6887</v>
      </c>
      <c r="BJ385" s="96">
        <v>4</v>
      </c>
      <c r="BK385" s="96" t="s">
        <v>4299</v>
      </c>
      <c r="BL385" s="68" t="s">
        <v>6786</v>
      </c>
      <c r="CQ385" s="205">
        <v>1</v>
      </c>
    </row>
    <row r="386" spans="52:95" x14ac:dyDescent="0.25">
      <c r="AZ386" s="96" t="s">
        <v>574</v>
      </c>
      <c r="BA386" s="96" t="s">
        <v>54</v>
      </c>
      <c r="BB386" s="96">
        <v>4</v>
      </c>
      <c r="BC386" t="s">
        <v>4550</v>
      </c>
      <c r="BD386" t="s">
        <v>4551</v>
      </c>
      <c r="BE386" t="s">
        <v>6799</v>
      </c>
      <c r="BF386" t="s">
        <v>6800</v>
      </c>
      <c r="BG386" t="s">
        <v>6801</v>
      </c>
      <c r="BH386" s="96" t="s">
        <v>6802</v>
      </c>
      <c r="BI386" s="96" t="s">
        <v>6803</v>
      </c>
      <c r="BJ386" s="96">
        <v>4</v>
      </c>
      <c r="BK386" s="96" t="s">
        <v>4300</v>
      </c>
      <c r="BL386" s="68" t="s">
        <v>6786</v>
      </c>
      <c r="CQ386" s="205">
        <v>1</v>
      </c>
    </row>
    <row r="387" spans="52:95" x14ac:dyDescent="0.25">
      <c r="AZ387" s="96" t="s">
        <v>574</v>
      </c>
      <c r="BA387" s="96" t="s">
        <v>54</v>
      </c>
      <c r="BB387" s="96">
        <v>5</v>
      </c>
      <c r="BC387" t="s">
        <v>4555</v>
      </c>
      <c r="BD387" t="s">
        <v>4556</v>
      </c>
      <c r="BE387" t="s">
        <v>6804</v>
      </c>
      <c r="BF387" t="s">
        <v>6805</v>
      </c>
      <c r="BG387" t="s">
        <v>6806</v>
      </c>
      <c r="BH387" s="96" t="s">
        <v>6807</v>
      </c>
      <c r="BJ387" s="96">
        <v>4</v>
      </c>
      <c r="BK387" s="96" t="s">
        <v>4301</v>
      </c>
      <c r="BL387" s="68" t="s">
        <v>6786</v>
      </c>
      <c r="CQ387" s="205">
        <v>1</v>
      </c>
    </row>
    <row r="388" spans="52:95" x14ac:dyDescent="0.25">
      <c r="AZ388" s="96" t="s">
        <v>574</v>
      </c>
      <c r="BA388" s="96" t="s">
        <v>12</v>
      </c>
      <c r="BB388" s="96">
        <v>1</v>
      </c>
      <c r="BC388" t="s">
        <v>4560</v>
      </c>
      <c r="BD388" t="s">
        <v>4337</v>
      </c>
      <c r="BE388" t="s">
        <v>6831</v>
      </c>
      <c r="BH388"/>
      <c r="BI388"/>
      <c r="BJ388" s="96">
        <v>4</v>
      </c>
      <c r="BK388" s="96" t="s">
        <v>4302</v>
      </c>
      <c r="BL388" s="68" t="s">
        <v>6786</v>
      </c>
      <c r="CQ388" s="205">
        <v>1</v>
      </c>
    </row>
    <row r="389" spans="52:95" x14ac:dyDescent="0.25">
      <c r="AZ389" s="96" t="s">
        <v>574</v>
      </c>
      <c r="BA389" s="96" t="s">
        <v>12</v>
      </c>
      <c r="BB389" s="96">
        <v>2</v>
      </c>
      <c r="BC389" t="s">
        <v>4564</v>
      </c>
      <c r="BD389" t="s">
        <v>4565</v>
      </c>
      <c r="BE389" t="s">
        <v>6808</v>
      </c>
      <c r="BF389" t="s">
        <v>6809</v>
      </c>
      <c r="BG389" t="s">
        <v>6810</v>
      </c>
      <c r="BH389" t="s">
        <v>6811</v>
      </c>
      <c r="BI389"/>
      <c r="BJ389" s="96">
        <v>4</v>
      </c>
      <c r="BK389" s="96" t="s">
        <v>4303</v>
      </c>
      <c r="BL389" s="68" t="s">
        <v>6786</v>
      </c>
      <c r="CQ389" s="205">
        <v>1</v>
      </c>
    </row>
    <row r="390" spans="52:95" x14ac:dyDescent="0.25">
      <c r="AZ390" s="96" t="s">
        <v>574</v>
      </c>
      <c r="BA390" s="96" t="s">
        <v>12</v>
      </c>
      <c r="BB390" s="96">
        <v>3</v>
      </c>
      <c r="BC390" t="s">
        <v>4569</v>
      </c>
      <c r="BD390" t="s">
        <v>4337</v>
      </c>
      <c r="BE390" t="s">
        <v>6887</v>
      </c>
      <c r="BH390"/>
      <c r="BI390"/>
      <c r="BJ390" s="96">
        <v>4</v>
      </c>
      <c r="BK390" s="96" t="s">
        <v>4304</v>
      </c>
      <c r="BL390" s="68" t="s">
        <v>6786</v>
      </c>
      <c r="CQ390" s="205">
        <v>1</v>
      </c>
    </row>
    <row r="391" spans="52:95" x14ac:dyDescent="0.25">
      <c r="AZ391" s="96" t="s">
        <v>574</v>
      </c>
      <c r="BA391" s="96" t="s">
        <v>12</v>
      </c>
      <c r="BB391" s="96">
        <v>4</v>
      </c>
      <c r="BC391" t="s">
        <v>4573</v>
      </c>
      <c r="BD391" t="s">
        <v>6812</v>
      </c>
      <c r="BE391" t="s">
        <v>6813</v>
      </c>
      <c r="BF391" t="s">
        <v>6802</v>
      </c>
      <c r="BG391" t="s">
        <v>6814</v>
      </c>
      <c r="BH391" t="s">
        <v>6815</v>
      </c>
      <c r="BI391" t="s">
        <v>6816</v>
      </c>
      <c r="BJ391" s="96">
        <v>4</v>
      </c>
      <c r="BK391" s="96" t="s">
        <v>4305</v>
      </c>
      <c r="BL391" s="68" t="s">
        <v>6786</v>
      </c>
      <c r="CQ391" s="205">
        <v>1</v>
      </c>
    </row>
    <row r="392" spans="52:95" x14ac:dyDescent="0.25">
      <c r="AZ392" s="96" t="s">
        <v>574</v>
      </c>
      <c r="BA392" s="96" t="s">
        <v>12</v>
      </c>
      <c r="BB392" s="96">
        <v>5</v>
      </c>
      <c r="BC392" t="s">
        <v>4577</v>
      </c>
      <c r="BD392" t="s">
        <v>6817</v>
      </c>
      <c r="BE392" t="s">
        <v>4578</v>
      </c>
      <c r="BF392" t="s">
        <v>6818</v>
      </c>
      <c r="BG392" t="s">
        <v>6819</v>
      </c>
      <c r="BH392" t="s">
        <v>6793</v>
      </c>
      <c r="BI392"/>
      <c r="BJ392" s="96">
        <v>4</v>
      </c>
      <c r="BK392" s="96" t="s">
        <v>4306</v>
      </c>
      <c r="BL392" s="68" t="s">
        <v>6786</v>
      </c>
      <c r="CQ392" s="205">
        <v>1</v>
      </c>
    </row>
    <row r="393" spans="52:95" x14ac:dyDescent="0.25">
      <c r="AZ393" s="96" t="s">
        <v>591</v>
      </c>
      <c r="BA393" s="96" t="s">
        <v>10</v>
      </c>
      <c r="BB393" s="96">
        <v>1</v>
      </c>
      <c r="BC393" t="s">
        <v>4512</v>
      </c>
      <c r="BD393" t="s">
        <v>4339</v>
      </c>
      <c r="BE393" t="s">
        <v>6888</v>
      </c>
      <c r="BJ393" s="96">
        <v>4</v>
      </c>
      <c r="BK393" s="96" t="s">
        <v>4292</v>
      </c>
      <c r="BL393" s="68" t="s">
        <v>6786</v>
      </c>
      <c r="CQ393" s="205">
        <v>1</v>
      </c>
    </row>
    <row r="394" spans="52:95" x14ac:dyDescent="0.25">
      <c r="AZ394" s="96" t="s">
        <v>591</v>
      </c>
      <c r="BA394" s="96" t="s">
        <v>10</v>
      </c>
      <c r="BB394" s="96">
        <v>2</v>
      </c>
      <c r="BC394" t="s">
        <v>4518</v>
      </c>
      <c r="BD394" t="s">
        <v>4339</v>
      </c>
      <c r="BE394" t="s">
        <v>6787</v>
      </c>
      <c r="BF394" t="s">
        <v>6788</v>
      </c>
      <c r="BG394" t="s">
        <v>6789</v>
      </c>
      <c r="BJ394" s="96">
        <v>4</v>
      </c>
      <c r="BK394" s="96" t="s">
        <v>4293</v>
      </c>
      <c r="BL394" s="68" t="s">
        <v>6786</v>
      </c>
      <c r="CQ394" s="205">
        <v>1</v>
      </c>
    </row>
    <row r="395" spans="52:95" x14ac:dyDescent="0.25">
      <c r="AZ395" s="96" t="s">
        <v>591</v>
      </c>
      <c r="BA395" s="96" t="s">
        <v>10</v>
      </c>
      <c r="BB395" s="96">
        <v>3</v>
      </c>
      <c r="BC395" t="s">
        <v>4523</v>
      </c>
      <c r="BD395" t="s">
        <v>6889</v>
      </c>
      <c r="BE395" t="s">
        <v>6890</v>
      </c>
      <c r="BJ395" s="96">
        <v>4</v>
      </c>
      <c r="BK395" s="96" t="s">
        <v>4294</v>
      </c>
      <c r="BL395" s="68" t="s">
        <v>6786</v>
      </c>
      <c r="CQ395" s="205">
        <v>1</v>
      </c>
    </row>
    <row r="396" spans="52:95" x14ac:dyDescent="0.25">
      <c r="AZ396" s="96" t="s">
        <v>591</v>
      </c>
      <c r="BA396" s="96" t="s">
        <v>10</v>
      </c>
      <c r="BB396" s="96">
        <v>4</v>
      </c>
      <c r="BC396" t="s">
        <v>4527</v>
      </c>
      <c r="BD396" t="s">
        <v>6884</v>
      </c>
      <c r="BJ396" s="96">
        <v>4</v>
      </c>
      <c r="BK396" s="96" t="s">
        <v>4295</v>
      </c>
      <c r="BL396" s="68" t="s">
        <v>6786</v>
      </c>
      <c r="CQ396" s="205">
        <v>1</v>
      </c>
    </row>
    <row r="397" spans="52:95" x14ac:dyDescent="0.25">
      <c r="AZ397" s="96" t="s">
        <v>591</v>
      </c>
      <c r="BA397" s="96" t="s">
        <v>10</v>
      </c>
      <c r="BB397" s="96">
        <v>5</v>
      </c>
      <c r="BC397" t="s">
        <v>4531</v>
      </c>
      <c r="BD397" t="s">
        <v>4340</v>
      </c>
      <c r="BE397" t="s">
        <v>5496</v>
      </c>
      <c r="BF397" t="s">
        <v>6792</v>
      </c>
      <c r="BG397" t="s">
        <v>6793</v>
      </c>
      <c r="BJ397" s="96">
        <v>4</v>
      </c>
      <c r="BK397" s="96" t="s">
        <v>4296</v>
      </c>
      <c r="BL397" s="68" t="s">
        <v>6786</v>
      </c>
      <c r="CQ397" s="205">
        <v>1</v>
      </c>
    </row>
    <row r="398" spans="52:95" x14ac:dyDescent="0.25">
      <c r="AZ398" s="96" t="s">
        <v>591</v>
      </c>
      <c r="BA398" s="96" t="s">
        <v>54</v>
      </c>
      <c r="BB398" s="96">
        <v>1</v>
      </c>
      <c r="BC398" t="s">
        <v>4536</v>
      </c>
      <c r="BD398" t="s">
        <v>4340</v>
      </c>
      <c r="BJ398" s="96">
        <v>4</v>
      </c>
      <c r="BK398" s="96" t="s">
        <v>4297</v>
      </c>
      <c r="BL398" s="68" t="s">
        <v>6786</v>
      </c>
      <c r="CQ398" s="205">
        <v>1</v>
      </c>
    </row>
    <row r="399" spans="52:95" x14ac:dyDescent="0.25">
      <c r="AZ399" s="96" t="s">
        <v>591</v>
      </c>
      <c r="BA399" s="96" t="s">
        <v>54</v>
      </c>
      <c r="BB399" s="96">
        <v>2</v>
      </c>
      <c r="BC399" t="s">
        <v>4540</v>
      </c>
      <c r="BD399" t="s">
        <v>4541</v>
      </c>
      <c r="BE399" t="s">
        <v>6794</v>
      </c>
      <c r="BF399" t="s">
        <v>6789</v>
      </c>
      <c r="BG399" t="s">
        <v>6788</v>
      </c>
      <c r="BH399" s="96" t="s">
        <v>6795</v>
      </c>
      <c r="BJ399" s="96">
        <v>4</v>
      </c>
      <c r="BK399" s="96" t="s">
        <v>4298</v>
      </c>
      <c r="BL399" s="68" t="s">
        <v>6786</v>
      </c>
      <c r="CQ399" s="205">
        <v>1</v>
      </c>
    </row>
    <row r="400" spans="52:95" x14ac:dyDescent="0.25">
      <c r="AZ400" s="96" t="s">
        <v>591</v>
      </c>
      <c r="BA400" s="96" t="s">
        <v>54</v>
      </c>
      <c r="BB400" s="96">
        <v>3</v>
      </c>
      <c r="BC400" t="s">
        <v>4545</v>
      </c>
      <c r="BD400" t="s">
        <v>6889</v>
      </c>
      <c r="BE400" t="s">
        <v>6890</v>
      </c>
      <c r="BJ400" s="96">
        <v>4</v>
      </c>
      <c r="BK400" s="96" t="s">
        <v>4299</v>
      </c>
      <c r="BL400" s="68" t="s">
        <v>6786</v>
      </c>
      <c r="CQ400" s="205">
        <v>1</v>
      </c>
    </row>
    <row r="401" spans="52:95" x14ac:dyDescent="0.25">
      <c r="AZ401" s="96" t="s">
        <v>591</v>
      </c>
      <c r="BA401" s="96" t="s">
        <v>54</v>
      </c>
      <c r="BB401" s="96">
        <v>4</v>
      </c>
      <c r="BC401" t="s">
        <v>4550</v>
      </c>
      <c r="BD401" t="s">
        <v>4551</v>
      </c>
      <c r="BE401" t="s">
        <v>6799</v>
      </c>
      <c r="BF401" t="s">
        <v>6800</v>
      </c>
      <c r="BG401" t="s">
        <v>6801</v>
      </c>
      <c r="BH401" s="96" t="s">
        <v>6802</v>
      </c>
      <c r="BI401" s="96" t="s">
        <v>6803</v>
      </c>
      <c r="BJ401" s="96">
        <v>4</v>
      </c>
      <c r="BK401" s="96" t="s">
        <v>4300</v>
      </c>
      <c r="BL401" s="68" t="s">
        <v>6786</v>
      </c>
      <c r="CQ401" s="205">
        <v>1</v>
      </c>
    </row>
    <row r="402" spans="52:95" x14ac:dyDescent="0.25">
      <c r="AZ402" s="96" t="s">
        <v>591</v>
      </c>
      <c r="BA402" s="96" t="s">
        <v>54</v>
      </c>
      <c r="BB402" s="96">
        <v>5</v>
      </c>
      <c r="BC402" t="s">
        <v>4555</v>
      </c>
      <c r="BD402" t="s">
        <v>4556</v>
      </c>
      <c r="BE402" t="s">
        <v>6804</v>
      </c>
      <c r="BF402" t="s">
        <v>6805</v>
      </c>
      <c r="BG402" t="s">
        <v>6806</v>
      </c>
      <c r="BH402" s="96" t="s">
        <v>6807</v>
      </c>
      <c r="BJ402" s="96">
        <v>4</v>
      </c>
      <c r="BK402" s="96" t="s">
        <v>4301</v>
      </c>
      <c r="BL402" s="68" t="s">
        <v>6786</v>
      </c>
      <c r="CQ402" s="205">
        <v>1</v>
      </c>
    </row>
    <row r="403" spans="52:95" x14ac:dyDescent="0.25">
      <c r="AZ403" s="96" t="s">
        <v>591</v>
      </c>
      <c r="BA403" s="96" t="s">
        <v>12</v>
      </c>
      <c r="BB403" s="96">
        <v>1</v>
      </c>
      <c r="BC403" t="s">
        <v>4560</v>
      </c>
      <c r="BD403" t="s">
        <v>4339</v>
      </c>
      <c r="BE403" t="s">
        <v>6888</v>
      </c>
      <c r="BH403"/>
      <c r="BI403"/>
      <c r="BJ403" s="96">
        <v>4</v>
      </c>
      <c r="BK403" s="96" t="s">
        <v>4302</v>
      </c>
      <c r="BL403" s="68" t="s">
        <v>6786</v>
      </c>
      <c r="CQ403" s="205">
        <v>1</v>
      </c>
    </row>
    <row r="404" spans="52:95" x14ac:dyDescent="0.25">
      <c r="AZ404" s="96" t="s">
        <v>591</v>
      </c>
      <c r="BA404" s="96" t="s">
        <v>12</v>
      </c>
      <c r="BB404" s="96">
        <v>2</v>
      </c>
      <c r="BC404" t="s">
        <v>4564</v>
      </c>
      <c r="BD404" t="s">
        <v>4565</v>
      </c>
      <c r="BE404" t="s">
        <v>6808</v>
      </c>
      <c r="BF404" t="s">
        <v>6809</v>
      </c>
      <c r="BG404" t="s">
        <v>6810</v>
      </c>
      <c r="BH404" t="s">
        <v>6811</v>
      </c>
      <c r="BI404"/>
      <c r="BJ404" s="96">
        <v>4</v>
      </c>
      <c r="BK404" s="96" t="s">
        <v>4303</v>
      </c>
      <c r="BL404" s="68" t="s">
        <v>6786</v>
      </c>
      <c r="CQ404" s="205">
        <v>1</v>
      </c>
    </row>
    <row r="405" spans="52:95" x14ac:dyDescent="0.25">
      <c r="AZ405" s="96" t="s">
        <v>591</v>
      </c>
      <c r="BA405" s="96" t="s">
        <v>12</v>
      </c>
      <c r="BB405" s="96">
        <v>3</v>
      </c>
      <c r="BC405" t="s">
        <v>4569</v>
      </c>
      <c r="BD405" t="s">
        <v>4339</v>
      </c>
      <c r="BE405" t="s">
        <v>6890</v>
      </c>
      <c r="BH405"/>
      <c r="BI405"/>
      <c r="BJ405" s="96">
        <v>4</v>
      </c>
      <c r="BK405" s="96" t="s">
        <v>4304</v>
      </c>
      <c r="BL405" s="68" t="s">
        <v>6786</v>
      </c>
      <c r="CQ405" s="205">
        <v>1</v>
      </c>
    </row>
    <row r="406" spans="52:95" x14ac:dyDescent="0.25">
      <c r="AZ406" s="96" t="s">
        <v>591</v>
      </c>
      <c r="BA406" s="96" t="s">
        <v>12</v>
      </c>
      <c r="BB406" s="96">
        <v>4</v>
      </c>
      <c r="BC406" t="s">
        <v>4573</v>
      </c>
      <c r="BD406" t="s">
        <v>6812</v>
      </c>
      <c r="BE406" t="s">
        <v>6813</v>
      </c>
      <c r="BF406" t="s">
        <v>6802</v>
      </c>
      <c r="BG406" t="s">
        <v>6814</v>
      </c>
      <c r="BH406" t="s">
        <v>6815</v>
      </c>
      <c r="BI406" t="s">
        <v>6816</v>
      </c>
      <c r="BJ406" s="96">
        <v>4</v>
      </c>
      <c r="BK406" s="96" t="s">
        <v>4305</v>
      </c>
      <c r="BL406" s="68" t="s">
        <v>6786</v>
      </c>
      <c r="CQ406" s="205">
        <v>1</v>
      </c>
    </row>
    <row r="407" spans="52:95" x14ac:dyDescent="0.25">
      <c r="AZ407" s="96" t="s">
        <v>591</v>
      </c>
      <c r="BA407" s="96" t="s">
        <v>12</v>
      </c>
      <c r="BB407" s="96">
        <v>5</v>
      </c>
      <c r="BC407" t="s">
        <v>4577</v>
      </c>
      <c r="BD407" t="s">
        <v>6817</v>
      </c>
      <c r="BE407" t="s">
        <v>4578</v>
      </c>
      <c r="BF407" t="s">
        <v>6818</v>
      </c>
      <c r="BG407" t="s">
        <v>6819</v>
      </c>
      <c r="BH407" t="s">
        <v>6793</v>
      </c>
      <c r="BI407"/>
      <c r="BJ407" s="96">
        <v>4</v>
      </c>
      <c r="BK407" s="96" t="s">
        <v>4306</v>
      </c>
      <c r="BL407" s="68" t="s">
        <v>6786</v>
      </c>
      <c r="CQ407" s="205">
        <v>1</v>
      </c>
    </row>
    <row r="408" spans="52:95" x14ac:dyDescent="0.25">
      <c r="AZ408" s="96" t="s">
        <v>609</v>
      </c>
      <c r="BA408" s="96" t="s">
        <v>10</v>
      </c>
      <c r="BB408" s="96">
        <v>1</v>
      </c>
      <c r="BC408" t="s">
        <v>4512</v>
      </c>
      <c r="BD408" t="s">
        <v>5497</v>
      </c>
      <c r="BE408" t="s">
        <v>6831</v>
      </c>
      <c r="BI408"/>
      <c r="BJ408" s="96">
        <v>4</v>
      </c>
      <c r="BK408" s="96" t="s">
        <v>4292</v>
      </c>
      <c r="BL408" s="68" t="s">
        <v>6786</v>
      </c>
      <c r="CQ408" s="205">
        <v>1</v>
      </c>
    </row>
    <row r="409" spans="52:95" x14ac:dyDescent="0.25">
      <c r="AZ409" s="96" t="s">
        <v>609</v>
      </c>
      <c r="BA409" s="96" t="s">
        <v>10</v>
      </c>
      <c r="BB409" s="96">
        <v>2</v>
      </c>
      <c r="BC409" t="s">
        <v>4518</v>
      </c>
      <c r="BD409" t="s">
        <v>5497</v>
      </c>
      <c r="BE409" t="s">
        <v>6787</v>
      </c>
      <c r="BF409" t="s">
        <v>6788</v>
      </c>
      <c r="BG409" t="s">
        <v>6789</v>
      </c>
      <c r="BI409"/>
      <c r="BJ409" s="96">
        <v>4</v>
      </c>
      <c r="BK409" s="96" t="s">
        <v>4293</v>
      </c>
      <c r="BL409" s="68" t="s">
        <v>6786</v>
      </c>
      <c r="CQ409" s="205">
        <v>1</v>
      </c>
    </row>
    <row r="410" spans="52:95" x14ac:dyDescent="0.25">
      <c r="AZ410" s="96" t="s">
        <v>609</v>
      </c>
      <c r="BA410" s="96" t="s">
        <v>10</v>
      </c>
      <c r="BB410" s="96">
        <v>3</v>
      </c>
      <c r="BC410" t="s">
        <v>4523</v>
      </c>
      <c r="BD410" t="s">
        <v>6891</v>
      </c>
      <c r="BE410" t="s">
        <v>6892</v>
      </c>
      <c r="BJ410" s="96">
        <v>4</v>
      </c>
      <c r="BK410" s="96" t="s">
        <v>4294</v>
      </c>
      <c r="BL410" s="68" t="s">
        <v>6786</v>
      </c>
      <c r="CQ410" s="205">
        <v>1</v>
      </c>
    </row>
    <row r="411" spans="52:95" x14ac:dyDescent="0.25">
      <c r="AZ411" s="96" t="s">
        <v>609</v>
      </c>
      <c r="BA411" s="96" t="s">
        <v>10</v>
      </c>
      <c r="BB411" s="96">
        <v>4</v>
      </c>
      <c r="BC411" t="s">
        <v>4527</v>
      </c>
      <c r="BD411" t="s">
        <v>6884</v>
      </c>
      <c r="BJ411" s="96">
        <v>4</v>
      </c>
      <c r="BK411" s="96" t="s">
        <v>4295</v>
      </c>
      <c r="BL411" s="68" t="s">
        <v>6786</v>
      </c>
      <c r="CQ411" s="205">
        <v>1</v>
      </c>
    </row>
    <row r="412" spans="52:95" x14ac:dyDescent="0.25">
      <c r="AZ412" s="96" t="s">
        <v>609</v>
      </c>
      <c r="BA412" s="96" t="s">
        <v>10</v>
      </c>
      <c r="BB412" s="96">
        <v>5</v>
      </c>
      <c r="BC412" t="s">
        <v>4531</v>
      </c>
      <c r="BD412" t="s">
        <v>4341</v>
      </c>
      <c r="BE412" t="s">
        <v>5498</v>
      </c>
      <c r="BF412" t="s">
        <v>6792</v>
      </c>
      <c r="BG412" t="s">
        <v>6793</v>
      </c>
      <c r="BJ412" s="96">
        <v>4</v>
      </c>
      <c r="BK412" s="96" t="s">
        <v>4296</v>
      </c>
      <c r="BL412" s="68" t="s">
        <v>6786</v>
      </c>
      <c r="CQ412" s="205">
        <v>1</v>
      </c>
    </row>
    <row r="413" spans="52:95" x14ac:dyDescent="0.25">
      <c r="AZ413" s="96" t="s">
        <v>609</v>
      </c>
      <c r="BA413" s="96" t="s">
        <v>54</v>
      </c>
      <c r="BB413" s="96">
        <v>1</v>
      </c>
      <c r="BC413" t="s">
        <v>4536</v>
      </c>
      <c r="BD413" t="s">
        <v>4341</v>
      </c>
      <c r="BJ413" s="96">
        <v>4</v>
      </c>
      <c r="BK413" s="96" t="s">
        <v>4297</v>
      </c>
      <c r="BL413" s="68" t="s">
        <v>6786</v>
      </c>
      <c r="CQ413" s="205">
        <v>1</v>
      </c>
    </row>
    <row r="414" spans="52:95" x14ac:dyDescent="0.25">
      <c r="AZ414" s="96" t="s">
        <v>609</v>
      </c>
      <c r="BA414" s="96" t="s">
        <v>54</v>
      </c>
      <c r="BB414" s="96">
        <v>2</v>
      </c>
      <c r="BC414" t="s">
        <v>4540</v>
      </c>
      <c r="BD414" t="s">
        <v>4541</v>
      </c>
      <c r="BE414" t="s">
        <v>6794</v>
      </c>
      <c r="BF414" t="s">
        <v>6789</v>
      </c>
      <c r="BG414" t="s">
        <v>6788</v>
      </c>
      <c r="BH414" s="96" t="s">
        <v>6795</v>
      </c>
      <c r="BJ414" s="96">
        <v>4</v>
      </c>
      <c r="BK414" s="96" t="s">
        <v>4298</v>
      </c>
      <c r="BL414" s="68" t="s">
        <v>6786</v>
      </c>
      <c r="CQ414" s="205">
        <v>1</v>
      </c>
    </row>
    <row r="415" spans="52:95" x14ac:dyDescent="0.25">
      <c r="AZ415" s="96" t="s">
        <v>609</v>
      </c>
      <c r="BA415" s="96" t="s">
        <v>54</v>
      </c>
      <c r="BB415" s="96">
        <v>3</v>
      </c>
      <c r="BC415" t="s">
        <v>4545</v>
      </c>
      <c r="BD415" t="s">
        <v>6891</v>
      </c>
      <c r="BE415" t="s">
        <v>6892</v>
      </c>
      <c r="BJ415" s="96">
        <v>4</v>
      </c>
      <c r="BK415" s="96" t="s">
        <v>4299</v>
      </c>
      <c r="BL415" s="68" t="s">
        <v>6786</v>
      </c>
      <c r="CQ415" s="205">
        <v>1</v>
      </c>
    </row>
    <row r="416" spans="52:95" x14ac:dyDescent="0.25">
      <c r="AZ416" s="96" t="s">
        <v>609</v>
      </c>
      <c r="BA416" s="96" t="s">
        <v>54</v>
      </c>
      <c r="BB416" s="96">
        <v>4</v>
      </c>
      <c r="BC416" t="s">
        <v>4550</v>
      </c>
      <c r="BD416" t="s">
        <v>4551</v>
      </c>
      <c r="BE416" t="s">
        <v>6799</v>
      </c>
      <c r="BF416" t="s">
        <v>6800</v>
      </c>
      <c r="BG416" t="s">
        <v>6801</v>
      </c>
      <c r="BH416" s="96" t="s">
        <v>6802</v>
      </c>
      <c r="BI416" s="96" t="s">
        <v>6803</v>
      </c>
      <c r="BJ416" s="96">
        <v>4</v>
      </c>
      <c r="BK416" s="96" t="s">
        <v>4300</v>
      </c>
      <c r="BL416" s="68" t="s">
        <v>6786</v>
      </c>
      <c r="CQ416" s="205">
        <v>1</v>
      </c>
    </row>
    <row r="417" spans="52:95" x14ac:dyDescent="0.25">
      <c r="AZ417" s="96" t="s">
        <v>609</v>
      </c>
      <c r="BA417" s="96" t="s">
        <v>54</v>
      </c>
      <c r="BB417" s="96">
        <v>5</v>
      </c>
      <c r="BC417" t="s">
        <v>4555</v>
      </c>
      <c r="BD417" t="s">
        <v>4556</v>
      </c>
      <c r="BE417" t="s">
        <v>6804</v>
      </c>
      <c r="BF417" t="s">
        <v>6805</v>
      </c>
      <c r="BG417" t="s">
        <v>6806</v>
      </c>
      <c r="BH417" s="96" t="s">
        <v>6807</v>
      </c>
      <c r="BJ417" s="96">
        <v>4</v>
      </c>
      <c r="BK417" s="96" t="s">
        <v>4301</v>
      </c>
      <c r="BL417" s="68" t="s">
        <v>6786</v>
      </c>
      <c r="CQ417" s="205">
        <v>1</v>
      </c>
    </row>
    <row r="418" spans="52:95" x14ac:dyDescent="0.25">
      <c r="AZ418" s="96" t="s">
        <v>609</v>
      </c>
      <c r="BA418" s="96" t="s">
        <v>12</v>
      </c>
      <c r="BB418" s="96">
        <v>1</v>
      </c>
      <c r="BC418" t="s">
        <v>4560</v>
      </c>
      <c r="BD418" t="s">
        <v>5497</v>
      </c>
      <c r="BE418" t="s">
        <v>6831</v>
      </c>
      <c r="BH418"/>
      <c r="BI418"/>
      <c r="BJ418" s="96">
        <v>4</v>
      </c>
      <c r="BK418" s="96" t="s">
        <v>4302</v>
      </c>
      <c r="BL418" s="68" t="s">
        <v>6786</v>
      </c>
      <c r="CQ418" s="205">
        <v>1</v>
      </c>
    </row>
    <row r="419" spans="52:95" x14ac:dyDescent="0.25">
      <c r="AZ419" s="96" t="s">
        <v>609</v>
      </c>
      <c r="BA419" s="96" t="s">
        <v>12</v>
      </c>
      <c r="BB419" s="96">
        <v>2</v>
      </c>
      <c r="BC419" t="s">
        <v>4564</v>
      </c>
      <c r="BD419" t="s">
        <v>4565</v>
      </c>
      <c r="BE419" t="s">
        <v>6808</v>
      </c>
      <c r="BF419" t="s">
        <v>6809</v>
      </c>
      <c r="BG419" t="s">
        <v>6810</v>
      </c>
      <c r="BH419" t="s">
        <v>6811</v>
      </c>
      <c r="BI419"/>
      <c r="BJ419" s="96">
        <v>4</v>
      </c>
      <c r="BK419" s="96" t="s">
        <v>4303</v>
      </c>
      <c r="BL419" s="68" t="s">
        <v>6786</v>
      </c>
      <c r="CQ419" s="205">
        <v>1</v>
      </c>
    </row>
    <row r="420" spans="52:95" x14ac:dyDescent="0.25">
      <c r="AZ420" s="96" t="s">
        <v>609</v>
      </c>
      <c r="BA420" s="96" t="s">
        <v>12</v>
      </c>
      <c r="BB420" s="96">
        <v>3</v>
      </c>
      <c r="BC420" t="s">
        <v>4569</v>
      </c>
      <c r="BD420" t="s">
        <v>5497</v>
      </c>
      <c r="BE420" t="s">
        <v>6892</v>
      </c>
      <c r="BH420"/>
      <c r="BI420"/>
      <c r="BJ420" s="96">
        <v>4</v>
      </c>
      <c r="BK420" s="96" t="s">
        <v>4304</v>
      </c>
      <c r="BL420" s="68" t="s">
        <v>6786</v>
      </c>
      <c r="CQ420" s="205">
        <v>1</v>
      </c>
    </row>
    <row r="421" spans="52:95" x14ac:dyDescent="0.25">
      <c r="AZ421" s="96" t="s">
        <v>609</v>
      </c>
      <c r="BA421" s="96" t="s">
        <v>12</v>
      </c>
      <c r="BB421" s="96">
        <v>4</v>
      </c>
      <c r="BC421" t="s">
        <v>4573</v>
      </c>
      <c r="BD421" t="s">
        <v>6812</v>
      </c>
      <c r="BE421" t="s">
        <v>6813</v>
      </c>
      <c r="BF421" t="s">
        <v>6802</v>
      </c>
      <c r="BG421" t="s">
        <v>6814</v>
      </c>
      <c r="BH421" t="s">
        <v>6815</v>
      </c>
      <c r="BI421" t="s">
        <v>6816</v>
      </c>
      <c r="BJ421" s="96">
        <v>4</v>
      </c>
      <c r="BK421" s="96" t="s">
        <v>4305</v>
      </c>
      <c r="BL421" s="68" t="s">
        <v>6786</v>
      </c>
      <c r="CQ421" s="205">
        <v>1</v>
      </c>
    </row>
    <row r="422" spans="52:95" x14ac:dyDescent="0.25">
      <c r="AZ422" s="96" t="s">
        <v>609</v>
      </c>
      <c r="BA422" s="96" t="s">
        <v>12</v>
      </c>
      <c r="BB422" s="96">
        <v>5</v>
      </c>
      <c r="BC422" t="s">
        <v>4577</v>
      </c>
      <c r="BD422" t="s">
        <v>6817</v>
      </c>
      <c r="BE422" t="s">
        <v>4578</v>
      </c>
      <c r="BF422" t="s">
        <v>6818</v>
      </c>
      <c r="BG422" t="s">
        <v>6819</v>
      </c>
      <c r="BH422" t="s">
        <v>6793</v>
      </c>
      <c r="BI422"/>
      <c r="BJ422" s="96">
        <v>4</v>
      </c>
      <c r="BK422" s="96" t="s">
        <v>4306</v>
      </c>
      <c r="BL422" s="68" t="s">
        <v>6786</v>
      </c>
      <c r="CQ422" s="205">
        <v>1</v>
      </c>
    </row>
    <row r="423" spans="52:95" x14ac:dyDescent="0.25">
      <c r="AZ423" s="96" t="s">
        <v>626</v>
      </c>
      <c r="BA423" s="96" t="s">
        <v>10</v>
      </c>
      <c r="BB423" s="96">
        <v>1</v>
      </c>
      <c r="BC423" t="s">
        <v>4512</v>
      </c>
      <c r="BD423" t="s">
        <v>4342</v>
      </c>
      <c r="BE423" t="s">
        <v>6848</v>
      </c>
      <c r="BI423"/>
      <c r="BJ423" s="96">
        <v>4</v>
      </c>
      <c r="BK423" s="96" t="s">
        <v>4292</v>
      </c>
      <c r="BL423" s="68" t="s">
        <v>6786</v>
      </c>
      <c r="CQ423" s="205">
        <v>1</v>
      </c>
    </row>
    <row r="424" spans="52:95" x14ac:dyDescent="0.25">
      <c r="AZ424" s="96" t="s">
        <v>626</v>
      </c>
      <c r="BA424" s="96" t="s">
        <v>10</v>
      </c>
      <c r="BB424" s="96">
        <v>2</v>
      </c>
      <c r="BC424" t="s">
        <v>4518</v>
      </c>
      <c r="BD424" t="s">
        <v>4342</v>
      </c>
      <c r="BE424" t="s">
        <v>6787</v>
      </c>
      <c r="BF424" t="s">
        <v>6788</v>
      </c>
      <c r="BG424" t="s">
        <v>6789</v>
      </c>
      <c r="BI424"/>
      <c r="BJ424" s="96">
        <v>4</v>
      </c>
      <c r="BK424" s="96" t="s">
        <v>4293</v>
      </c>
      <c r="BL424" s="68" t="s">
        <v>6786</v>
      </c>
      <c r="CQ424" s="205">
        <v>1</v>
      </c>
    </row>
    <row r="425" spans="52:95" x14ac:dyDescent="0.25">
      <c r="AZ425" s="96" t="s">
        <v>626</v>
      </c>
      <c r="BA425" s="96" t="s">
        <v>10</v>
      </c>
      <c r="BB425" s="96">
        <v>3</v>
      </c>
      <c r="BC425" t="s">
        <v>4523</v>
      </c>
      <c r="BD425" t="s">
        <v>5500</v>
      </c>
      <c r="BE425" t="s">
        <v>6893</v>
      </c>
      <c r="BJ425" s="96">
        <v>4</v>
      </c>
      <c r="BK425" s="96" t="s">
        <v>4294</v>
      </c>
      <c r="BL425" s="68" t="s">
        <v>6786</v>
      </c>
      <c r="CQ425" s="205">
        <v>1</v>
      </c>
    </row>
    <row r="426" spans="52:95" x14ac:dyDescent="0.25">
      <c r="AZ426" s="96" t="s">
        <v>626</v>
      </c>
      <c r="BA426" s="96" t="s">
        <v>10</v>
      </c>
      <c r="BB426" s="96">
        <v>4</v>
      </c>
      <c r="BC426" t="s">
        <v>4527</v>
      </c>
      <c r="BD426" t="s">
        <v>6884</v>
      </c>
      <c r="BJ426" s="96">
        <v>4</v>
      </c>
      <c r="BK426" s="96" t="s">
        <v>4295</v>
      </c>
      <c r="BL426" s="68" t="s">
        <v>6786</v>
      </c>
      <c r="CQ426" s="205">
        <v>1</v>
      </c>
    </row>
    <row r="427" spans="52:95" x14ac:dyDescent="0.25">
      <c r="AZ427" s="96" t="s">
        <v>626</v>
      </c>
      <c r="BA427" s="96" t="s">
        <v>10</v>
      </c>
      <c r="BB427" s="96">
        <v>5</v>
      </c>
      <c r="BC427" t="s">
        <v>4531</v>
      </c>
      <c r="BD427" t="s">
        <v>3551</v>
      </c>
      <c r="BE427" t="s">
        <v>5499</v>
      </c>
      <c r="BF427" t="s">
        <v>6792</v>
      </c>
      <c r="BG427" t="s">
        <v>6793</v>
      </c>
      <c r="BJ427" s="96">
        <v>4</v>
      </c>
      <c r="BK427" s="96" t="s">
        <v>4296</v>
      </c>
      <c r="BL427" s="68" t="s">
        <v>6786</v>
      </c>
      <c r="CQ427" s="205">
        <v>1</v>
      </c>
    </row>
    <row r="428" spans="52:95" x14ac:dyDescent="0.25">
      <c r="AZ428" s="96" t="s">
        <v>626</v>
      </c>
      <c r="BA428" s="96" t="s">
        <v>54</v>
      </c>
      <c r="BB428" s="96">
        <v>1</v>
      </c>
      <c r="BC428" t="s">
        <v>4536</v>
      </c>
      <c r="BD428" t="s">
        <v>3551</v>
      </c>
      <c r="BJ428" s="96">
        <v>4</v>
      </c>
      <c r="BK428" s="96" t="s">
        <v>4297</v>
      </c>
      <c r="BL428" s="68" t="s">
        <v>6786</v>
      </c>
      <c r="CQ428" s="205">
        <v>1</v>
      </c>
    </row>
    <row r="429" spans="52:95" x14ac:dyDescent="0.25">
      <c r="AZ429" s="96" t="s">
        <v>626</v>
      </c>
      <c r="BA429" s="96" t="s">
        <v>54</v>
      </c>
      <c r="BB429" s="96">
        <v>2</v>
      </c>
      <c r="BC429" t="s">
        <v>4540</v>
      </c>
      <c r="BD429" t="s">
        <v>4541</v>
      </c>
      <c r="BE429" t="s">
        <v>6794</v>
      </c>
      <c r="BF429" t="s">
        <v>6789</v>
      </c>
      <c r="BG429" t="s">
        <v>6788</v>
      </c>
      <c r="BH429" s="96" t="s">
        <v>6795</v>
      </c>
      <c r="BJ429" s="96">
        <v>4</v>
      </c>
      <c r="BK429" s="96" t="s">
        <v>4298</v>
      </c>
      <c r="BL429" s="68" t="s">
        <v>6786</v>
      </c>
      <c r="CQ429" s="205">
        <v>1</v>
      </c>
    </row>
    <row r="430" spans="52:95" x14ac:dyDescent="0.25">
      <c r="AZ430" s="96" t="s">
        <v>626</v>
      </c>
      <c r="BA430" s="96" t="s">
        <v>54</v>
      </c>
      <c r="BB430" s="96">
        <v>3</v>
      </c>
      <c r="BC430" t="s">
        <v>4545</v>
      </c>
      <c r="BD430" t="s">
        <v>5500</v>
      </c>
      <c r="BE430" t="s">
        <v>6893</v>
      </c>
      <c r="BJ430" s="96">
        <v>4</v>
      </c>
      <c r="BK430" s="96" t="s">
        <v>4299</v>
      </c>
      <c r="BL430" s="68" t="s">
        <v>6786</v>
      </c>
      <c r="CQ430" s="205">
        <v>1</v>
      </c>
    </row>
    <row r="431" spans="52:95" x14ac:dyDescent="0.25">
      <c r="AZ431" s="96" t="s">
        <v>626</v>
      </c>
      <c r="BA431" s="96" t="s">
        <v>54</v>
      </c>
      <c r="BB431" s="96">
        <v>4</v>
      </c>
      <c r="BC431" t="s">
        <v>4550</v>
      </c>
      <c r="BD431" t="s">
        <v>4551</v>
      </c>
      <c r="BE431" t="s">
        <v>6799</v>
      </c>
      <c r="BF431" t="s">
        <v>6800</v>
      </c>
      <c r="BG431" t="s">
        <v>6801</v>
      </c>
      <c r="BH431" s="96" t="s">
        <v>6802</v>
      </c>
      <c r="BI431" s="96" t="s">
        <v>6803</v>
      </c>
      <c r="BJ431" s="96">
        <v>4</v>
      </c>
      <c r="BK431" s="96" t="s">
        <v>4300</v>
      </c>
      <c r="BL431" s="68" t="s">
        <v>6786</v>
      </c>
      <c r="CQ431" s="205">
        <v>1</v>
      </c>
    </row>
    <row r="432" spans="52:95" x14ac:dyDescent="0.25">
      <c r="AZ432" s="96" t="s">
        <v>626</v>
      </c>
      <c r="BA432" s="96" t="s">
        <v>54</v>
      </c>
      <c r="BB432" s="96">
        <v>5</v>
      </c>
      <c r="BC432" t="s">
        <v>4555</v>
      </c>
      <c r="BD432" t="s">
        <v>4556</v>
      </c>
      <c r="BE432" t="s">
        <v>6804</v>
      </c>
      <c r="BF432" t="s">
        <v>6805</v>
      </c>
      <c r="BG432" t="s">
        <v>6806</v>
      </c>
      <c r="BH432" s="96" t="s">
        <v>6807</v>
      </c>
      <c r="BJ432" s="96">
        <v>4</v>
      </c>
      <c r="BK432" s="96" t="s">
        <v>4301</v>
      </c>
      <c r="BL432" s="68" t="s">
        <v>6786</v>
      </c>
      <c r="CQ432" s="205">
        <v>1</v>
      </c>
    </row>
    <row r="433" spans="52:95" x14ac:dyDescent="0.25">
      <c r="AZ433" s="96" t="s">
        <v>626</v>
      </c>
      <c r="BA433" s="96" t="s">
        <v>12</v>
      </c>
      <c r="BB433" s="96">
        <v>1</v>
      </c>
      <c r="BC433" t="s">
        <v>4560</v>
      </c>
      <c r="BD433" t="s">
        <v>4342</v>
      </c>
      <c r="BE433" t="s">
        <v>6848</v>
      </c>
      <c r="BH433"/>
      <c r="BI433"/>
      <c r="BJ433" s="96">
        <v>4</v>
      </c>
      <c r="BK433" s="96" t="s">
        <v>4302</v>
      </c>
      <c r="BL433" s="68" t="s">
        <v>6786</v>
      </c>
      <c r="CQ433" s="205">
        <v>1</v>
      </c>
    </row>
    <row r="434" spans="52:95" x14ac:dyDescent="0.25">
      <c r="AZ434" s="96" t="s">
        <v>626</v>
      </c>
      <c r="BA434" s="96" t="s">
        <v>12</v>
      </c>
      <c r="BB434" s="96">
        <v>2</v>
      </c>
      <c r="BC434" t="s">
        <v>4564</v>
      </c>
      <c r="BD434" t="s">
        <v>4565</v>
      </c>
      <c r="BE434" t="s">
        <v>6808</v>
      </c>
      <c r="BF434" t="s">
        <v>6809</v>
      </c>
      <c r="BG434" t="s">
        <v>6810</v>
      </c>
      <c r="BH434" t="s">
        <v>6811</v>
      </c>
      <c r="BI434"/>
      <c r="BJ434" s="96">
        <v>4</v>
      </c>
      <c r="BK434" s="96" t="s">
        <v>4303</v>
      </c>
      <c r="BL434" s="68" t="s">
        <v>6786</v>
      </c>
      <c r="CQ434" s="205">
        <v>1</v>
      </c>
    </row>
    <row r="435" spans="52:95" x14ac:dyDescent="0.25">
      <c r="AZ435" s="96" t="s">
        <v>626</v>
      </c>
      <c r="BA435" s="96" t="s">
        <v>12</v>
      </c>
      <c r="BB435" s="96">
        <v>3</v>
      </c>
      <c r="BC435" t="s">
        <v>4569</v>
      </c>
      <c r="BD435" t="s">
        <v>4342</v>
      </c>
      <c r="BE435" t="s">
        <v>6893</v>
      </c>
      <c r="BH435"/>
      <c r="BI435"/>
      <c r="BJ435" s="96">
        <v>4</v>
      </c>
      <c r="BK435" s="96" t="s">
        <v>4304</v>
      </c>
      <c r="BL435" s="68" t="s">
        <v>6786</v>
      </c>
      <c r="CQ435" s="205">
        <v>1</v>
      </c>
    </row>
    <row r="436" spans="52:95" x14ac:dyDescent="0.25">
      <c r="AZ436" s="96" t="s">
        <v>626</v>
      </c>
      <c r="BA436" s="96" t="s">
        <v>12</v>
      </c>
      <c r="BB436" s="96">
        <v>4</v>
      </c>
      <c r="BC436" t="s">
        <v>4573</v>
      </c>
      <c r="BD436" t="s">
        <v>6812</v>
      </c>
      <c r="BE436" t="s">
        <v>6813</v>
      </c>
      <c r="BF436" t="s">
        <v>6802</v>
      </c>
      <c r="BG436" t="s">
        <v>6814</v>
      </c>
      <c r="BH436" t="s">
        <v>6815</v>
      </c>
      <c r="BI436" t="s">
        <v>6816</v>
      </c>
      <c r="BJ436" s="96">
        <v>4</v>
      </c>
      <c r="BK436" s="96" t="s">
        <v>4305</v>
      </c>
      <c r="BL436" s="68" t="s">
        <v>6786</v>
      </c>
      <c r="CQ436" s="205">
        <v>1</v>
      </c>
    </row>
    <row r="437" spans="52:95" x14ac:dyDescent="0.25">
      <c r="AZ437" s="96" t="s">
        <v>626</v>
      </c>
      <c r="BA437" s="96" t="s">
        <v>12</v>
      </c>
      <c r="BB437" s="96">
        <v>5</v>
      </c>
      <c r="BC437" t="s">
        <v>4577</v>
      </c>
      <c r="BD437" t="s">
        <v>6817</v>
      </c>
      <c r="BE437" t="s">
        <v>4578</v>
      </c>
      <c r="BF437" t="s">
        <v>6818</v>
      </c>
      <c r="BG437" t="s">
        <v>6819</v>
      </c>
      <c r="BH437" t="s">
        <v>6793</v>
      </c>
      <c r="BI437"/>
      <c r="BJ437" s="96">
        <v>4</v>
      </c>
      <c r="BK437" s="96" t="s">
        <v>4306</v>
      </c>
      <c r="BL437" s="68" t="s">
        <v>6786</v>
      </c>
      <c r="CQ437" s="205">
        <v>1</v>
      </c>
    </row>
    <row r="438" spans="52:95" x14ac:dyDescent="0.25">
      <c r="AZ438" s="96" t="s">
        <v>643</v>
      </c>
      <c r="BA438" s="96" t="s">
        <v>10</v>
      </c>
      <c r="BB438" s="96">
        <v>1</v>
      </c>
      <c r="BC438" t="s">
        <v>4512</v>
      </c>
      <c r="BD438" t="s">
        <v>4343</v>
      </c>
      <c r="BE438" t="s">
        <v>6848</v>
      </c>
      <c r="BI438"/>
      <c r="BJ438" s="96">
        <v>4</v>
      </c>
      <c r="BK438" s="96" t="s">
        <v>4292</v>
      </c>
      <c r="BL438" s="68" t="s">
        <v>6786</v>
      </c>
      <c r="CQ438" s="205">
        <v>1</v>
      </c>
    </row>
    <row r="439" spans="52:95" x14ac:dyDescent="0.25">
      <c r="AZ439" s="96" t="s">
        <v>643</v>
      </c>
      <c r="BA439" s="96" t="s">
        <v>10</v>
      </c>
      <c r="BB439" s="96">
        <v>2</v>
      </c>
      <c r="BC439" t="s">
        <v>4518</v>
      </c>
      <c r="BD439" t="s">
        <v>4343</v>
      </c>
      <c r="BE439" t="s">
        <v>6787</v>
      </c>
      <c r="BF439" t="s">
        <v>6788</v>
      </c>
      <c r="BG439" t="s">
        <v>6789</v>
      </c>
      <c r="BI439"/>
      <c r="BJ439" s="96">
        <v>4</v>
      </c>
      <c r="BK439" s="96" t="s">
        <v>4293</v>
      </c>
      <c r="BL439" s="68" t="s">
        <v>6786</v>
      </c>
      <c r="CQ439" s="205">
        <v>1</v>
      </c>
    </row>
    <row r="440" spans="52:95" x14ac:dyDescent="0.25">
      <c r="AZ440" s="96" t="s">
        <v>643</v>
      </c>
      <c r="BA440" s="96" t="s">
        <v>10</v>
      </c>
      <c r="BB440" s="96">
        <v>3</v>
      </c>
      <c r="BC440" t="s">
        <v>4523</v>
      </c>
      <c r="BD440" t="s">
        <v>6894</v>
      </c>
      <c r="BE440" t="s">
        <v>6895</v>
      </c>
      <c r="BJ440" s="96">
        <v>4</v>
      </c>
      <c r="BK440" s="96" t="s">
        <v>4294</v>
      </c>
      <c r="BL440" s="68" t="s">
        <v>6786</v>
      </c>
      <c r="CQ440" s="205">
        <v>1</v>
      </c>
    </row>
    <row r="441" spans="52:95" x14ac:dyDescent="0.25">
      <c r="AZ441" s="96" t="s">
        <v>643</v>
      </c>
      <c r="BA441" s="96" t="s">
        <v>10</v>
      </c>
      <c r="BB441" s="96">
        <v>4</v>
      </c>
      <c r="BC441" t="s">
        <v>4527</v>
      </c>
      <c r="BD441" t="s">
        <v>6884</v>
      </c>
      <c r="BJ441" s="96">
        <v>4</v>
      </c>
      <c r="BK441" s="96" t="s">
        <v>4295</v>
      </c>
      <c r="BL441" s="68" t="s">
        <v>6786</v>
      </c>
      <c r="CQ441" s="205">
        <v>1</v>
      </c>
    </row>
    <row r="442" spans="52:95" x14ac:dyDescent="0.25">
      <c r="AZ442" s="96" t="s">
        <v>643</v>
      </c>
      <c r="BA442" s="96" t="s">
        <v>10</v>
      </c>
      <c r="BB442" s="96">
        <v>5</v>
      </c>
      <c r="BC442" t="s">
        <v>4531</v>
      </c>
      <c r="BD442" t="s">
        <v>4344</v>
      </c>
      <c r="BE442" t="s">
        <v>5501</v>
      </c>
      <c r="BF442" t="s">
        <v>6792</v>
      </c>
      <c r="BG442" t="s">
        <v>6793</v>
      </c>
      <c r="BJ442" s="96">
        <v>4</v>
      </c>
      <c r="BK442" s="96" t="s">
        <v>4296</v>
      </c>
      <c r="BL442" s="68" t="s">
        <v>6786</v>
      </c>
      <c r="CQ442" s="205">
        <v>1</v>
      </c>
    </row>
    <row r="443" spans="52:95" x14ac:dyDescent="0.25">
      <c r="AZ443" s="96" t="s">
        <v>643</v>
      </c>
      <c r="BA443" s="96" t="s">
        <v>54</v>
      </c>
      <c r="BB443" s="96">
        <v>1</v>
      </c>
      <c r="BC443" t="s">
        <v>4536</v>
      </c>
      <c r="BD443" t="s">
        <v>4344</v>
      </c>
      <c r="BJ443" s="96">
        <v>4</v>
      </c>
      <c r="BK443" s="96" t="s">
        <v>4297</v>
      </c>
      <c r="BL443" s="68" t="s">
        <v>6786</v>
      </c>
      <c r="CQ443" s="205">
        <v>1</v>
      </c>
    </row>
    <row r="444" spans="52:95" x14ac:dyDescent="0.25">
      <c r="AZ444" s="96" t="s">
        <v>643</v>
      </c>
      <c r="BA444" s="96" t="s">
        <v>54</v>
      </c>
      <c r="BB444" s="96">
        <v>2</v>
      </c>
      <c r="BC444" t="s">
        <v>4540</v>
      </c>
      <c r="BD444" t="s">
        <v>4541</v>
      </c>
      <c r="BE444" t="s">
        <v>6794</v>
      </c>
      <c r="BF444" t="s">
        <v>6789</v>
      </c>
      <c r="BG444" t="s">
        <v>6788</v>
      </c>
      <c r="BH444" s="96" t="s">
        <v>6795</v>
      </c>
      <c r="BJ444" s="96">
        <v>4</v>
      </c>
      <c r="BK444" s="96" t="s">
        <v>4298</v>
      </c>
      <c r="BL444" s="68" t="s">
        <v>6786</v>
      </c>
      <c r="CQ444" s="205">
        <v>1</v>
      </c>
    </row>
    <row r="445" spans="52:95" x14ac:dyDescent="0.25">
      <c r="AZ445" s="96" t="s">
        <v>643</v>
      </c>
      <c r="BA445" s="96" t="s">
        <v>54</v>
      </c>
      <c r="BB445" s="96">
        <v>3</v>
      </c>
      <c r="BC445" t="s">
        <v>4545</v>
      </c>
      <c r="BD445" t="s">
        <v>6894</v>
      </c>
      <c r="BE445" t="s">
        <v>6895</v>
      </c>
      <c r="BJ445" s="96">
        <v>4</v>
      </c>
      <c r="BK445" s="96" t="s">
        <v>4299</v>
      </c>
      <c r="BL445" s="68" t="s">
        <v>6786</v>
      </c>
      <c r="CQ445" s="205">
        <v>1</v>
      </c>
    </row>
    <row r="446" spans="52:95" x14ac:dyDescent="0.25">
      <c r="AZ446" s="96" t="s">
        <v>643</v>
      </c>
      <c r="BA446" s="96" t="s">
        <v>54</v>
      </c>
      <c r="BB446" s="96">
        <v>4</v>
      </c>
      <c r="BC446" t="s">
        <v>4550</v>
      </c>
      <c r="BD446" t="s">
        <v>4551</v>
      </c>
      <c r="BE446" t="s">
        <v>6799</v>
      </c>
      <c r="BF446" t="s">
        <v>6800</v>
      </c>
      <c r="BG446" t="s">
        <v>6801</v>
      </c>
      <c r="BH446" s="96" t="s">
        <v>6802</v>
      </c>
      <c r="BI446" s="96" t="s">
        <v>6803</v>
      </c>
      <c r="BJ446" s="96">
        <v>4</v>
      </c>
      <c r="BK446" s="96" t="s">
        <v>4300</v>
      </c>
      <c r="BL446" s="68" t="s">
        <v>6786</v>
      </c>
      <c r="CQ446" s="205">
        <v>1</v>
      </c>
    </row>
    <row r="447" spans="52:95" x14ac:dyDescent="0.25">
      <c r="AZ447" s="96" t="s">
        <v>643</v>
      </c>
      <c r="BA447" s="96" t="s">
        <v>54</v>
      </c>
      <c r="BB447" s="96">
        <v>5</v>
      </c>
      <c r="BC447" t="s">
        <v>4555</v>
      </c>
      <c r="BD447" t="s">
        <v>4556</v>
      </c>
      <c r="BE447" t="s">
        <v>6804</v>
      </c>
      <c r="BF447" t="s">
        <v>6805</v>
      </c>
      <c r="BG447" t="s">
        <v>6806</v>
      </c>
      <c r="BH447" s="96" t="s">
        <v>6807</v>
      </c>
      <c r="BJ447" s="96">
        <v>4</v>
      </c>
      <c r="BK447" s="96" t="s">
        <v>4301</v>
      </c>
      <c r="BL447" s="68" t="s">
        <v>6786</v>
      </c>
      <c r="CQ447" s="205">
        <v>1</v>
      </c>
    </row>
    <row r="448" spans="52:95" x14ac:dyDescent="0.25">
      <c r="AZ448" s="96" t="s">
        <v>643</v>
      </c>
      <c r="BA448" s="96" t="s">
        <v>12</v>
      </c>
      <c r="BB448" s="96">
        <v>1</v>
      </c>
      <c r="BC448" t="s">
        <v>4560</v>
      </c>
      <c r="BD448" t="s">
        <v>4343</v>
      </c>
      <c r="BE448" t="s">
        <v>6848</v>
      </c>
      <c r="BH448"/>
      <c r="BI448"/>
      <c r="BJ448" s="96">
        <v>4</v>
      </c>
      <c r="BK448" s="96" t="s">
        <v>4302</v>
      </c>
      <c r="BL448" s="68" t="s">
        <v>6786</v>
      </c>
      <c r="CQ448" s="205">
        <v>1</v>
      </c>
    </row>
    <row r="449" spans="52:95" x14ac:dyDescent="0.25">
      <c r="AZ449" s="96" t="s">
        <v>643</v>
      </c>
      <c r="BA449" s="96" t="s">
        <v>12</v>
      </c>
      <c r="BB449" s="96">
        <v>2</v>
      </c>
      <c r="BC449" t="s">
        <v>4564</v>
      </c>
      <c r="BD449" t="s">
        <v>4565</v>
      </c>
      <c r="BE449" t="s">
        <v>6808</v>
      </c>
      <c r="BF449" t="s">
        <v>6809</v>
      </c>
      <c r="BG449" t="s">
        <v>6810</v>
      </c>
      <c r="BH449" t="s">
        <v>6811</v>
      </c>
      <c r="BI449"/>
      <c r="BJ449" s="96">
        <v>4</v>
      </c>
      <c r="BK449" s="96" t="s">
        <v>4303</v>
      </c>
      <c r="BL449" s="68" t="s">
        <v>6786</v>
      </c>
      <c r="CQ449" s="205">
        <v>1</v>
      </c>
    </row>
    <row r="450" spans="52:95" x14ac:dyDescent="0.25">
      <c r="AZ450" s="96" t="s">
        <v>643</v>
      </c>
      <c r="BA450" s="96" t="s">
        <v>12</v>
      </c>
      <c r="BB450" s="96">
        <v>3</v>
      </c>
      <c r="BC450" t="s">
        <v>4569</v>
      </c>
      <c r="BD450" t="s">
        <v>4343</v>
      </c>
      <c r="BE450" t="s">
        <v>6895</v>
      </c>
      <c r="BH450"/>
      <c r="BI450"/>
      <c r="BJ450" s="96">
        <v>4</v>
      </c>
      <c r="BK450" s="96" t="s">
        <v>4304</v>
      </c>
      <c r="BL450" s="68" t="s">
        <v>6786</v>
      </c>
      <c r="CQ450" s="205">
        <v>1</v>
      </c>
    </row>
    <row r="451" spans="52:95" x14ac:dyDescent="0.25">
      <c r="AZ451" s="96" t="s">
        <v>643</v>
      </c>
      <c r="BA451" s="96" t="s">
        <v>12</v>
      </c>
      <c r="BB451" s="96">
        <v>4</v>
      </c>
      <c r="BC451" t="s">
        <v>4573</v>
      </c>
      <c r="BD451" t="s">
        <v>6812</v>
      </c>
      <c r="BE451" t="s">
        <v>6813</v>
      </c>
      <c r="BF451" t="s">
        <v>6802</v>
      </c>
      <c r="BG451" t="s">
        <v>6814</v>
      </c>
      <c r="BH451" t="s">
        <v>6815</v>
      </c>
      <c r="BI451" t="s">
        <v>6816</v>
      </c>
      <c r="BJ451" s="96">
        <v>4</v>
      </c>
      <c r="BK451" s="96" t="s">
        <v>4305</v>
      </c>
      <c r="BL451" s="68" t="s">
        <v>6786</v>
      </c>
      <c r="CQ451" s="205">
        <v>1</v>
      </c>
    </row>
    <row r="452" spans="52:95" x14ac:dyDescent="0.25">
      <c r="AZ452" s="96" t="s">
        <v>643</v>
      </c>
      <c r="BA452" s="96" t="s">
        <v>12</v>
      </c>
      <c r="BB452" s="96">
        <v>5</v>
      </c>
      <c r="BC452" t="s">
        <v>4577</v>
      </c>
      <c r="BD452" t="s">
        <v>6817</v>
      </c>
      <c r="BE452" t="s">
        <v>4578</v>
      </c>
      <c r="BF452" t="s">
        <v>6818</v>
      </c>
      <c r="BG452" t="s">
        <v>6819</v>
      </c>
      <c r="BH452" t="s">
        <v>6793</v>
      </c>
      <c r="BI452"/>
      <c r="BJ452" s="96">
        <v>4</v>
      </c>
      <c r="BK452" s="96" t="s">
        <v>4306</v>
      </c>
      <c r="BL452" s="68" t="s">
        <v>6786</v>
      </c>
      <c r="CQ452" s="205">
        <v>1</v>
      </c>
    </row>
    <row r="453" spans="52:95" x14ac:dyDescent="0.25">
      <c r="AZ453" s="96" t="s">
        <v>660</v>
      </c>
      <c r="BA453" s="96" t="s">
        <v>10</v>
      </c>
      <c r="BB453" s="96">
        <v>1</v>
      </c>
      <c r="BC453" t="s">
        <v>4512</v>
      </c>
      <c r="BD453" t="s">
        <v>5502</v>
      </c>
      <c r="BE453" t="s">
        <v>6831</v>
      </c>
      <c r="BJ453" s="96">
        <v>4</v>
      </c>
      <c r="BK453" s="96" t="s">
        <v>4292</v>
      </c>
      <c r="BL453" s="68" t="s">
        <v>6786</v>
      </c>
      <c r="CQ453" s="205">
        <v>1</v>
      </c>
    </row>
    <row r="454" spans="52:95" x14ac:dyDescent="0.25">
      <c r="AZ454" s="96" t="s">
        <v>660</v>
      </c>
      <c r="BA454" s="96" t="s">
        <v>10</v>
      </c>
      <c r="BB454" s="96">
        <v>2</v>
      </c>
      <c r="BC454" t="s">
        <v>4518</v>
      </c>
      <c r="BD454" t="s">
        <v>5502</v>
      </c>
      <c r="BE454" t="s">
        <v>6787</v>
      </c>
      <c r="BF454" t="s">
        <v>6788</v>
      </c>
      <c r="BG454" t="s">
        <v>6789</v>
      </c>
      <c r="BJ454" s="96">
        <v>4</v>
      </c>
      <c r="BK454" s="96" t="s">
        <v>4293</v>
      </c>
      <c r="BL454" s="68" t="s">
        <v>6786</v>
      </c>
      <c r="CQ454" s="205">
        <v>1</v>
      </c>
    </row>
    <row r="455" spans="52:95" x14ac:dyDescent="0.25">
      <c r="AZ455" s="96" t="s">
        <v>660</v>
      </c>
      <c r="BA455" s="96" t="s">
        <v>10</v>
      </c>
      <c r="BB455" s="96">
        <v>3</v>
      </c>
      <c r="BC455" t="s">
        <v>4523</v>
      </c>
      <c r="BD455" t="s">
        <v>6896</v>
      </c>
      <c r="BE455" t="s">
        <v>6897</v>
      </c>
      <c r="BJ455" s="96">
        <v>4</v>
      </c>
      <c r="BK455" s="96" t="s">
        <v>4294</v>
      </c>
      <c r="BL455" s="68" t="s">
        <v>6786</v>
      </c>
      <c r="CQ455" s="205">
        <v>1</v>
      </c>
    </row>
    <row r="456" spans="52:95" x14ac:dyDescent="0.25">
      <c r="AZ456" s="96" t="s">
        <v>660</v>
      </c>
      <c r="BA456" s="96" t="s">
        <v>10</v>
      </c>
      <c r="BB456" s="96">
        <v>4</v>
      </c>
      <c r="BC456" t="s">
        <v>4527</v>
      </c>
      <c r="BD456" t="s">
        <v>6884</v>
      </c>
      <c r="BJ456" s="96">
        <v>4</v>
      </c>
      <c r="BK456" s="96" t="s">
        <v>4295</v>
      </c>
      <c r="BL456" s="68" t="s">
        <v>6786</v>
      </c>
      <c r="CQ456" s="205">
        <v>1</v>
      </c>
    </row>
    <row r="457" spans="52:95" x14ac:dyDescent="0.25">
      <c r="AZ457" s="96" t="s">
        <v>660</v>
      </c>
      <c r="BA457" s="96" t="s">
        <v>10</v>
      </c>
      <c r="BB457" s="96">
        <v>5</v>
      </c>
      <c r="BC457" t="s">
        <v>4531</v>
      </c>
      <c r="BD457" t="s">
        <v>4345</v>
      </c>
      <c r="BE457" t="s">
        <v>5503</v>
      </c>
      <c r="BF457" t="s">
        <v>6792</v>
      </c>
      <c r="BG457" t="s">
        <v>6793</v>
      </c>
      <c r="BJ457" s="96">
        <v>4</v>
      </c>
      <c r="BK457" s="96" t="s">
        <v>4296</v>
      </c>
      <c r="BL457" s="68" t="s">
        <v>6786</v>
      </c>
      <c r="CQ457" s="205">
        <v>1</v>
      </c>
    </row>
    <row r="458" spans="52:95" x14ac:dyDescent="0.25">
      <c r="AZ458" s="96" t="s">
        <v>660</v>
      </c>
      <c r="BA458" s="96" t="s">
        <v>54</v>
      </c>
      <c r="BB458" s="96">
        <v>1</v>
      </c>
      <c r="BC458" t="s">
        <v>4536</v>
      </c>
      <c r="BD458" t="s">
        <v>4345</v>
      </c>
      <c r="BJ458" s="96">
        <v>4</v>
      </c>
      <c r="BK458" s="96" t="s">
        <v>4297</v>
      </c>
      <c r="BL458" s="68" t="s">
        <v>6786</v>
      </c>
      <c r="CQ458" s="205">
        <v>1</v>
      </c>
    </row>
    <row r="459" spans="52:95" x14ac:dyDescent="0.25">
      <c r="AZ459" s="96" t="s">
        <v>660</v>
      </c>
      <c r="BA459" s="96" t="s">
        <v>54</v>
      </c>
      <c r="BB459" s="96">
        <v>2</v>
      </c>
      <c r="BC459" t="s">
        <v>4540</v>
      </c>
      <c r="BD459" t="s">
        <v>4541</v>
      </c>
      <c r="BE459" t="s">
        <v>6794</v>
      </c>
      <c r="BF459" t="s">
        <v>6789</v>
      </c>
      <c r="BG459" t="s">
        <v>6788</v>
      </c>
      <c r="BH459" s="96" t="s">
        <v>6795</v>
      </c>
      <c r="BJ459" s="96">
        <v>4</v>
      </c>
      <c r="BK459" s="96" t="s">
        <v>4298</v>
      </c>
      <c r="BL459" s="68" t="s">
        <v>6786</v>
      </c>
      <c r="CQ459" s="205">
        <v>1</v>
      </c>
    </row>
    <row r="460" spans="52:95" x14ac:dyDescent="0.25">
      <c r="AZ460" s="96" t="s">
        <v>660</v>
      </c>
      <c r="BA460" s="96" t="s">
        <v>54</v>
      </c>
      <c r="BB460" s="96">
        <v>3</v>
      </c>
      <c r="BC460" t="s">
        <v>4545</v>
      </c>
      <c r="BD460" t="s">
        <v>6896</v>
      </c>
      <c r="BE460" t="s">
        <v>6897</v>
      </c>
      <c r="BJ460" s="96">
        <v>4</v>
      </c>
      <c r="BK460" s="96" t="s">
        <v>4299</v>
      </c>
      <c r="BL460" s="68" t="s">
        <v>6786</v>
      </c>
      <c r="CQ460" s="205">
        <v>1</v>
      </c>
    </row>
    <row r="461" spans="52:95" x14ac:dyDescent="0.25">
      <c r="AZ461" s="96" t="s">
        <v>660</v>
      </c>
      <c r="BA461" s="96" t="s">
        <v>54</v>
      </c>
      <c r="BB461" s="96">
        <v>4</v>
      </c>
      <c r="BC461" t="s">
        <v>4550</v>
      </c>
      <c r="BD461" t="s">
        <v>4551</v>
      </c>
      <c r="BE461" t="s">
        <v>6799</v>
      </c>
      <c r="BF461" t="s">
        <v>6800</v>
      </c>
      <c r="BG461" t="s">
        <v>6801</v>
      </c>
      <c r="BH461" s="96" t="s">
        <v>6802</v>
      </c>
      <c r="BI461" s="96" t="s">
        <v>6803</v>
      </c>
      <c r="BJ461" s="96">
        <v>4</v>
      </c>
      <c r="BK461" s="96" t="s">
        <v>4300</v>
      </c>
      <c r="BL461" s="68" t="s">
        <v>6786</v>
      </c>
      <c r="CQ461" s="205">
        <v>1</v>
      </c>
    </row>
    <row r="462" spans="52:95" x14ac:dyDescent="0.25">
      <c r="AZ462" s="96" t="s">
        <v>660</v>
      </c>
      <c r="BA462" s="96" t="s">
        <v>54</v>
      </c>
      <c r="BB462" s="96">
        <v>5</v>
      </c>
      <c r="BC462" t="s">
        <v>4555</v>
      </c>
      <c r="BD462" t="s">
        <v>4556</v>
      </c>
      <c r="BE462" t="s">
        <v>6804</v>
      </c>
      <c r="BF462" t="s">
        <v>6805</v>
      </c>
      <c r="BG462" t="s">
        <v>6806</v>
      </c>
      <c r="BH462" s="96" t="s">
        <v>6807</v>
      </c>
      <c r="BJ462" s="96">
        <v>4</v>
      </c>
      <c r="BK462" s="96" t="s">
        <v>4301</v>
      </c>
      <c r="BL462" s="68" t="s">
        <v>6786</v>
      </c>
      <c r="CQ462" s="205">
        <v>1</v>
      </c>
    </row>
    <row r="463" spans="52:95" x14ac:dyDescent="0.25">
      <c r="AZ463" s="96" t="s">
        <v>660</v>
      </c>
      <c r="BA463" s="96" t="s">
        <v>12</v>
      </c>
      <c r="BB463" s="96">
        <v>1</v>
      </c>
      <c r="BC463" t="s">
        <v>4560</v>
      </c>
      <c r="BD463" t="s">
        <v>5502</v>
      </c>
      <c r="BE463" t="s">
        <v>6831</v>
      </c>
      <c r="BH463"/>
      <c r="BI463"/>
      <c r="BJ463" s="96">
        <v>4</v>
      </c>
      <c r="BK463" s="96" t="s">
        <v>4302</v>
      </c>
      <c r="BL463" s="68" t="s">
        <v>6786</v>
      </c>
      <c r="CQ463" s="205">
        <v>1</v>
      </c>
    </row>
    <row r="464" spans="52:95" x14ac:dyDescent="0.25">
      <c r="AZ464" s="96" t="s">
        <v>660</v>
      </c>
      <c r="BA464" s="96" t="s">
        <v>12</v>
      </c>
      <c r="BB464" s="96">
        <v>2</v>
      </c>
      <c r="BC464" t="s">
        <v>4564</v>
      </c>
      <c r="BD464" t="s">
        <v>4565</v>
      </c>
      <c r="BE464" t="s">
        <v>6808</v>
      </c>
      <c r="BF464" t="s">
        <v>6809</v>
      </c>
      <c r="BG464" t="s">
        <v>6810</v>
      </c>
      <c r="BH464" t="s">
        <v>6811</v>
      </c>
      <c r="BI464"/>
      <c r="BJ464" s="96">
        <v>4</v>
      </c>
      <c r="BK464" s="96" t="s">
        <v>4303</v>
      </c>
      <c r="BL464" s="68" t="s">
        <v>6786</v>
      </c>
      <c r="CQ464" s="205">
        <v>1</v>
      </c>
    </row>
    <row r="465" spans="52:95" x14ac:dyDescent="0.25">
      <c r="AZ465" s="96" t="s">
        <v>660</v>
      </c>
      <c r="BA465" s="96" t="s">
        <v>12</v>
      </c>
      <c r="BB465" s="96">
        <v>3</v>
      </c>
      <c r="BC465" t="s">
        <v>4569</v>
      </c>
      <c r="BD465" t="s">
        <v>5502</v>
      </c>
      <c r="BE465" t="s">
        <v>6897</v>
      </c>
      <c r="BH465"/>
      <c r="BI465"/>
      <c r="BJ465" s="96">
        <v>4</v>
      </c>
      <c r="BK465" s="96" t="s">
        <v>4304</v>
      </c>
      <c r="BL465" s="68" t="s">
        <v>6786</v>
      </c>
      <c r="CQ465" s="205">
        <v>1</v>
      </c>
    </row>
    <row r="466" spans="52:95" x14ac:dyDescent="0.25">
      <c r="AZ466" s="96" t="s">
        <v>660</v>
      </c>
      <c r="BA466" s="96" t="s">
        <v>12</v>
      </c>
      <c r="BB466" s="96">
        <v>4</v>
      </c>
      <c r="BC466" t="s">
        <v>4573</v>
      </c>
      <c r="BD466" t="s">
        <v>6812</v>
      </c>
      <c r="BE466" t="s">
        <v>6813</v>
      </c>
      <c r="BF466" t="s">
        <v>6802</v>
      </c>
      <c r="BG466" t="s">
        <v>6814</v>
      </c>
      <c r="BH466" t="s">
        <v>6815</v>
      </c>
      <c r="BI466" t="s">
        <v>6816</v>
      </c>
      <c r="BJ466" s="96">
        <v>4</v>
      </c>
      <c r="BK466" s="96" t="s">
        <v>4305</v>
      </c>
      <c r="BL466" s="68" t="s">
        <v>6786</v>
      </c>
      <c r="CQ466" s="205">
        <v>1</v>
      </c>
    </row>
    <row r="467" spans="52:95" x14ac:dyDescent="0.25">
      <c r="AZ467" s="96" t="s">
        <v>660</v>
      </c>
      <c r="BA467" s="96" t="s">
        <v>12</v>
      </c>
      <c r="BB467" s="96">
        <v>5</v>
      </c>
      <c r="BC467" t="s">
        <v>4577</v>
      </c>
      <c r="BD467" t="s">
        <v>6817</v>
      </c>
      <c r="BE467" t="s">
        <v>4578</v>
      </c>
      <c r="BF467" t="s">
        <v>6818</v>
      </c>
      <c r="BG467" t="s">
        <v>6819</v>
      </c>
      <c r="BH467" t="s">
        <v>6793</v>
      </c>
      <c r="BI467"/>
      <c r="BJ467" s="96">
        <v>4</v>
      </c>
      <c r="BK467" s="96" t="s">
        <v>4306</v>
      </c>
      <c r="BL467" s="68" t="s">
        <v>6786</v>
      </c>
      <c r="CQ467" s="205">
        <v>1</v>
      </c>
    </row>
    <row r="468" spans="52:95" x14ac:dyDescent="0.25">
      <c r="AZ468" s="96" t="s">
        <v>677</v>
      </c>
      <c r="BA468" s="96" t="s">
        <v>10</v>
      </c>
      <c r="BB468" s="96">
        <v>1</v>
      </c>
      <c r="BC468" t="s">
        <v>4512</v>
      </c>
      <c r="BD468" t="s">
        <v>5504</v>
      </c>
      <c r="BE468" t="s">
        <v>6848</v>
      </c>
      <c r="BJ468" s="96">
        <v>4</v>
      </c>
      <c r="BK468" s="96" t="s">
        <v>4292</v>
      </c>
      <c r="BL468" s="68" t="s">
        <v>6786</v>
      </c>
      <c r="CQ468" s="205">
        <v>1</v>
      </c>
    </row>
    <row r="469" spans="52:95" x14ac:dyDescent="0.25">
      <c r="AZ469" s="96" t="s">
        <v>677</v>
      </c>
      <c r="BA469" s="96" t="s">
        <v>10</v>
      </c>
      <c r="BB469" s="96">
        <v>2</v>
      </c>
      <c r="BC469" t="s">
        <v>4518</v>
      </c>
      <c r="BD469" t="s">
        <v>5504</v>
      </c>
      <c r="BE469" t="s">
        <v>6787</v>
      </c>
      <c r="BF469" t="s">
        <v>6788</v>
      </c>
      <c r="BG469" t="s">
        <v>6789</v>
      </c>
      <c r="BJ469" s="96">
        <v>4</v>
      </c>
      <c r="BK469" s="96" t="s">
        <v>4293</v>
      </c>
      <c r="BL469" s="68" t="s">
        <v>6786</v>
      </c>
      <c r="CQ469" s="205">
        <v>1</v>
      </c>
    </row>
    <row r="470" spans="52:95" x14ac:dyDescent="0.25">
      <c r="AZ470" s="96" t="s">
        <v>677</v>
      </c>
      <c r="BA470" s="96" t="s">
        <v>10</v>
      </c>
      <c r="BB470" s="96">
        <v>3</v>
      </c>
      <c r="BC470" t="s">
        <v>4523</v>
      </c>
      <c r="BD470" t="s">
        <v>6898</v>
      </c>
      <c r="BE470" t="s">
        <v>6899</v>
      </c>
      <c r="BJ470" s="96">
        <v>4</v>
      </c>
      <c r="BK470" s="96" t="s">
        <v>4294</v>
      </c>
      <c r="BL470" s="68" t="s">
        <v>6786</v>
      </c>
      <c r="CQ470" s="205">
        <v>1</v>
      </c>
    </row>
    <row r="471" spans="52:95" x14ac:dyDescent="0.25">
      <c r="AZ471" s="96" t="s">
        <v>677</v>
      </c>
      <c r="BA471" s="96" t="s">
        <v>10</v>
      </c>
      <c r="BB471" s="96">
        <v>4</v>
      </c>
      <c r="BC471" t="s">
        <v>4527</v>
      </c>
      <c r="BD471" t="s">
        <v>6884</v>
      </c>
      <c r="BJ471" s="96">
        <v>4</v>
      </c>
      <c r="BK471" s="96" t="s">
        <v>4295</v>
      </c>
      <c r="BL471" s="68" t="s">
        <v>6786</v>
      </c>
      <c r="CQ471" s="205">
        <v>1</v>
      </c>
    </row>
    <row r="472" spans="52:95" x14ac:dyDescent="0.25">
      <c r="AZ472" s="96" t="s">
        <v>677</v>
      </c>
      <c r="BA472" s="96" t="s">
        <v>10</v>
      </c>
      <c r="BB472" s="96">
        <v>5</v>
      </c>
      <c r="BC472" t="s">
        <v>4531</v>
      </c>
      <c r="BD472" t="s">
        <v>5505</v>
      </c>
      <c r="BE472" t="s">
        <v>6900</v>
      </c>
      <c r="BF472" t="s">
        <v>6792</v>
      </c>
      <c r="BG472" t="s">
        <v>6793</v>
      </c>
      <c r="BJ472" s="96">
        <v>4</v>
      </c>
      <c r="BK472" s="96" t="s">
        <v>4296</v>
      </c>
      <c r="BL472" s="68" t="s">
        <v>6786</v>
      </c>
      <c r="CQ472" s="205">
        <v>1</v>
      </c>
    </row>
    <row r="473" spans="52:95" x14ac:dyDescent="0.25">
      <c r="AZ473" s="96" t="s">
        <v>677</v>
      </c>
      <c r="BA473" s="96" t="s">
        <v>54</v>
      </c>
      <c r="BB473" s="96">
        <v>1</v>
      </c>
      <c r="BC473" t="s">
        <v>4536</v>
      </c>
      <c r="BD473" t="s">
        <v>5505</v>
      </c>
      <c r="BJ473" s="96">
        <v>4</v>
      </c>
      <c r="BK473" s="96" t="s">
        <v>4297</v>
      </c>
      <c r="BL473" s="68" t="s">
        <v>6786</v>
      </c>
      <c r="CQ473" s="205">
        <v>1</v>
      </c>
    </row>
    <row r="474" spans="52:95" x14ac:dyDescent="0.25">
      <c r="AZ474" s="96" t="s">
        <v>677</v>
      </c>
      <c r="BA474" s="96" t="s">
        <v>54</v>
      </c>
      <c r="BB474" s="96">
        <v>2</v>
      </c>
      <c r="BC474" t="s">
        <v>4540</v>
      </c>
      <c r="BD474" t="s">
        <v>4541</v>
      </c>
      <c r="BE474" t="s">
        <v>6794</v>
      </c>
      <c r="BF474" t="s">
        <v>6789</v>
      </c>
      <c r="BG474" t="s">
        <v>6788</v>
      </c>
      <c r="BH474" s="96" t="s">
        <v>6795</v>
      </c>
      <c r="BJ474" s="96">
        <v>4</v>
      </c>
      <c r="BK474" s="96" t="s">
        <v>4298</v>
      </c>
      <c r="BL474" s="68" t="s">
        <v>6786</v>
      </c>
      <c r="CQ474" s="205">
        <v>1</v>
      </c>
    </row>
    <row r="475" spans="52:95" x14ac:dyDescent="0.25">
      <c r="AZ475" s="96" t="s">
        <v>677</v>
      </c>
      <c r="BA475" s="96" t="s">
        <v>54</v>
      </c>
      <c r="BB475" s="96">
        <v>3</v>
      </c>
      <c r="BC475" t="s">
        <v>4545</v>
      </c>
      <c r="BD475" t="s">
        <v>6898</v>
      </c>
      <c r="BE475" t="s">
        <v>6899</v>
      </c>
      <c r="BJ475" s="96">
        <v>4</v>
      </c>
      <c r="BK475" s="96" t="s">
        <v>4299</v>
      </c>
      <c r="BL475" s="68" t="s">
        <v>6786</v>
      </c>
      <c r="CQ475" s="205">
        <v>1</v>
      </c>
    </row>
    <row r="476" spans="52:95" x14ac:dyDescent="0.25">
      <c r="AZ476" s="96" t="s">
        <v>677</v>
      </c>
      <c r="BA476" s="96" t="s">
        <v>54</v>
      </c>
      <c r="BB476" s="96">
        <v>4</v>
      </c>
      <c r="BC476" t="s">
        <v>4550</v>
      </c>
      <c r="BD476" t="s">
        <v>4551</v>
      </c>
      <c r="BE476" t="s">
        <v>6799</v>
      </c>
      <c r="BF476" t="s">
        <v>6800</v>
      </c>
      <c r="BG476" t="s">
        <v>6801</v>
      </c>
      <c r="BH476" s="96" t="s">
        <v>6802</v>
      </c>
      <c r="BI476" s="96" t="s">
        <v>6803</v>
      </c>
      <c r="BJ476" s="96">
        <v>4</v>
      </c>
      <c r="BK476" s="96" t="s">
        <v>4300</v>
      </c>
      <c r="BL476" s="68" t="s">
        <v>6786</v>
      </c>
      <c r="CQ476" s="205">
        <v>1</v>
      </c>
    </row>
    <row r="477" spans="52:95" x14ac:dyDescent="0.25">
      <c r="AZ477" s="96" t="s">
        <v>677</v>
      </c>
      <c r="BA477" s="96" t="s">
        <v>54</v>
      </c>
      <c r="BB477" s="96">
        <v>5</v>
      </c>
      <c r="BC477" t="s">
        <v>4555</v>
      </c>
      <c r="BD477" t="s">
        <v>4556</v>
      </c>
      <c r="BE477" t="s">
        <v>6804</v>
      </c>
      <c r="BF477" t="s">
        <v>6805</v>
      </c>
      <c r="BG477" t="s">
        <v>6806</v>
      </c>
      <c r="BH477" s="96" t="s">
        <v>6807</v>
      </c>
      <c r="BJ477" s="96">
        <v>4</v>
      </c>
      <c r="BK477" s="96" t="s">
        <v>4301</v>
      </c>
      <c r="BL477" s="68" t="s">
        <v>6786</v>
      </c>
      <c r="CQ477" s="205">
        <v>1</v>
      </c>
    </row>
    <row r="478" spans="52:95" x14ac:dyDescent="0.25">
      <c r="AZ478" s="96" t="s">
        <v>677</v>
      </c>
      <c r="BA478" s="96" t="s">
        <v>12</v>
      </c>
      <c r="BB478" s="96">
        <v>1</v>
      </c>
      <c r="BC478" t="s">
        <v>4560</v>
      </c>
      <c r="BD478" t="s">
        <v>5504</v>
      </c>
      <c r="BE478" t="s">
        <v>6848</v>
      </c>
      <c r="BH478"/>
      <c r="BI478"/>
      <c r="BJ478" s="96">
        <v>4</v>
      </c>
      <c r="BK478" s="96" t="s">
        <v>4302</v>
      </c>
      <c r="BL478" s="68" t="s">
        <v>6786</v>
      </c>
      <c r="CQ478" s="205">
        <v>1</v>
      </c>
    </row>
    <row r="479" spans="52:95" x14ac:dyDescent="0.25">
      <c r="AZ479" s="96" t="s">
        <v>677</v>
      </c>
      <c r="BA479" s="96" t="s">
        <v>12</v>
      </c>
      <c r="BB479" s="96">
        <v>2</v>
      </c>
      <c r="BC479" t="s">
        <v>4564</v>
      </c>
      <c r="BD479" t="s">
        <v>4565</v>
      </c>
      <c r="BE479" t="s">
        <v>6808</v>
      </c>
      <c r="BF479" t="s">
        <v>6809</v>
      </c>
      <c r="BG479" t="s">
        <v>6810</v>
      </c>
      <c r="BH479" t="s">
        <v>6811</v>
      </c>
      <c r="BI479"/>
      <c r="BJ479" s="96">
        <v>4</v>
      </c>
      <c r="BK479" s="96" t="s">
        <v>4303</v>
      </c>
      <c r="BL479" s="68" t="s">
        <v>6786</v>
      </c>
      <c r="CQ479" s="205">
        <v>1</v>
      </c>
    </row>
    <row r="480" spans="52:95" x14ac:dyDescent="0.25">
      <c r="AZ480" s="96" t="s">
        <v>677</v>
      </c>
      <c r="BA480" s="96" t="s">
        <v>12</v>
      </c>
      <c r="BB480" s="96">
        <v>3</v>
      </c>
      <c r="BC480" t="s">
        <v>4569</v>
      </c>
      <c r="BD480" t="s">
        <v>5504</v>
      </c>
      <c r="BE480" t="s">
        <v>6899</v>
      </c>
      <c r="BH480"/>
      <c r="BI480"/>
      <c r="BJ480" s="96">
        <v>4</v>
      </c>
      <c r="BK480" s="96" t="s">
        <v>4304</v>
      </c>
      <c r="BL480" s="68" t="s">
        <v>6786</v>
      </c>
      <c r="CQ480" s="205">
        <v>1</v>
      </c>
    </row>
    <row r="481" spans="52:95" x14ac:dyDescent="0.25">
      <c r="AZ481" s="96" t="s">
        <v>677</v>
      </c>
      <c r="BA481" s="96" t="s">
        <v>12</v>
      </c>
      <c r="BB481" s="96">
        <v>4</v>
      </c>
      <c r="BC481" t="s">
        <v>4573</v>
      </c>
      <c r="BD481" t="s">
        <v>6812</v>
      </c>
      <c r="BE481" t="s">
        <v>6813</v>
      </c>
      <c r="BF481" t="s">
        <v>6802</v>
      </c>
      <c r="BG481" t="s">
        <v>6814</v>
      </c>
      <c r="BH481" t="s">
        <v>6815</v>
      </c>
      <c r="BI481" t="s">
        <v>6816</v>
      </c>
      <c r="BJ481" s="96">
        <v>4</v>
      </c>
      <c r="BK481" s="96" t="s">
        <v>4305</v>
      </c>
      <c r="BL481" s="68" t="s">
        <v>6786</v>
      </c>
      <c r="CQ481" s="205">
        <v>1</v>
      </c>
    </row>
    <row r="482" spans="52:95" x14ac:dyDescent="0.25">
      <c r="AZ482" s="96" t="s">
        <v>677</v>
      </c>
      <c r="BA482" s="96" t="s">
        <v>12</v>
      </c>
      <c r="BB482" s="96">
        <v>5</v>
      </c>
      <c r="BC482" t="s">
        <v>4577</v>
      </c>
      <c r="BD482" t="s">
        <v>6817</v>
      </c>
      <c r="BE482" t="s">
        <v>4578</v>
      </c>
      <c r="BF482" t="s">
        <v>6818</v>
      </c>
      <c r="BG482" t="s">
        <v>6819</v>
      </c>
      <c r="BH482" t="s">
        <v>6793</v>
      </c>
      <c r="BI482"/>
      <c r="BJ482" s="96">
        <v>4</v>
      </c>
      <c r="BK482" s="96" t="s">
        <v>4306</v>
      </c>
      <c r="BL482" s="68" t="s">
        <v>6786</v>
      </c>
      <c r="CQ482" s="205">
        <v>1</v>
      </c>
    </row>
    <row r="483" spans="52:95" x14ac:dyDescent="0.25">
      <c r="AZ483" s="96" t="s">
        <v>695</v>
      </c>
      <c r="BA483" s="96" t="s">
        <v>10</v>
      </c>
      <c r="BB483" s="96">
        <v>1</v>
      </c>
      <c r="BC483" t="s">
        <v>4512</v>
      </c>
      <c r="BD483" t="s">
        <v>4346</v>
      </c>
      <c r="BE483" t="s">
        <v>6831</v>
      </c>
      <c r="BI483"/>
      <c r="BJ483" s="96">
        <v>4</v>
      </c>
      <c r="BK483" s="96" t="s">
        <v>4292</v>
      </c>
      <c r="BL483" s="68" t="s">
        <v>6786</v>
      </c>
      <c r="CQ483" s="205">
        <v>1</v>
      </c>
    </row>
    <row r="484" spans="52:95" x14ac:dyDescent="0.25">
      <c r="AZ484" s="96" t="s">
        <v>695</v>
      </c>
      <c r="BA484" s="96" t="s">
        <v>10</v>
      </c>
      <c r="BB484" s="96">
        <v>2</v>
      </c>
      <c r="BC484" t="s">
        <v>4518</v>
      </c>
      <c r="BD484" t="s">
        <v>4346</v>
      </c>
      <c r="BE484" t="s">
        <v>6787</v>
      </c>
      <c r="BF484" t="s">
        <v>6788</v>
      </c>
      <c r="BG484" t="s">
        <v>6789</v>
      </c>
      <c r="BI484"/>
      <c r="BJ484" s="96">
        <v>4</v>
      </c>
      <c r="BK484" s="96" t="s">
        <v>4293</v>
      </c>
      <c r="BL484" s="68" t="s">
        <v>6786</v>
      </c>
      <c r="CQ484" s="205">
        <v>1</v>
      </c>
    </row>
    <row r="485" spans="52:95" x14ac:dyDescent="0.25">
      <c r="AZ485" s="96" t="s">
        <v>695</v>
      </c>
      <c r="BA485" s="96" t="s">
        <v>10</v>
      </c>
      <c r="BB485" s="96">
        <v>3</v>
      </c>
      <c r="BC485" t="s">
        <v>4523</v>
      </c>
      <c r="BD485" t="s">
        <v>6901</v>
      </c>
      <c r="BE485" t="s">
        <v>6902</v>
      </c>
      <c r="BJ485" s="96">
        <v>4</v>
      </c>
      <c r="BK485" s="96" t="s">
        <v>4294</v>
      </c>
      <c r="BL485" s="68" t="s">
        <v>6786</v>
      </c>
      <c r="CQ485" s="205">
        <v>1</v>
      </c>
    </row>
    <row r="486" spans="52:95" x14ac:dyDescent="0.25">
      <c r="AZ486" s="96" t="s">
        <v>695</v>
      </c>
      <c r="BA486" s="96" t="s">
        <v>10</v>
      </c>
      <c r="BB486" s="96">
        <v>4</v>
      </c>
      <c r="BC486" t="s">
        <v>4527</v>
      </c>
      <c r="BD486" t="s">
        <v>5506</v>
      </c>
      <c r="BE486" t="s">
        <v>6884</v>
      </c>
      <c r="BJ486" s="96">
        <v>4</v>
      </c>
      <c r="BK486" s="96" t="s">
        <v>4295</v>
      </c>
      <c r="BL486" s="68" t="s">
        <v>6786</v>
      </c>
      <c r="CQ486" s="205">
        <v>1</v>
      </c>
    </row>
    <row r="487" spans="52:95" x14ac:dyDescent="0.25">
      <c r="AZ487" s="96" t="s">
        <v>695</v>
      </c>
      <c r="BA487" s="96" t="s">
        <v>10</v>
      </c>
      <c r="BB487" s="96">
        <v>5</v>
      </c>
      <c r="BC487" t="s">
        <v>4531</v>
      </c>
      <c r="BD487" t="s">
        <v>5507</v>
      </c>
      <c r="BE487" t="s">
        <v>6903</v>
      </c>
      <c r="BF487" t="s">
        <v>6792</v>
      </c>
      <c r="BG487" t="s">
        <v>6793</v>
      </c>
      <c r="BJ487" s="96">
        <v>4</v>
      </c>
      <c r="BK487" s="96" t="s">
        <v>4296</v>
      </c>
      <c r="BL487" s="68" t="s">
        <v>6786</v>
      </c>
      <c r="CQ487" s="205">
        <v>1</v>
      </c>
    </row>
    <row r="488" spans="52:95" x14ac:dyDescent="0.25">
      <c r="AZ488" s="96" t="s">
        <v>695</v>
      </c>
      <c r="BA488" s="96" t="s">
        <v>54</v>
      </c>
      <c r="BB488" s="96">
        <v>1</v>
      </c>
      <c r="BC488" t="s">
        <v>4536</v>
      </c>
      <c r="BD488" t="s">
        <v>5507</v>
      </c>
      <c r="BJ488" s="96">
        <v>4</v>
      </c>
      <c r="BK488" s="96" t="s">
        <v>4297</v>
      </c>
      <c r="BL488" s="68" t="s">
        <v>6786</v>
      </c>
      <c r="CQ488" s="205">
        <v>1</v>
      </c>
    </row>
    <row r="489" spans="52:95" x14ac:dyDescent="0.25">
      <c r="AZ489" s="96" t="s">
        <v>695</v>
      </c>
      <c r="BA489" s="96" t="s">
        <v>54</v>
      </c>
      <c r="BB489" s="96">
        <v>2</v>
      </c>
      <c r="BC489" t="s">
        <v>4540</v>
      </c>
      <c r="BD489" t="s">
        <v>4541</v>
      </c>
      <c r="BE489" t="s">
        <v>6794</v>
      </c>
      <c r="BF489" t="s">
        <v>6789</v>
      </c>
      <c r="BG489" t="s">
        <v>6788</v>
      </c>
      <c r="BH489" s="96" t="s">
        <v>6795</v>
      </c>
      <c r="BJ489" s="96">
        <v>4</v>
      </c>
      <c r="BK489" s="96" t="s">
        <v>4298</v>
      </c>
      <c r="BL489" s="68" t="s">
        <v>6786</v>
      </c>
      <c r="CQ489" s="205">
        <v>1</v>
      </c>
    </row>
    <row r="490" spans="52:95" x14ac:dyDescent="0.25">
      <c r="AZ490" s="96" t="s">
        <v>695</v>
      </c>
      <c r="BA490" s="96" t="s">
        <v>54</v>
      </c>
      <c r="BB490" s="96">
        <v>3</v>
      </c>
      <c r="BC490" t="s">
        <v>4545</v>
      </c>
      <c r="BD490" t="s">
        <v>6901</v>
      </c>
      <c r="BE490" t="s">
        <v>6902</v>
      </c>
      <c r="BJ490" s="96">
        <v>4</v>
      </c>
      <c r="BK490" s="96" t="s">
        <v>4299</v>
      </c>
      <c r="BL490" s="68" t="s">
        <v>6786</v>
      </c>
      <c r="CQ490" s="205">
        <v>1</v>
      </c>
    </row>
    <row r="491" spans="52:95" x14ac:dyDescent="0.25">
      <c r="AZ491" s="96" t="s">
        <v>695</v>
      </c>
      <c r="BA491" s="96" t="s">
        <v>54</v>
      </c>
      <c r="BB491" s="96">
        <v>4</v>
      </c>
      <c r="BC491" t="s">
        <v>4550</v>
      </c>
      <c r="BD491" t="s">
        <v>4551</v>
      </c>
      <c r="BE491" t="s">
        <v>6799</v>
      </c>
      <c r="BF491" t="s">
        <v>6800</v>
      </c>
      <c r="BG491" t="s">
        <v>6801</v>
      </c>
      <c r="BH491" s="96" t="s">
        <v>6802</v>
      </c>
      <c r="BI491" s="96" t="s">
        <v>6803</v>
      </c>
      <c r="BJ491" s="96">
        <v>4</v>
      </c>
      <c r="BK491" s="96" t="s">
        <v>4300</v>
      </c>
      <c r="BL491" s="68" t="s">
        <v>6786</v>
      </c>
      <c r="CQ491" s="205">
        <v>1</v>
      </c>
    </row>
    <row r="492" spans="52:95" x14ac:dyDescent="0.25">
      <c r="AZ492" s="96" t="s">
        <v>695</v>
      </c>
      <c r="BA492" s="96" t="s">
        <v>54</v>
      </c>
      <c r="BB492" s="96">
        <v>5</v>
      </c>
      <c r="BC492" t="s">
        <v>4555</v>
      </c>
      <c r="BD492" t="s">
        <v>4556</v>
      </c>
      <c r="BE492" t="s">
        <v>6804</v>
      </c>
      <c r="BF492" t="s">
        <v>6805</v>
      </c>
      <c r="BG492" t="s">
        <v>6806</v>
      </c>
      <c r="BH492" s="96" t="s">
        <v>6807</v>
      </c>
      <c r="BJ492" s="96">
        <v>4</v>
      </c>
      <c r="BK492" s="96" t="s">
        <v>4301</v>
      </c>
      <c r="BL492" s="68" t="s">
        <v>6786</v>
      </c>
      <c r="CQ492" s="205">
        <v>1</v>
      </c>
    </row>
    <row r="493" spans="52:95" x14ac:dyDescent="0.25">
      <c r="AZ493" s="96" t="s">
        <v>695</v>
      </c>
      <c r="BA493" s="96" t="s">
        <v>12</v>
      </c>
      <c r="BB493" s="96">
        <v>1</v>
      </c>
      <c r="BC493" t="s">
        <v>4560</v>
      </c>
      <c r="BD493" t="s">
        <v>4346</v>
      </c>
      <c r="BE493" t="s">
        <v>6831</v>
      </c>
      <c r="BH493"/>
      <c r="BI493"/>
      <c r="BJ493" s="96">
        <v>4</v>
      </c>
      <c r="BK493" s="96" t="s">
        <v>4302</v>
      </c>
      <c r="BL493" s="68" t="s">
        <v>6786</v>
      </c>
      <c r="CQ493" s="205">
        <v>1</v>
      </c>
    </row>
    <row r="494" spans="52:95" x14ac:dyDescent="0.25">
      <c r="AZ494" s="96" t="s">
        <v>695</v>
      </c>
      <c r="BA494" s="96" t="s">
        <v>12</v>
      </c>
      <c r="BB494" s="96">
        <v>2</v>
      </c>
      <c r="BC494" t="s">
        <v>4564</v>
      </c>
      <c r="BD494" t="s">
        <v>4565</v>
      </c>
      <c r="BE494" t="s">
        <v>6808</v>
      </c>
      <c r="BF494" t="s">
        <v>6809</v>
      </c>
      <c r="BG494" t="s">
        <v>6810</v>
      </c>
      <c r="BH494" t="s">
        <v>6811</v>
      </c>
      <c r="BI494"/>
      <c r="BJ494" s="96">
        <v>4</v>
      </c>
      <c r="BK494" s="96" t="s">
        <v>4303</v>
      </c>
      <c r="BL494" s="68" t="s">
        <v>6786</v>
      </c>
      <c r="CQ494" s="205">
        <v>1</v>
      </c>
    </row>
    <row r="495" spans="52:95" x14ac:dyDescent="0.25">
      <c r="AZ495" s="96" t="s">
        <v>695</v>
      </c>
      <c r="BA495" s="96" t="s">
        <v>12</v>
      </c>
      <c r="BB495" s="96">
        <v>3</v>
      </c>
      <c r="BC495" t="s">
        <v>4569</v>
      </c>
      <c r="BD495" t="s">
        <v>4346</v>
      </c>
      <c r="BE495" t="s">
        <v>6902</v>
      </c>
      <c r="BH495"/>
      <c r="BI495"/>
      <c r="BJ495" s="96">
        <v>4</v>
      </c>
      <c r="BK495" s="96" t="s">
        <v>4304</v>
      </c>
      <c r="BL495" s="68" t="s">
        <v>6786</v>
      </c>
      <c r="CQ495" s="205">
        <v>1</v>
      </c>
    </row>
    <row r="496" spans="52:95" x14ac:dyDescent="0.25">
      <c r="AZ496" s="96" t="s">
        <v>695</v>
      </c>
      <c r="BA496" s="96" t="s">
        <v>12</v>
      </c>
      <c r="BB496" s="96">
        <v>4</v>
      </c>
      <c r="BC496" t="s">
        <v>4573</v>
      </c>
      <c r="BD496" t="s">
        <v>6812</v>
      </c>
      <c r="BE496" t="s">
        <v>6813</v>
      </c>
      <c r="BF496" t="s">
        <v>6802</v>
      </c>
      <c r="BG496" t="s">
        <v>6814</v>
      </c>
      <c r="BH496" t="s">
        <v>6815</v>
      </c>
      <c r="BI496" t="s">
        <v>6816</v>
      </c>
      <c r="BJ496" s="96">
        <v>4</v>
      </c>
      <c r="BK496" s="96" t="s">
        <v>4305</v>
      </c>
      <c r="BL496" s="68" t="s">
        <v>6786</v>
      </c>
      <c r="CQ496" s="205">
        <v>1</v>
      </c>
    </row>
    <row r="497" spans="52:95" x14ac:dyDescent="0.25">
      <c r="AZ497" s="96" t="s">
        <v>695</v>
      </c>
      <c r="BA497" s="96" t="s">
        <v>12</v>
      </c>
      <c r="BB497" s="96">
        <v>5</v>
      </c>
      <c r="BC497" t="s">
        <v>4577</v>
      </c>
      <c r="BD497" t="s">
        <v>6817</v>
      </c>
      <c r="BE497" t="s">
        <v>4578</v>
      </c>
      <c r="BF497" t="s">
        <v>6818</v>
      </c>
      <c r="BG497" t="s">
        <v>6819</v>
      </c>
      <c r="BH497" t="s">
        <v>6793</v>
      </c>
      <c r="BI497"/>
      <c r="BJ497" s="96">
        <v>4</v>
      </c>
      <c r="BK497" s="96" t="s">
        <v>4306</v>
      </c>
      <c r="BL497" s="68" t="s">
        <v>6786</v>
      </c>
      <c r="CQ497" s="205">
        <v>1</v>
      </c>
    </row>
    <row r="498" spans="52:95" x14ac:dyDescent="0.25">
      <c r="AZ498" s="96" t="s">
        <v>712</v>
      </c>
      <c r="BA498" s="96" t="s">
        <v>10</v>
      </c>
      <c r="BB498" s="96">
        <v>1</v>
      </c>
      <c r="BC498" t="s">
        <v>4512</v>
      </c>
      <c r="BD498" t="s">
        <v>5508</v>
      </c>
      <c r="BE498" t="s">
        <v>6848</v>
      </c>
      <c r="BJ498" s="96">
        <v>4</v>
      </c>
      <c r="BK498" s="96" t="s">
        <v>4292</v>
      </c>
      <c r="BL498" s="68" t="s">
        <v>6786</v>
      </c>
      <c r="CQ498" s="205">
        <v>1</v>
      </c>
    </row>
    <row r="499" spans="52:95" x14ac:dyDescent="0.25">
      <c r="AZ499" s="96" t="s">
        <v>712</v>
      </c>
      <c r="BA499" s="96" t="s">
        <v>10</v>
      </c>
      <c r="BB499" s="96">
        <v>2</v>
      </c>
      <c r="BC499" t="s">
        <v>4518</v>
      </c>
      <c r="BD499" t="s">
        <v>5508</v>
      </c>
      <c r="BE499" t="s">
        <v>6787</v>
      </c>
      <c r="BF499" t="s">
        <v>6788</v>
      </c>
      <c r="BG499" t="s">
        <v>6789</v>
      </c>
      <c r="BJ499" s="96">
        <v>4</v>
      </c>
      <c r="BK499" s="96" t="s">
        <v>4293</v>
      </c>
      <c r="BL499" s="68" t="s">
        <v>6786</v>
      </c>
      <c r="CQ499" s="205">
        <v>1</v>
      </c>
    </row>
    <row r="500" spans="52:95" x14ac:dyDescent="0.25">
      <c r="AZ500" s="96" t="s">
        <v>712</v>
      </c>
      <c r="BA500" s="96" t="s">
        <v>10</v>
      </c>
      <c r="BB500" s="96">
        <v>3</v>
      </c>
      <c r="BC500" t="s">
        <v>4523</v>
      </c>
      <c r="BD500" t="s">
        <v>6904</v>
      </c>
      <c r="BE500" t="s">
        <v>6905</v>
      </c>
      <c r="BJ500" s="96">
        <v>4</v>
      </c>
      <c r="BK500" s="96" t="s">
        <v>4294</v>
      </c>
      <c r="BL500" s="68" t="s">
        <v>6786</v>
      </c>
      <c r="CQ500" s="205">
        <v>1</v>
      </c>
    </row>
    <row r="501" spans="52:95" x14ac:dyDescent="0.25">
      <c r="AZ501" s="96" t="s">
        <v>712</v>
      </c>
      <c r="BA501" s="96" t="s">
        <v>10</v>
      </c>
      <c r="BB501" s="96">
        <v>4</v>
      </c>
      <c r="BC501" t="s">
        <v>4527</v>
      </c>
      <c r="BD501" t="s">
        <v>6884</v>
      </c>
      <c r="BJ501" s="96">
        <v>4</v>
      </c>
      <c r="BK501" s="96" t="s">
        <v>4295</v>
      </c>
      <c r="BL501" s="68" t="s">
        <v>6786</v>
      </c>
      <c r="CQ501" s="205">
        <v>1</v>
      </c>
    </row>
    <row r="502" spans="52:95" x14ac:dyDescent="0.25">
      <c r="AZ502" s="96" t="s">
        <v>712</v>
      </c>
      <c r="BA502" s="96" t="s">
        <v>10</v>
      </c>
      <c r="BB502" s="96">
        <v>5</v>
      </c>
      <c r="BC502" t="s">
        <v>4531</v>
      </c>
      <c r="BD502" t="s">
        <v>4347</v>
      </c>
      <c r="BE502" t="s">
        <v>5509</v>
      </c>
      <c r="BF502" t="s">
        <v>6792</v>
      </c>
      <c r="BG502" t="s">
        <v>6793</v>
      </c>
      <c r="BJ502" s="96">
        <v>4</v>
      </c>
      <c r="BK502" s="96" t="s">
        <v>4296</v>
      </c>
      <c r="BL502" s="68" t="s">
        <v>6786</v>
      </c>
      <c r="CQ502" s="205">
        <v>1</v>
      </c>
    </row>
    <row r="503" spans="52:95" x14ac:dyDescent="0.25">
      <c r="AZ503" s="96" t="s">
        <v>712</v>
      </c>
      <c r="BA503" s="96" t="s">
        <v>54</v>
      </c>
      <c r="BB503" s="96">
        <v>1</v>
      </c>
      <c r="BC503" t="s">
        <v>4536</v>
      </c>
      <c r="BD503" t="s">
        <v>4347</v>
      </c>
      <c r="BJ503" s="96">
        <v>4</v>
      </c>
      <c r="BK503" s="96" t="s">
        <v>4297</v>
      </c>
      <c r="BL503" s="68" t="s">
        <v>6786</v>
      </c>
      <c r="CQ503" s="205">
        <v>1</v>
      </c>
    </row>
    <row r="504" spans="52:95" x14ac:dyDescent="0.25">
      <c r="AZ504" s="96" t="s">
        <v>712</v>
      </c>
      <c r="BA504" s="96" t="s">
        <v>54</v>
      </c>
      <c r="BB504" s="96">
        <v>2</v>
      </c>
      <c r="BC504" t="s">
        <v>4540</v>
      </c>
      <c r="BD504" t="s">
        <v>4541</v>
      </c>
      <c r="BE504" t="s">
        <v>6794</v>
      </c>
      <c r="BF504" t="s">
        <v>6789</v>
      </c>
      <c r="BG504" t="s">
        <v>6788</v>
      </c>
      <c r="BH504" s="96" t="s">
        <v>6795</v>
      </c>
      <c r="BJ504" s="96">
        <v>4</v>
      </c>
      <c r="BK504" s="96" t="s">
        <v>4298</v>
      </c>
      <c r="BL504" s="68" t="s">
        <v>6786</v>
      </c>
      <c r="CQ504" s="205">
        <v>1</v>
      </c>
    </row>
    <row r="505" spans="52:95" x14ac:dyDescent="0.25">
      <c r="AZ505" s="96" t="s">
        <v>712</v>
      </c>
      <c r="BA505" s="96" t="s">
        <v>54</v>
      </c>
      <c r="BB505" s="96">
        <v>3</v>
      </c>
      <c r="BC505" t="s">
        <v>4545</v>
      </c>
      <c r="BD505" t="s">
        <v>6904</v>
      </c>
      <c r="BE505" t="s">
        <v>6905</v>
      </c>
      <c r="BJ505" s="96">
        <v>4</v>
      </c>
      <c r="BK505" s="96" t="s">
        <v>4299</v>
      </c>
      <c r="BL505" s="68" t="s">
        <v>6786</v>
      </c>
      <c r="CQ505" s="205">
        <v>1</v>
      </c>
    </row>
    <row r="506" spans="52:95" x14ac:dyDescent="0.25">
      <c r="AZ506" s="96" t="s">
        <v>712</v>
      </c>
      <c r="BA506" s="96" t="s">
        <v>54</v>
      </c>
      <c r="BB506" s="96">
        <v>4</v>
      </c>
      <c r="BC506" t="s">
        <v>4550</v>
      </c>
      <c r="BD506" t="s">
        <v>4551</v>
      </c>
      <c r="BE506" t="s">
        <v>6799</v>
      </c>
      <c r="BF506" t="s">
        <v>6800</v>
      </c>
      <c r="BG506" t="s">
        <v>6801</v>
      </c>
      <c r="BH506" s="96" t="s">
        <v>6802</v>
      </c>
      <c r="BI506" s="96" t="s">
        <v>6803</v>
      </c>
      <c r="BJ506" s="96">
        <v>4</v>
      </c>
      <c r="BK506" s="96" t="s">
        <v>4300</v>
      </c>
      <c r="BL506" s="68" t="s">
        <v>6786</v>
      </c>
      <c r="CQ506" s="205">
        <v>1</v>
      </c>
    </row>
    <row r="507" spans="52:95" x14ac:dyDescent="0.25">
      <c r="AZ507" s="96" t="s">
        <v>712</v>
      </c>
      <c r="BA507" s="96" t="s">
        <v>54</v>
      </c>
      <c r="BB507" s="96">
        <v>5</v>
      </c>
      <c r="BC507" t="s">
        <v>4555</v>
      </c>
      <c r="BD507" t="s">
        <v>4556</v>
      </c>
      <c r="BE507" t="s">
        <v>6804</v>
      </c>
      <c r="BF507" t="s">
        <v>6805</v>
      </c>
      <c r="BG507" t="s">
        <v>6806</v>
      </c>
      <c r="BH507" s="96" t="s">
        <v>6807</v>
      </c>
      <c r="BJ507" s="96">
        <v>4</v>
      </c>
      <c r="BK507" s="96" t="s">
        <v>4301</v>
      </c>
      <c r="BL507" s="68" t="s">
        <v>6786</v>
      </c>
      <c r="CQ507" s="205">
        <v>1</v>
      </c>
    </row>
    <row r="508" spans="52:95" x14ac:dyDescent="0.25">
      <c r="AZ508" s="96" t="s">
        <v>712</v>
      </c>
      <c r="BA508" s="96" t="s">
        <v>12</v>
      </c>
      <c r="BB508" s="96">
        <v>1</v>
      </c>
      <c r="BC508" t="s">
        <v>4560</v>
      </c>
      <c r="BD508" t="s">
        <v>5508</v>
      </c>
      <c r="BE508" t="s">
        <v>6848</v>
      </c>
      <c r="BH508"/>
      <c r="BI508"/>
      <c r="BJ508" s="96">
        <v>4</v>
      </c>
      <c r="BK508" s="96" t="s">
        <v>4302</v>
      </c>
      <c r="BL508" s="68" t="s">
        <v>6786</v>
      </c>
      <c r="CQ508" s="205">
        <v>1</v>
      </c>
    </row>
    <row r="509" spans="52:95" x14ac:dyDescent="0.25">
      <c r="AZ509" s="96" t="s">
        <v>712</v>
      </c>
      <c r="BA509" s="96" t="s">
        <v>12</v>
      </c>
      <c r="BB509" s="96">
        <v>2</v>
      </c>
      <c r="BC509" t="s">
        <v>4564</v>
      </c>
      <c r="BD509" t="s">
        <v>4565</v>
      </c>
      <c r="BE509" t="s">
        <v>6808</v>
      </c>
      <c r="BF509" t="s">
        <v>6809</v>
      </c>
      <c r="BG509" t="s">
        <v>6810</v>
      </c>
      <c r="BH509" t="s">
        <v>6811</v>
      </c>
      <c r="BI509"/>
      <c r="BJ509" s="96">
        <v>4</v>
      </c>
      <c r="BK509" s="96" t="s">
        <v>4303</v>
      </c>
      <c r="BL509" s="68" t="s">
        <v>6786</v>
      </c>
      <c r="CQ509" s="205">
        <v>1</v>
      </c>
    </row>
    <row r="510" spans="52:95" x14ac:dyDescent="0.25">
      <c r="AZ510" s="96" t="s">
        <v>712</v>
      </c>
      <c r="BA510" s="96" t="s">
        <v>12</v>
      </c>
      <c r="BB510" s="96">
        <v>3</v>
      </c>
      <c r="BC510" t="s">
        <v>4569</v>
      </c>
      <c r="BD510" t="s">
        <v>5508</v>
      </c>
      <c r="BE510" t="s">
        <v>6905</v>
      </c>
      <c r="BH510"/>
      <c r="BI510"/>
      <c r="BJ510" s="96">
        <v>4</v>
      </c>
      <c r="BK510" s="96" t="s">
        <v>4304</v>
      </c>
      <c r="BL510" s="68" t="s">
        <v>6786</v>
      </c>
      <c r="CQ510" s="205">
        <v>1</v>
      </c>
    </row>
    <row r="511" spans="52:95" x14ac:dyDescent="0.25">
      <c r="AZ511" s="96" t="s">
        <v>712</v>
      </c>
      <c r="BA511" s="96" t="s">
        <v>12</v>
      </c>
      <c r="BB511" s="96">
        <v>4</v>
      </c>
      <c r="BC511" t="s">
        <v>4573</v>
      </c>
      <c r="BD511" t="s">
        <v>6812</v>
      </c>
      <c r="BE511" t="s">
        <v>6813</v>
      </c>
      <c r="BF511" t="s">
        <v>6802</v>
      </c>
      <c r="BG511" t="s">
        <v>6814</v>
      </c>
      <c r="BH511" t="s">
        <v>6815</v>
      </c>
      <c r="BI511" t="s">
        <v>6816</v>
      </c>
      <c r="BJ511" s="96">
        <v>4</v>
      </c>
      <c r="BK511" s="96" t="s">
        <v>4305</v>
      </c>
      <c r="BL511" s="68" t="s">
        <v>6786</v>
      </c>
      <c r="CQ511" s="205">
        <v>1</v>
      </c>
    </row>
    <row r="512" spans="52:95" x14ac:dyDescent="0.25">
      <c r="AZ512" s="96" t="s">
        <v>712</v>
      </c>
      <c r="BA512" s="96" t="s">
        <v>12</v>
      </c>
      <c r="BB512" s="96">
        <v>5</v>
      </c>
      <c r="BC512" t="s">
        <v>4577</v>
      </c>
      <c r="BD512" t="s">
        <v>6817</v>
      </c>
      <c r="BE512" t="s">
        <v>4578</v>
      </c>
      <c r="BF512" t="s">
        <v>6818</v>
      </c>
      <c r="BG512" t="s">
        <v>6819</v>
      </c>
      <c r="BH512" t="s">
        <v>6793</v>
      </c>
      <c r="BI512"/>
      <c r="BJ512" s="96">
        <v>4</v>
      </c>
      <c r="BK512" s="96" t="s">
        <v>4306</v>
      </c>
      <c r="BL512" s="68" t="s">
        <v>6786</v>
      </c>
      <c r="CQ512" s="205">
        <v>1</v>
      </c>
    </row>
    <row r="513" spans="52:95" x14ac:dyDescent="0.25">
      <c r="AZ513" s="96" t="s">
        <v>729</v>
      </c>
      <c r="BA513" s="96" t="s">
        <v>10</v>
      </c>
      <c r="BB513" s="96">
        <v>1</v>
      </c>
      <c r="BC513" t="s">
        <v>4512</v>
      </c>
      <c r="BD513" t="s">
        <v>5510</v>
      </c>
      <c r="BE513" t="s">
        <v>6848</v>
      </c>
      <c r="BJ513" s="96">
        <v>4</v>
      </c>
      <c r="BK513" s="96" t="s">
        <v>4292</v>
      </c>
      <c r="BL513" s="68" t="s">
        <v>6786</v>
      </c>
      <c r="CQ513" s="205">
        <v>1</v>
      </c>
    </row>
    <row r="514" spans="52:95" x14ac:dyDescent="0.25">
      <c r="AZ514" s="96" t="s">
        <v>729</v>
      </c>
      <c r="BA514" s="96" t="s">
        <v>10</v>
      </c>
      <c r="BB514" s="96">
        <v>2</v>
      </c>
      <c r="BC514" t="s">
        <v>4518</v>
      </c>
      <c r="BD514" t="s">
        <v>5510</v>
      </c>
      <c r="BE514" t="s">
        <v>6787</v>
      </c>
      <c r="BF514" t="s">
        <v>6788</v>
      </c>
      <c r="BG514" t="s">
        <v>6789</v>
      </c>
      <c r="BJ514" s="96">
        <v>4</v>
      </c>
      <c r="BK514" s="96" t="s">
        <v>4293</v>
      </c>
      <c r="BL514" s="68" t="s">
        <v>6786</v>
      </c>
      <c r="CQ514" s="205">
        <v>1</v>
      </c>
    </row>
    <row r="515" spans="52:95" x14ac:dyDescent="0.25">
      <c r="AZ515" s="96" t="s">
        <v>729</v>
      </c>
      <c r="BA515" s="96" t="s">
        <v>10</v>
      </c>
      <c r="BB515" s="96">
        <v>3</v>
      </c>
      <c r="BC515" t="s">
        <v>4523</v>
      </c>
      <c r="BD515" t="s">
        <v>6906</v>
      </c>
      <c r="BE515" t="s">
        <v>6907</v>
      </c>
      <c r="BJ515" s="96">
        <v>4</v>
      </c>
      <c r="BK515" s="96" t="s">
        <v>4294</v>
      </c>
      <c r="BL515" s="68" t="s">
        <v>6786</v>
      </c>
      <c r="CQ515" s="205">
        <v>1</v>
      </c>
    </row>
    <row r="516" spans="52:95" x14ac:dyDescent="0.25">
      <c r="AZ516" s="96" t="s">
        <v>729</v>
      </c>
      <c r="BA516" s="96" t="s">
        <v>10</v>
      </c>
      <c r="BB516" s="96">
        <v>4</v>
      </c>
      <c r="BC516" t="s">
        <v>4527</v>
      </c>
      <c r="BD516" t="s">
        <v>6884</v>
      </c>
      <c r="BJ516" s="96">
        <v>4</v>
      </c>
      <c r="BK516" s="96" t="s">
        <v>4295</v>
      </c>
      <c r="BL516" s="68" t="s">
        <v>6786</v>
      </c>
      <c r="CQ516" s="205">
        <v>1</v>
      </c>
    </row>
    <row r="517" spans="52:95" x14ac:dyDescent="0.25">
      <c r="AZ517" s="96" t="s">
        <v>729</v>
      </c>
      <c r="BA517" s="96" t="s">
        <v>10</v>
      </c>
      <c r="BB517" s="96">
        <v>5</v>
      </c>
      <c r="BC517" t="s">
        <v>4531</v>
      </c>
      <c r="BD517" t="s">
        <v>4348</v>
      </c>
      <c r="BE517" t="s">
        <v>5511</v>
      </c>
      <c r="BF517" t="s">
        <v>6792</v>
      </c>
      <c r="BG517" t="s">
        <v>6793</v>
      </c>
      <c r="BJ517" s="96">
        <v>4</v>
      </c>
      <c r="BK517" s="96" t="s">
        <v>4296</v>
      </c>
      <c r="BL517" s="68" t="s">
        <v>6786</v>
      </c>
      <c r="CQ517" s="205">
        <v>1</v>
      </c>
    </row>
    <row r="518" spans="52:95" x14ac:dyDescent="0.25">
      <c r="AZ518" s="96" t="s">
        <v>729</v>
      </c>
      <c r="BA518" s="96" t="s">
        <v>54</v>
      </c>
      <c r="BB518" s="96">
        <v>1</v>
      </c>
      <c r="BC518" t="s">
        <v>4536</v>
      </c>
      <c r="BD518" t="s">
        <v>4348</v>
      </c>
      <c r="BJ518" s="96">
        <v>4</v>
      </c>
      <c r="BK518" s="96" t="s">
        <v>4297</v>
      </c>
      <c r="BL518" s="68" t="s">
        <v>6786</v>
      </c>
      <c r="CQ518" s="205">
        <v>1</v>
      </c>
    </row>
    <row r="519" spans="52:95" x14ac:dyDescent="0.25">
      <c r="AZ519" s="96" t="s">
        <v>729</v>
      </c>
      <c r="BA519" s="96" t="s">
        <v>54</v>
      </c>
      <c r="BB519" s="96">
        <v>2</v>
      </c>
      <c r="BC519" t="s">
        <v>4540</v>
      </c>
      <c r="BD519" t="s">
        <v>4541</v>
      </c>
      <c r="BE519" t="s">
        <v>6794</v>
      </c>
      <c r="BF519" t="s">
        <v>6789</v>
      </c>
      <c r="BG519" t="s">
        <v>6788</v>
      </c>
      <c r="BH519" s="96" t="s">
        <v>6795</v>
      </c>
      <c r="BJ519" s="96">
        <v>4</v>
      </c>
      <c r="BK519" s="96" t="s">
        <v>4298</v>
      </c>
      <c r="BL519" s="68" t="s">
        <v>6786</v>
      </c>
      <c r="CQ519" s="205">
        <v>1</v>
      </c>
    </row>
    <row r="520" spans="52:95" x14ac:dyDescent="0.25">
      <c r="AZ520" s="96" t="s">
        <v>729</v>
      </c>
      <c r="BA520" s="96" t="s">
        <v>54</v>
      </c>
      <c r="BB520" s="96">
        <v>3</v>
      </c>
      <c r="BC520" t="s">
        <v>4545</v>
      </c>
      <c r="BD520" t="s">
        <v>6906</v>
      </c>
      <c r="BE520" t="s">
        <v>6907</v>
      </c>
      <c r="BJ520" s="96">
        <v>4</v>
      </c>
      <c r="BK520" s="96" t="s">
        <v>4299</v>
      </c>
      <c r="BL520" s="68" t="s">
        <v>6786</v>
      </c>
      <c r="CQ520" s="205">
        <v>1</v>
      </c>
    </row>
    <row r="521" spans="52:95" x14ac:dyDescent="0.25">
      <c r="AZ521" s="96" t="s">
        <v>729</v>
      </c>
      <c r="BA521" s="96" t="s">
        <v>54</v>
      </c>
      <c r="BB521" s="96">
        <v>4</v>
      </c>
      <c r="BC521" t="s">
        <v>4550</v>
      </c>
      <c r="BD521" t="s">
        <v>4551</v>
      </c>
      <c r="BE521" t="s">
        <v>6799</v>
      </c>
      <c r="BF521" t="s">
        <v>6800</v>
      </c>
      <c r="BG521" t="s">
        <v>6801</v>
      </c>
      <c r="BH521" s="96" t="s">
        <v>6802</v>
      </c>
      <c r="BI521" s="96" t="s">
        <v>6803</v>
      </c>
      <c r="BJ521" s="96">
        <v>4</v>
      </c>
      <c r="BK521" s="96" t="s">
        <v>4300</v>
      </c>
      <c r="BL521" s="68" t="s">
        <v>6786</v>
      </c>
      <c r="CQ521" s="205">
        <v>1</v>
      </c>
    </row>
    <row r="522" spans="52:95" x14ac:dyDescent="0.25">
      <c r="AZ522" s="96" t="s">
        <v>729</v>
      </c>
      <c r="BA522" s="96" t="s">
        <v>54</v>
      </c>
      <c r="BB522" s="96">
        <v>5</v>
      </c>
      <c r="BC522" t="s">
        <v>4555</v>
      </c>
      <c r="BD522" t="s">
        <v>4556</v>
      </c>
      <c r="BE522" t="s">
        <v>6804</v>
      </c>
      <c r="BF522" t="s">
        <v>6805</v>
      </c>
      <c r="BG522" t="s">
        <v>6806</v>
      </c>
      <c r="BH522" s="96" t="s">
        <v>6807</v>
      </c>
      <c r="BJ522" s="96">
        <v>4</v>
      </c>
      <c r="BK522" s="96" t="s">
        <v>4301</v>
      </c>
      <c r="BL522" s="68" t="s">
        <v>6786</v>
      </c>
      <c r="CQ522" s="205">
        <v>1</v>
      </c>
    </row>
    <row r="523" spans="52:95" x14ac:dyDescent="0.25">
      <c r="AZ523" s="96" t="s">
        <v>729</v>
      </c>
      <c r="BA523" s="96" t="s">
        <v>12</v>
      </c>
      <c r="BB523" s="96">
        <v>1</v>
      </c>
      <c r="BC523" t="s">
        <v>4560</v>
      </c>
      <c r="BD523" t="s">
        <v>5510</v>
      </c>
      <c r="BE523" t="s">
        <v>6848</v>
      </c>
      <c r="BH523"/>
      <c r="BI523"/>
      <c r="BJ523" s="96">
        <v>4</v>
      </c>
      <c r="BK523" s="96" t="s">
        <v>4302</v>
      </c>
      <c r="BL523" s="68" t="s">
        <v>6786</v>
      </c>
      <c r="CQ523" s="205">
        <v>1</v>
      </c>
    </row>
    <row r="524" spans="52:95" x14ac:dyDescent="0.25">
      <c r="AZ524" s="96" t="s">
        <v>729</v>
      </c>
      <c r="BA524" s="96" t="s">
        <v>12</v>
      </c>
      <c r="BB524" s="96">
        <v>2</v>
      </c>
      <c r="BC524" t="s">
        <v>4564</v>
      </c>
      <c r="BD524" t="s">
        <v>4565</v>
      </c>
      <c r="BE524" t="s">
        <v>6808</v>
      </c>
      <c r="BF524" t="s">
        <v>6809</v>
      </c>
      <c r="BG524" t="s">
        <v>6810</v>
      </c>
      <c r="BH524" t="s">
        <v>6811</v>
      </c>
      <c r="BI524"/>
      <c r="BJ524" s="96">
        <v>4</v>
      </c>
      <c r="BK524" s="96" t="s">
        <v>4303</v>
      </c>
      <c r="BL524" s="68" t="s">
        <v>6786</v>
      </c>
      <c r="CQ524" s="205">
        <v>1</v>
      </c>
    </row>
    <row r="525" spans="52:95" x14ac:dyDescent="0.25">
      <c r="AZ525" s="96" t="s">
        <v>729</v>
      </c>
      <c r="BA525" s="96" t="s">
        <v>12</v>
      </c>
      <c r="BB525" s="96">
        <v>3</v>
      </c>
      <c r="BC525" t="s">
        <v>4569</v>
      </c>
      <c r="BD525" t="s">
        <v>5510</v>
      </c>
      <c r="BE525" t="s">
        <v>6907</v>
      </c>
      <c r="BH525"/>
      <c r="BI525"/>
      <c r="BJ525" s="96">
        <v>4</v>
      </c>
      <c r="BK525" s="96" t="s">
        <v>4304</v>
      </c>
      <c r="BL525" s="68" t="s">
        <v>6786</v>
      </c>
      <c r="CQ525" s="205">
        <v>1</v>
      </c>
    </row>
    <row r="526" spans="52:95" x14ac:dyDescent="0.25">
      <c r="AZ526" s="96" t="s">
        <v>729</v>
      </c>
      <c r="BA526" s="96" t="s">
        <v>12</v>
      </c>
      <c r="BB526" s="96">
        <v>4</v>
      </c>
      <c r="BC526" t="s">
        <v>4573</v>
      </c>
      <c r="BD526" t="s">
        <v>6812</v>
      </c>
      <c r="BE526" t="s">
        <v>6813</v>
      </c>
      <c r="BF526" t="s">
        <v>6802</v>
      </c>
      <c r="BG526" t="s">
        <v>6814</v>
      </c>
      <c r="BH526" t="s">
        <v>6815</v>
      </c>
      <c r="BI526" t="s">
        <v>6816</v>
      </c>
      <c r="BJ526" s="96">
        <v>4</v>
      </c>
      <c r="BK526" s="96" t="s">
        <v>4305</v>
      </c>
      <c r="BL526" s="68" t="s">
        <v>6786</v>
      </c>
      <c r="CQ526" s="205">
        <v>1</v>
      </c>
    </row>
    <row r="527" spans="52:95" x14ac:dyDescent="0.25">
      <c r="AZ527" s="96" t="s">
        <v>729</v>
      </c>
      <c r="BA527" s="96" t="s">
        <v>12</v>
      </c>
      <c r="BB527" s="96">
        <v>5</v>
      </c>
      <c r="BC527" t="s">
        <v>4577</v>
      </c>
      <c r="BD527" t="s">
        <v>6817</v>
      </c>
      <c r="BE527" t="s">
        <v>4578</v>
      </c>
      <c r="BF527" t="s">
        <v>6818</v>
      </c>
      <c r="BG527" t="s">
        <v>6819</v>
      </c>
      <c r="BH527" t="s">
        <v>6793</v>
      </c>
      <c r="BI527"/>
      <c r="BJ527" s="96">
        <v>4</v>
      </c>
      <c r="BK527" s="96" t="s">
        <v>4306</v>
      </c>
      <c r="BL527" s="68" t="s">
        <v>6786</v>
      </c>
      <c r="CQ527" s="205">
        <v>1</v>
      </c>
    </row>
    <row r="528" spans="52:95" x14ac:dyDescent="0.25">
      <c r="AZ528" s="96" t="s">
        <v>746</v>
      </c>
      <c r="BA528" s="96" t="s">
        <v>10</v>
      </c>
      <c r="BB528" s="96">
        <v>1</v>
      </c>
      <c r="BC528" t="s">
        <v>4512</v>
      </c>
      <c r="BD528" t="s">
        <v>5512</v>
      </c>
      <c r="BE528" t="s">
        <v>6848</v>
      </c>
      <c r="BJ528" s="96">
        <v>4</v>
      </c>
      <c r="BK528" s="96" t="s">
        <v>4292</v>
      </c>
      <c r="BL528" s="68" t="s">
        <v>6786</v>
      </c>
      <c r="CQ528" s="205">
        <v>1</v>
      </c>
    </row>
    <row r="529" spans="52:95" x14ac:dyDescent="0.25">
      <c r="AZ529" s="96" t="s">
        <v>746</v>
      </c>
      <c r="BA529" s="96" t="s">
        <v>10</v>
      </c>
      <c r="BB529" s="96">
        <v>2</v>
      </c>
      <c r="BC529" t="s">
        <v>4518</v>
      </c>
      <c r="BD529" t="s">
        <v>5512</v>
      </c>
      <c r="BE529" t="s">
        <v>6787</v>
      </c>
      <c r="BF529" t="s">
        <v>6788</v>
      </c>
      <c r="BG529" t="s">
        <v>6789</v>
      </c>
      <c r="BJ529" s="96">
        <v>4</v>
      </c>
      <c r="BK529" s="96" t="s">
        <v>4293</v>
      </c>
      <c r="BL529" s="68" t="s">
        <v>6786</v>
      </c>
      <c r="CQ529" s="205">
        <v>1</v>
      </c>
    </row>
    <row r="530" spans="52:95" x14ac:dyDescent="0.25">
      <c r="AZ530" s="96" t="s">
        <v>746</v>
      </c>
      <c r="BA530" s="96" t="s">
        <v>10</v>
      </c>
      <c r="BB530" s="96">
        <v>3</v>
      </c>
      <c r="BC530" t="s">
        <v>4523</v>
      </c>
      <c r="BD530" t="s">
        <v>6908</v>
      </c>
      <c r="BE530" t="s">
        <v>6909</v>
      </c>
      <c r="BJ530" s="96">
        <v>4</v>
      </c>
      <c r="BK530" s="96" t="s">
        <v>4294</v>
      </c>
      <c r="BL530" s="68" t="s">
        <v>6786</v>
      </c>
      <c r="CQ530" s="205">
        <v>1</v>
      </c>
    </row>
    <row r="531" spans="52:95" x14ac:dyDescent="0.25">
      <c r="AZ531" s="96" t="s">
        <v>746</v>
      </c>
      <c r="BA531" s="96" t="s">
        <v>10</v>
      </c>
      <c r="BB531" s="96">
        <v>4</v>
      </c>
      <c r="BC531" t="s">
        <v>4527</v>
      </c>
      <c r="BD531" t="s">
        <v>6884</v>
      </c>
      <c r="BJ531" s="96">
        <v>4</v>
      </c>
      <c r="BK531" s="96" t="s">
        <v>4295</v>
      </c>
      <c r="BL531" s="68" t="s">
        <v>6786</v>
      </c>
      <c r="CQ531" s="205">
        <v>1</v>
      </c>
    </row>
    <row r="532" spans="52:95" x14ac:dyDescent="0.25">
      <c r="AZ532" s="96" t="s">
        <v>746</v>
      </c>
      <c r="BA532" s="96" t="s">
        <v>10</v>
      </c>
      <c r="BB532" s="96">
        <v>5</v>
      </c>
      <c r="BC532" t="s">
        <v>4531</v>
      </c>
      <c r="BD532" t="s">
        <v>4349</v>
      </c>
      <c r="BE532" t="s">
        <v>6910</v>
      </c>
      <c r="BF532" t="s">
        <v>6792</v>
      </c>
      <c r="BG532" t="s">
        <v>6793</v>
      </c>
      <c r="BJ532" s="96">
        <v>4</v>
      </c>
      <c r="BK532" s="96" t="s">
        <v>4296</v>
      </c>
      <c r="BL532" s="68" t="s">
        <v>6786</v>
      </c>
      <c r="CQ532" s="205">
        <v>1</v>
      </c>
    </row>
    <row r="533" spans="52:95" x14ac:dyDescent="0.25">
      <c r="AZ533" s="96" t="s">
        <v>746</v>
      </c>
      <c r="BA533" s="96" t="s">
        <v>54</v>
      </c>
      <c r="BB533" s="96">
        <v>1</v>
      </c>
      <c r="BC533" t="s">
        <v>4536</v>
      </c>
      <c r="BD533" t="s">
        <v>4349</v>
      </c>
      <c r="BJ533" s="96">
        <v>4</v>
      </c>
      <c r="BK533" s="96" t="s">
        <v>4297</v>
      </c>
      <c r="BL533" s="68" t="s">
        <v>6786</v>
      </c>
      <c r="CQ533" s="205">
        <v>1</v>
      </c>
    </row>
    <row r="534" spans="52:95" x14ac:dyDescent="0.25">
      <c r="AZ534" s="96" t="s">
        <v>746</v>
      </c>
      <c r="BA534" s="96" t="s">
        <v>54</v>
      </c>
      <c r="BB534" s="96">
        <v>2</v>
      </c>
      <c r="BC534" t="s">
        <v>4540</v>
      </c>
      <c r="BD534" t="s">
        <v>4541</v>
      </c>
      <c r="BE534" t="s">
        <v>6794</v>
      </c>
      <c r="BF534" t="s">
        <v>6789</v>
      </c>
      <c r="BG534" t="s">
        <v>6788</v>
      </c>
      <c r="BH534" s="96" t="s">
        <v>6795</v>
      </c>
      <c r="BJ534" s="96">
        <v>4</v>
      </c>
      <c r="BK534" s="96" t="s">
        <v>4298</v>
      </c>
      <c r="BL534" s="68" t="s">
        <v>6786</v>
      </c>
      <c r="CQ534" s="205">
        <v>1</v>
      </c>
    </row>
    <row r="535" spans="52:95" x14ac:dyDescent="0.25">
      <c r="AZ535" s="96" t="s">
        <v>746</v>
      </c>
      <c r="BA535" s="96" t="s">
        <v>54</v>
      </c>
      <c r="BB535" s="96">
        <v>3</v>
      </c>
      <c r="BC535" t="s">
        <v>4545</v>
      </c>
      <c r="BD535" t="s">
        <v>6908</v>
      </c>
      <c r="BE535" t="s">
        <v>6909</v>
      </c>
      <c r="BJ535" s="96">
        <v>4</v>
      </c>
      <c r="BK535" s="96" t="s">
        <v>4299</v>
      </c>
      <c r="BL535" s="68" t="s">
        <v>6786</v>
      </c>
      <c r="CQ535" s="205">
        <v>1</v>
      </c>
    </row>
    <row r="536" spans="52:95" x14ac:dyDescent="0.25">
      <c r="AZ536" s="96" t="s">
        <v>746</v>
      </c>
      <c r="BA536" s="96" t="s">
        <v>54</v>
      </c>
      <c r="BB536" s="96">
        <v>4</v>
      </c>
      <c r="BC536" t="s">
        <v>4550</v>
      </c>
      <c r="BD536" t="s">
        <v>4551</v>
      </c>
      <c r="BE536" t="s">
        <v>6799</v>
      </c>
      <c r="BF536" t="s">
        <v>6800</v>
      </c>
      <c r="BG536" t="s">
        <v>6801</v>
      </c>
      <c r="BH536" s="96" t="s">
        <v>6802</v>
      </c>
      <c r="BI536" s="96" t="s">
        <v>6803</v>
      </c>
      <c r="BJ536" s="96">
        <v>4</v>
      </c>
      <c r="BK536" s="96" t="s">
        <v>4300</v>
      </c>
      <c r="BL536" s="68" t="s">
        <v>6786</v>
      </c>
      <c r="CQ536" s="205">
        <v>1</v>
      </c>
    </row>
    <row r="537" spans="52:95" x14ac:dyDescent="0.25">
      <c r="AZ537" s="96" t="s">
        <v>746</v>
      </c>
      <c r="BA537" s="96" t="s">
        <v>54</v>
      </c>
      <c r="BB537" s="96">
        <v>5</v>
      </c>
      <c r="BC537" t="s">
        <v>4555</v>
      </c>
      <c r="BD537" t="s">
        <v>4556</v>
      </c>
      <c r="BE537" t="s">
        <v>6804</v>
      </c>
      <c r="BF537" t="s">
        <v>6805</v>
      </c>
      <c r="BG537" t="s">
        <v>6806</v>
      </c>
      <c r="BH537" s="96" t="s">
        <v>6807</v>
      </c>
      <c r="BJ537" s="96">
        <v>4</v>
      </c>
      <c r="BK537" s="96" t="s">
        <v>4301</v>
      </c>
      <c r="BL537" s="68" t="s">
        <v>6786</v>
      </c>
      <c r="CQ537" s="205">
        <v>1</v>
      </c>
    </row>
    <row r="538" spans="52:95" x14ac:dyDescent="0.25">
      <c r="AZ538" s="96" t="s">
        <v>746</v>
      </c>
      <c r="BA538" s="96" t="s">
        <v>12</v>
      </c>
      <c r="BB538" s="96">
        <v>1</v>
      </c>
      <c r="BC538" t="s">
        <v>4560</v>
      </c>
      <c r="BD538" t="s">
        <v>5512</v>
      </c>
      <c r="BE538" t="s">
        <v>6848</v>
      </c>
      <c r="BH538"/>
      <c r="BI538"/>
      <c r="BJ538" s="96">
        <v>4</v>
      </c>
      <c r="BK538" s="96" t="s">
        <v>4302</v>
      </c>
      <c r="BL538" s="68" t="s">
        <v>6786</v>
      </c>
      <c r="CQ538" s="205">
        <v>1</v>
      </c>
    </row>
    <row r="539" spans="52:95" x14ac:dyDescent="0.25">
      <c r="AZ539" s="96" t="s">
        <v>746</v>
      </c>
      <c r="BA539" s="96" t="s">
        <v>12</v>
      </c>
      <c r="BB539" s="96">
        <v>2</v>
      </c>
      <c r="BC539" t="s">
        <v>4564</v>
      </c>
      <c r="BD539" t="s">
        <v>4565</v>
      </c>
      <c r="BE539" t="s">
        <v>6808</v>
      </c>
      <c r="BF539" t="s">
        <v>6809</v>
      </c>
      <c r="BG539" t="s">
        <v>6810</v>
      </c>
      <c r="BH539" t="s">
        <v>6811</v>
      </c>
      <c r="BI539"/>
      <c r="BJ539" s="96">
        <v>4</v>
      </c>
      <c r="BK539" s="96" t="s">
        <v>4303</v>
      </c>
      <c r="BL539" s="68" t="s">
        <v>6786</v>
      </c>
      <c r="CQ539" s="205">
        <v>1</v>
      </c>
    </row>
    <row r="540" spans="52:95" x14ac:dyDescent="0.25">
      <c r="AZ540" s="96" t="s">
        <v>746</v>
      </c>
      <c r="BA540" s="96" t="s">
        <v>12</v>
      </c>
      <c r="BB540" s="96">
        <v>3</v>
      </c>
      <c r="BC540" t="s">
        <v>4569</v>
      </c>
      <c r="BD540" t="s">
        <v>5512</v>
      </c>
      <c r="BE540" t="s">
        <v>6909</v>
      </c>
      <c r="BH540"/>
      <c r="BI540"/>
      <c r="BJ540" s="96">
        <v>4</v>
      </c>
      <c r="BK540" s="96" t="s">
        <v>4304</v>
      </c>
      <c r="BL540" s="68" t="s">
        <v>6786</v>
      </c>
      <c r="CQ540" s="205">
        <v>1</v>
      </c>
    </row>
    <row r="541" spans="52:95" x14ac:dyDescent="0.25">
      <c r="AZ541" s="96" t="s">
        <v>746</v>
      </c>
      <c r="BA541" s="96" t="s">
        <v>12</v>
      </c>
      <c r="BB541" s="96">
        <v>4</v>
      </c>
      <c r="BC541" t="s">
        <v>4573</v>
      </c>
      <c r="BD541" t="s">
        <v>6812</v>
      </c>
      <c r="BE541" t="s">
        <v>6813</v>
      </c>
      <c r="BF541" t="s">
        <v>6802</v>
      </c>
      <c r="BG541" t="s">
        <v>6814</v>
      </c>
      <c r="BH541" t="s">
        <v>6815</v>
      </c>
      <c r="BI541" t="s">
        <v>6816</v>
      </c>
      <c r="BJ541" s="96">
        <v>4</v>
      </c>
      <c r="BK541" s="96" t="s">
        <v>4305</v>
      </c>
      <c r="BL541" s="68" t="s">
        <v>6786</v>
      </c>
      <c r="CQ541" s="205">
        <v>1</v>
      </c>
    </row>
    <row r="542" spans="52:95" x14ac:dyDescent="0.25">
      <c r="AZ542" s="96" t="s">
        <v>746</v>
      </c>
      <c r="BA542" s="96" t="s">
        <v>12</v>
      </c>
      <c r="BB542" s="96">
        <v>5</v>
      </c>
      <c r="BC542" t="s">
        <v>4577</v>
      </c>
      <c r="BD542" t="s">
        <v>6817</v>
      </c>
      <c r="BE542" t="s">
        <v>4578</v>
      </c>
      <c r="BF542" t="s">
        <v>6818</v>
      </c>
      <c r="BG542" t="s">
        <v>6819</v>
      </c>
      <c r="BH542" t="s">
        <v>6793</v>
      </c>
      <c r="BI542"/>
      <c r="BJ542" s="96">
        <v>4</v>
      </c>
      <c r="BK542" s="96" t="s">
        <v>4306</v>
      </c>
      <c r="BL542" s="68" t="s">
        <v>6786</v>
      </c>
      <c r="CQ542" s="205">
        <v>1</v>
      </c>
    </row>
    <row r="543" spans="52:95" x14ac:dyDescent="0.25">
      <c r="AZ543" s="96" t="s">
        <v>763</v>
      </c>
      <c r="BA543" s="96" t="s">
        <v>10</v>
      </c>
      <c r="BB543" s="96">
        <v>1</v>
      </c>
      <c r="BC543" t="s">
        <v>4512</v>
      </c>
      <c r="BD543" t="s">
        <v>5513</v>
      </c>
      <c r="BE543" t="s">
        <v>6831</v>
      </c>
      <c r="BJ543" s="96">
        <v>4</v>
      </c>
      <c r="BK543" s="96" t="s">
        <v>4292</v>
      </c>
      <c r="BL543" s="68" t="s">
        <v>6786</v>
      </c>
      <c r="CQ543" s="205">
        <v>1</v>
      </c>
    </row>
    <row r="544" spans="52:95" x14ac:dyDescent="0.25">
      <c r="AZ544" s="96" t="s">
        <v>763</v>
      </c>
      <c r="BA544" s="96" t="s">
        <v>10</v>
      </c>
      <c r="BB544" s="96">
        <v>2</v>
      </c>
      <c r="BC544" t="s">
        <v>4518</v>
      </c>
      <c r="BD544" t="s">
        <v>6911</v>
      </c>
      <c r="BE544" t="s">
        <v>6787</v>
      </c>
      <c r="BF544" t="s">
        <v>6788</v>
      </c>
      <c r="BG544" t="s">
        <v>6789</v>
      </c>
      <c r="BJ544" s="96">
        <v>4</v>
      </c>
      <c r="BK544" s="96" t="s">
        <v>4293</v>
      </c>
      <c r="BL544" s="68" t="s">
        <v>6786</v>
      </c>
      <c r="CQ544" s="205">
        <v>1</v>
      </c>
    </row>
    <row r="545" spans="52:95" x14ac:dyDescent="0.25">
      <c r="AZ545" s="96" t="s">
        <v>763</v>
      </c>
      <c r="BA545" s="96" t="s">
        <v>10</v>
      </c>
      <c r="BB545" s="96">
        <v>3</v>
      </c>
      <c r="BC545" t="s">
        <v>4523</v>
      </c>
      <c r="BD545" t="s">
        <v>6912</v>
      </c>
      <c r="BE545" t="s">
        <v>6913</v>
      </c>
      <c r="BJ545" s="96">
        <v>4</v>
      </c>
      <c r="BK545" s="96" t="s">
        <v>4294</v>
      </c>
      <c r="BL545" s="68" t="s">
        <v>6786</v>
      </c>
      <c r="CQ545" s="205">
        <v>1</v>
      </c>
    </row>
    <row r="546" spans="52:95" x14ac:dyDescent="0.25">
      <c r="AZ546" s="96" t="s">
        <v>763</v>
      </c>
      <c r="BA546" s="96" t="s">
        <v>10</v>
      </c>
      <c r="BB546" s="96">
        <v>4</v>
      </c>
      <c r="BC546" t="s">
        <v>4527</v>
      </c>
      <c r="BD546" t="s">
        <v>6884</v>
      </c>
      <c r="BJ546" s="96">
        <v>4</v>
      </c>
      <c r="BK546" s="96" t="s">
        <v>4295</v>
      </c>
      <c r="BL546" s="68" t="s">
        <v>6786</v>
      </c>
      <c r="CQ546" s="205">
        <v>1</v>
      </c>
    </row>
    <row r="547" spans="52:95" x14ac:dyDescent="0.25">
      <c r="AZ547" s="96" t="s">
        <v>763</v>
      </c>
      <c r="BA547" s="96" t="s">
        <v>10</v>
      </c>
      <c r="BB547" s="96">
        <v>5</v>
      </c>
      <c r="BC547" t="s">
        <v>4531</v>
      </c>
      <c r="BD547" t="s">
        <v>4350</v>
      </c>
      <c r="BE547" t="s">
        <v>5514</v>
      </c>
      <c r="BF547" t="s">
        <v>6792</v>
      </c>
      <c r="BG547" t="s">
        <v>6793</v>
      </c>
      <c r="BJ547" s="96">
        <v>4</v>
      </c>
      <c r="BK547" s="96" t="s">
        <v>4296</v>
      </c>
      <c r="BL547" s="68" t="s">
        <v>6786</v>
      </c>
      <c r="CQ547" s="205">
        <v>1</v>
      </c>
    </row>
    <row r="548" spans="52:95" x14ac:dyDescent="0.25">
      <c r="AZ548" s="96" t="s">
        <v>763</v>
      </c>
      <c r="BA548" s="96" t="s">
        <v>54</v>
      </c>
      <c r="BB548" s="96">
        <v>1</v>
      </c>
      <c r="BC548" t="s">
        <v>4536</v>
      </c>
      <c r="BD548" t="s">
        <v>4350</v>
      </c>
      <c r="BJ548" s="96">
        <v>4</v>
      </c>
      <c r="BK548" s="96" t="s">
        <v>4297</v>
      </c>
      <c r="BL548" s="68" t="s">
        <v>6786</v>
      </c>
      <c r="CQ548" s="205">
        <v>1</v>
      </c>
    </row>
    <row r="549" spans="52:95" x14ac:dyDescent="0.25">
      <c r="AZ549" s="96" t="s">
        <v>763</v>
      </c>
      <c r="BA549" s="96" t="s">
        <v>54</v>
      </c>
      <c r="BB549" s="96">
        <v>2</v>
      </c>
      <c r="BC549" t="s">
        <v>4540</v>
      </c>
      <c r="BD549" t="s">
        <v>4541</v>
      </c>
      <c r="BE549" t="s">
        <v>6794</v>
      </c>
      <c r="BF549" t="s">
        <v>6789</v>
      </c>
      <c r="BG549" t="s">
        <v>6788</v>
      </c>
      <c r="BH549" s="96" t="s">
        <v>6795</v>
      </c>
      <c r="BJ549" s="96">
        <v>4</v>
      </c>
      <c r="BK549" s="96" t="s">
        <v>4298</v>
      </c>
      <c r="BL549" s="68" t="s">
        <v>6786</v>
      </c>
      <c r="CQ549" s="205">
        <v>1</v>
      </c>
    </row>
    <row r="550" spans="52:95" x14ac:dyDescent="0.25">
      <c r="AZ550" s="96" t="s">
        <v>763</v>
      </c>
      <c r="BA550" s="96" t="s">
        <v>54</v>
      </c>
      <c r="BB550" s="96">
        <v>3</v>
      </c>
      <c r="BC550" t="s">
        <v>4545</v>
      </c>
      <c r="BD550" t="s">
        <v>6912</v>
      </c>
      <c r="BE550" t="s">
        <v>6913</v>
      </c>
      <c r="BJ550" s="96">
        <v>4</v>
      </c>
      <c r="BK550" s="96" t="s">
        <v>4299</v>
      </c>
      <c r="BL550" s="68" t="s">
        <v>6786</v>
      </c>
      <c r="CQ550" s="205">
        <v>1</v>
      </c>
    </row>
    <row r="551" spans="52:95" x14ac:dyDescent="0.25">
      <c r="AZ551" s="96" t="s">
        <v>763</v>
      </c>
      <c r="BA551" s="96" t="s">
        <v>54</v>
      </c>
      <c r="BB551" s="96">
        <v>4</v>
      </c>
      <c r="BC551" t="s">
        <v>4550</v>
      </c>
      <c r="BD551" t="s">
        <v>4551</v>
      </c>
      <c r="BE551" t="s">
        <v>6799</v>
      </c>
      <c r="BF551" t="s">
        <v>6800</v>
      </c>
      <c r="BG551" t="s">
        <v>6801</v>
      </c>
      <c r="BH551" s="96" t="s">
        <v>6802</v>
      </c>
      <c r="BI551" s="96" t="s">
        <v>6803</v>
      </c>
      <c r="BJ551" s="96">
        <v>4</v>
      </c>
      <c r="BK551" s="96" t="s">
        <v>4300</v>
      </c>
      <c r="BL551" s="68" t="s">
        <v>6786</v>
      </c>
      <c r="CQ551" s="205">
        <v>1</v>
      </c>
    </row>
    <row r="552" spans="52:95" x14ac:dyDescent="0.25">
      <c r="AZ552" s="96" t="s">
        <v>763</v>
      </c>
      <c r="BA552" s="96" t="s">
        <v>54</v>
      </c>
      <c r="BB552" s="96">
        <v>5</v>
      </c>
      <c r="BC552" t="s">
        <v>4555</v>
      </c>
      <c r="BD552" t="s">
        <v>4556</v>
      </c>
      <c r="BE552" t="s">
        <v>6804</v>
      </c>
      <c r="BF552" t="s">
        <v>6805</v>
      </c>
      <c r="BG552" t="s">
        <v>6806</v>
      </c>
      <c r="BH552" s="96" t="s">
        <v>6807</v>
      </c>
      <c r="BJ552" s="96">
        <v>4</v>
      </c>
      <c r="BK552" s="96" t="s">
        <v>4301</v>
      </c>
      <c r="BL552" s="68" t="s">
        <v>6786</v>
      </c>
      <c r="CQ552" s="205">
        <v>1</v>
      </c>
    </row>
    <row r="553" spans="52:95" x14ac:dyDescent="0.25">
      <c r="AZ553" s="96" t="s">
        <v>763</v>
      </c>
      <c r="BA553" s="96" t="s">
        <v>12</v>
      </c>
      <c r="BB553" s="96">
        <v>1</v>
      </c>
      <c r="BC553" t="s">
        <v>4560</v>
      </c>
      <c r="BD553" t="s">
        <v>5513</v>
      </c>
      <c r="BE553" t="s">
        <v>6831</v>
      </c>
      <c r="BH553"/>
      <c r="BI553"/>
      <c r="BJ553" s="96">
        <v>4</v>
      </c>
      <c r="BK553" s="96" t="s">
        <v>4302</v>
      </c>
      <c r="BL553" s="68" t="s">
        <v>6786</v>
      </c>
      <c r="CQ553" s="205">
        <v>1</v>
      </c>
    </row>
    <row r="554" spans="52:95" x14ac:dyDescent="0.25">
      <c r="AZ554" s="96" t="s">
        <v>763</v>
      </c>
      <c r="BA554" s="96" t="s">
        <v>12</v>
      </c>
      <c r="BB554" s="96">
        <v>2</v>
      </c>
      <c r="BC554" t="s">
        <v>4564</v>
      </c>
      <c r="BD554" t="s">
        <v>4565</v>
      </c>
      <c r="BE554" t="s">
        <v>6808</v>
      </c>
      <c r="BF554" t="s">
        <v>6809</v>
      </c>
      <c r="BG554" t="s">
        <v>6810</v>
      </c>
      <c r="BH554" t="s">
        <v>6811</v>
      </c>
      <c r="BI554"/>
      <c r="BJ554" s="96">
        <v>4</v>
      </c>
      <c r="BK554" s="96" t="s">
        <v>4303</v>
      </c>
      <c r="BL554" s="68" t="s">
        <v>6786</v>
      </c>
      <c r="CQ554" s="205">
        <v>1</v>
      </c>
    </row>
    <row r="555" spans="52:95" x14ac:dyDescent="0.25">
      <c r="AZ555" s="96" t="s">
        <v>763</v>
      </c>
      <c r="BA555" s="96" t="s">
        <v>12</v>
      </c>
      <c r="BB555" s="96">
        <v>3</v>
      </c>
      <c r="BC555" t="s">
        <v>4569</v>
      </c>
      <c r="BD555" t="s">
        <v>5513</v>
      </c>
      <c r="BE555" t="s">
        <v>6913</v>
      </c>
      <c r="BH555"/>
      <c r="BI555"/>
      <c r="BJ555" s="96">
        <v>4</v>
      </c>
      <c r="BK555" s="96" t="s">
        <v>4304</v>
      </c>
      <c r="BL555" s="68" t="s">
        <v>6786</v>
      </c>
      <c r="CQ555" s="205">
        <v>1</v>
      </c>
    </row>
    <row r="556" spans="52:95" x14ac:dyDescent="0.25">
      <c r="AZ556" s="96" t="s">
        <v>763</v>
      </c>
      <c r="BA556" s="96" t="s">
        <v>12</v>
      </c>
      <c r="BB556" s="96">
        <v>4</v>
      </c>
      <c r="BC556" t="s">
        <v>4573</v>
      </c>
      <c r="BD556" t="s">
        <v>6812</v>
      </c>
      <c r="BE556" t="s">
        <v>6813</v>
      </c>
      <c r="BF556" t="s">
        <v>6802</v>
      </c>
      <c r="BG556" t="s">
        <v>6814</v>
      </c>
      <c r="BH556" t="s">
        <v>6815</v>
      </c>
      <c r="BI556" t="s">
        <v>6816</v>
      </c>
      <c r="BJ556" s="96">
        <v>4</v>
      </c>
      <c r="BK556" s="96" t="s">
        <v>4305</v>
      </c>
      <c r="BL556" s="68" t="s">
        <v>6786</v>
      </c>
      <c r="CQ556" s="205">
        <v>1</v>
      </c>
    </row>
    <row r="557" spans="52:95" x14ac:dyDescent="0.25">
      <c r="AZ557" s="96" t="s">
        <v>763</v>
      </c>
      <c r="BA557" s="96" t="s">
        <v>12</v>
      </c>
      <c r="BB557" s="96">
        <v>5</v>
      </c>
      <c r="BC557" t="s">
        <v>4577</v>
      </c>
      <c r="BD557" t="s">
        <v>6817</v>
      </c>
      <c r="BE557" t="s">
        <v>4578</v>
      </c>
      <c r="BF557" t="s">
        <v>6818</v>
      </c>
      <c r="BG557" t="s">
        <v>6819</v>
      </c>
      <c r="BH557" t="s">
        <v>6793</v>
      </c>
      <c r="BI557"/>
      <c r="BJ557" s="96">
        <v>4</v>
      </c>
      <c r="BK557" s="96" t="s">
        <v>4306</v>
      </c>
      <c r="BL557" s="68" t="s">
        <v>6786</v>
      </c>
      <c r="CQ557" s="205">
        <v>1</v>
      </c>
    </row>
    <row r="558" spans="52:95" x14ac:dyDescent="0.25">
      <c r="AZ558" s="96" t="s">
        <v>782</v>
      </c>
      <c r="BA558" s="96" t="s">
        <v>10</v>
      </c>
      <c r="BB558" s="96">
        <v>1</v>
      </c>
      <c r="BC558" t="s">
        <v>4512</v>
      </c>
      <c r="BD558" t="s">
        <v>6848</v>
      </c>
      <c r="BJ558" s="96">
        <v>4</v>
      </c>
      <c r="BK558" s="96" t="s">
        <v>4292</v>
      </c>
      <c r="BL558" s="68" t="s">
        <v>6786</v>
      </c>
      <c r="CQ558" s="205">
        <v>1</v>
      </c>
    </row>
    <row r="559" spans="52:95" x14ac:dyDescent="0.25">
      <c r="AZ559" s="96" t="s">
        <v>782</v>
      </c>
      <c r="BA559" s="96" t="s">
        <v>10</v>
      </c>
      <c r="BB559" s="96">
        <v>2</v>
      </c>
      <c r="BC559" t="s">
        <v>4518</v>
      </c>
      <c r="BD559" t="s">
        <v>6914</v>
      </c>
      <c r="BE559" t="s">
        <v>6787</v>
      </c>
      <c r="BF559" t="s">
        <v>6788</v>
      </c>
      <c r="BG559" t="s">
        <v>6789</v>
      </c>
      <c r="BJ559" s="96">
        <v>4</v>
      </c>
      <c r="BK559" s="96" t="s">
        <v>4293</v>
      </c>
      <c r="BL559" s="68" t="s">
        <v>6786</v>
      </c>
      <c r="CQ559" s="205">
        <v>1</v>
      </c>
    </row>
    <row r="560" spans="52:95" x14ac:dyDescent="0.25">
      <c r="AZ560" s="96" t="s">
        <v>782</v>
      </c>
      <c r="BA560" s="96" t="s">
        <v>10</v>
      </c>
      <c r="BB560" s="96">
        <v>3</v>
      </c>
      <c r="BC560" t="s">
        <v>4523</v>
      </c>
      <c r="BD560" t="s">
        <v>5515</v>
      </c>
      <c r="BE560" t="s">
        <v>6915</v>
      </c>
      <c r="BI560"/>
      <c r="BJ560" s="96">
        <v>4</v>
      </c>
      <c r="BK560" s="96" t="s">
        <v>4294</v>
      </c>
      <c r="BL560" s="68" t="s">
        <v>6786</v>
      </c>
      <c r="CQ560" s="205">
        <v>1</v>
      </c>
    </row>
    <row r="561" spans="52:95" x14ac:dyDescent="0.25">
      <c r="AZ561" s="96" t="s">
        <v>782</v>
      </c>
      <c r="BA561" s="96" t="s">
        <v>10</v>
      </c>
      <c r="BB561" s="96">
        <v>4</v>
      </c>
      <c r="BC561" t="s">
        <v>4527</v>
      </c>
      <c r="BD561" t="s">
        <v>6884</v>
      </c>
      <c r="BJ561" s="96">
        <v>4</v>
      </c>
      <c r="BK561" s="96" t="s">
        <v>4295</v>
      </c>
      <c r="BL561" s="68" t="s">
        <v>6786</v>
      </c>
      <c r="CQ561" s="205">
        <v>1</v>
      </c>
    </row>
    <row r="562" spans="52:95" x14ac:dyDescent="0.25">
      <c r="AZ562" s="96" t="s">
        <v>782</v>
      </c>
      <c r="BA562" s="96" t="s">
        <v>10</v>
      </c>
      <c r="BB562" s="96">
        <v>5</v>
      </c>
      <c r="BC562" t="s">
        <v>4531</v>
      </c>
      <c r="BD562" t="s">
        <v>4352</v>
      </c>
      <c r="BE562" t="s">
        <v>6916</v>
      </c>
      <c r="BF562" t="s">
        <v>6792</v>
      </c>
      <c r="BG562" t="s">
        <v>6793</v>
      </c>
      <c r="BJ562" s="96">
        <v>4</v>
      </c>
      <c r="BK562" s="96" t="s">
        <v>4296</v>
      </c>
      <c r="BL562" s="68" t="s">
        <v>6786</v>
      </c>
      <c r="CQ562" s="205">
        <v>1</v>
      </c>
    </row>
    <row r="563" spans="52:95" x14ac:dyDescent="0.25">
      <c r="AZ563" s="96" t="s">
        <v>782</v>
      </c>
      <c r="BA563" s="96" t="s">
        <v>54</v>
      </c>
      <c r="BB563" s="96">
        <v>1</v>
      </c>
      <c r="BC563" t="s">
        <v>4536</v>
      </c>
      <c r="BD563" t="s">
        <v>4352</v>
      </c>
      <c r="BJ563" s="96">
        <v>4</v>
      </c>
      <c r="BK563" s="96" t="s">
        <v>4297</v>
      </c>
      <c r="BL563" s="68" t="s">
        <v>6786</v>
      </c>
      <c r="CQ563" s="205">
        <v>1</v>
      </c>
    </row>
    <row r="564" spans="52:95" x14ac:dyDescent="0.25">
      <c r="AZ564" s="96" t="s">
        <v>782</v>
      </c>
      <c r="BA564" s="96" t="s">
        <v>54</v>
      </c>
      <c r="BB564" s="96">
        <v>2</v>
      </c>
      <c r="BC564" t="s">
        <v>4540</v>
      </c>
      <c r="BD564" t="s">
        <v>4541</v>
      </c>
      <c r="BE564" t="s">
        <v>6794</v>
      </c>
      <c r="BF564" t="s">
        <v>6789</v>
      </c>
      <c r="BG564" t="s">
        <v>6788</v>
      </c>
      <c r="BH564" s="96" t="s">
        <v>6795</v>
      </c>
      <c r="BJ564" s="96">
        <v>4</v>
      </c>
      <c r="BK564" s="96" t="s">
        <v>4298</v>
      </c>
      <c r="BL564" s="68" t="s">
        <v>6786</v>
      </c>
      <c r="CQ564" s="205">
        <v>1</v>
      </c>
    </row>
    <row r="565" spans="52:95" x14ac:dyDescent="0.25">
      <c r="AZ565" s="96" t="s">
        <v>782</v>
      </c>
      <c r="BA565" s="96" t="s">
        <v>54</v>
      </c>
      <c r="BB565" s="96">
        <v>3</v>
      </c>
      <c r="BC565" t="s">
        <v>4545</v>
      </c>
      <c r="BD565" t="s">
        <v>5515</v>
      </c>
      <c r="BE565" t="s">
        <v>6915</v>
      </c>
      <c r="BI565"/>
      <c r="BJ565" s="96">
        <v>4</v>
      </c>
      <c r="BK565" s="96" t="s">
        <v>4299</v>
      </c>
      <c r="BL565" s="68" t="s">
        <v>6786</v>
      </c>
      <c r="CQ565" s="205">
        <v>1</v>
      </c>
    </row>
    <row r="566" spans="52:95" x14ac:dyDescent="0.25">
      <c r="AZ566" s="96" t="s">
        <v>782</v>
      </c>
      <c r="BA566" s="96" t="s">
        <v>54</v>
      </c>
      <c r="BB566" s="96">
        <v>4</v>
      </c>
      <c r="BC566" t="s">
        <v>4550</v>
      </c>
      <c r="BD566" t="s">
        <v>4551</v>
      </c>
      <c r="BE566" t="s">
        <v>6799</v>
      </c>
      <c r="BF566" t="s">
        <v>6800</v>
      </c>
      <c r="BG566" t="s">
        <v>6801</v>
      </c>
      <c r="BH566" s="96" t="s">
        <v>6802</v>
      </c>
      <c r="BI566" s="96" t="s">
        <v>6803</v>
      </c>
      <c r="BJ566" s="96">
        <v>4</v>
      </c>
      <c r="BK566" s="96" t="s">
        <v>4300</v>
      </c>
      <c r="BL566" s="68" t="s">
        <v>6786</v>
      </c>
      <c r="CQ566" s="205">
        <v>1</v>
      </c>
    </row>
    <row r="567" spans="52:95" x14ac:dyDescent="0.25">
      <c r="AZ567" s="96" t="s">
        <v>782</v>
      </c>
      <c r="BA567" s="96" t="s">
        <v>54</v>
      </c>
      <c r="BB567" s="96">
        <v>5</v>
      </c>
      <c r="BC567" t="s">
        <v>4555</v>
      </c>
      <c r="BD567" t="s">
        <v>4556</v>
      </c>
      <c r="BE567" t="s">
        <v>6804</v>
      </c>
      <c r="BF567" t="s">
        <v>6805</v>
      </c>
      <c r="BG567" t="s">
        <v>6806</v>
      </c>
      <c r="BH567" s="96" t="s">
        <v>6807</v>
      </c>
      <c r="BJ567" s="96">
        <v>4</v>
      </c>
      <c r="BK567" s="96" t="s">
        <v>4301</v>
      </c>
      <c r="BL567" s="68" t="s">
        <v>6786</v>
      </c>
      <c r="CQ567" s="205">
        <v>1</v>
      </c>
    </row>
    <row r="568" spans="52:95" x14ac:dyDescent="0.25">
      <c r="AZ568" s="96" t="s">
        <v>782</v>
      </c>
      <c r="BA568" s="96" t="s">
        <v>12</v>
      </c>
      <c r="BB568" s="96">
        <v>1</v>
      </c>
      <c r="BC568" t="s">
        <v>4560</v>
      </c>
      <c r="BD568" t="s">
        <v>6848</v>
      </c>
      <c r="BH568"/>
      <c r="BI568"/>
      <c r="BJ568" s="96">
        <v>4</v>
      </c>
      <c r="BK568" s="96" t="s">
        <v>4302</v>
      </c>
      <c r="BL568" s="68" t="s">
        <v>6786</v>
      </c>
      <c r="CQ568" s="205">
        <v>1</v>
      </c>
    </row>
    <row r="569" spans="52:95" x14ac:dyDescent="0.25">
      <c r="AZ569" s="96" t="s">
        <v>782</v>
      </c>
      <c r="BA569" s="96" t="s">
        <v>12</v>
      </c>
      <c r="BB569" s="96">
        <v>2</v>
      </c>
      <c r="BC569" t="s">
        <v>4564</v>
      </c>
      <c r="BD569" t="s">
        <v>4565</v>
      </c>
      <c r="BE569" t="s">
        <v>6808</v>
      </c>
      <c r="BF569" t="s">
        <v>6809</v>
      </c>
      <c r="BG569" t="s">
        <v>6810</v>
      </c>
      <c r="BH569" t="s">
        <v>6811</v>
      </c>
      <c r="BI569"/>
      <c r="BJ569" s="96">
        <v>4</v>
      </c>
      <c r="BK569" s="96" t="s">
        <v>4303</v>
      </c>
      <c r="BL569" s="68" t="s">
        <v>6786</v>
      </c>
      <c r="CQ569" s="205">
        <v>1</v>
      </c>
    </row>
    <row r="570" spans="52:95" x14ac:dyDescent="0.25">
      <c r="AZ570" s="96" t="s">
        <v>782</v>
      </c>
      <c r="BA570" s="96" t="s">
        <v>12</v>
      </c>
      <c r="BB570" s="96">
        <v>3</v>
      </c>
      <c r="BC570" t="s">
        <v>4569</v>
      </c>
      <c r="BD570" t="s">
        <v>6915</v>
      </c>
      <c r="BH570"/>
      <c r="BI570"/>
      <c r="BJ570" s="96">
        <v>4</v>
      </c>
      <c r="BK570" s="96" t="s">
        <v>4304</v>
      </c>
      <c r="BL570" s="68" t="s">
        <v>6786</v>
      </c>
      <c r="CQ570" s="205">
        <v>1</v>
      </c>
    </row>
    <row r="571" spans="52:95" x14ac:dyDescent="0.25">
      <c r="AZ571" s="96" t="s">
        <v>782</v>
      </c>
      <c r="BA571" s="96" t="s">
        <v>12</v>
      </c>
      <c r="BB571" s="96">
        <v>4</v>
      </c>
      <c r="BC571" t="s">
        <v>4573</v>
      </c>
      <c r="BD571" t="s">
        <v>6812</v>
      </c>
      <c r="BE571" t="s">
        <v>6813</v>
      </c>
      <c r="BF571" t="s">
        <v>6802</v>
      </c>
      <c r="BG571" t="s">
        <v>6814</v>
      </c>
      <c r="BH571" t="s">
        <v>6815</v>
      </c>
      <c r="BI571" t="s">
        <v>6816</v>
      </c>
      <c r="BJ571" s="96">
        <v>4</v>
      </c>
      <c r="BK571" s="96" t="s">
        <v>4305</v>
      </c>
      <c r="BL571" s="68" t="s">
        <v>6786</v>
      </c>
      <c r="CQ571" s="205">
        <v>1</v>
      </c>
    </row>
    <row r="572" spans="52:95" x14ac:dyDescent="0.25">
      <c r="AZ572" s="96" t="s">
        <v>782</v>
      </c>
      <c r="BA572" s="96" t="s">
        <v>12</v>
      </c>
      <c r="BB572" s="96">
        <v>5</v>
      </c>
      <c r="BC572" t="s">
        <v>4577</v>
      </c>
      <c r="BD572" t="s">
        <v>6817</v>
      </c>
      <c r="BE572" t="s">
        <v>4578</v>
      </c>
      <c r="BF572" t="s">
        <v>6818</v>
      </c>
      <c r="BG572" t="s">
        <v>6819</v>
      </c>
      <c r="BH572" t="s">
        <v>6793</v>
      </c>
      <c r="BI572"/>
      <c r="BJ572" s="96">
        <v>4</v>
      </c>
      <c r="BK572" s="96" t="s">
        <v>4306</v>
      </c>
      <c r="BL572" s="68" t="s">
        <v>6786</v>
      </c>
      <c r="CQ572" s="205">
        <v>1</v>
      </c>
    </row>
    <row r="573" spans="52:95" x14ac:dyDescent="0.25">
      <c r="AZ573" s="96" t="s">
        <v>799</v>
      </c>
      <c r="BA573" s="96" t="s">
        <v>10</v>
      </c>
      <c r="BB573" s="96">
        <v>1</v>
      </c>
      <c r="BC573" t="s">
        <v>4512</v>
      </c>
      <c r="BD573" t="s">
        <v>6831</v>
      </c>
      <c r="BJ573" s="96">
        <v>4</v>
      </c>
      <c r="BK573" s="96" t="s">
        <v>4292</v>
      </c>
      <c r="BL573" s="68" t="s">
        <v>6786</v>
      </c>
      <c r="CQ573" s="205">
        <v>1</v>
      </c>
    </row>
    <row r="574" spans="52:95" x14ac:dyDescent="0.25">
      <c r="AZ574" s="96" t="s">
        <v>799</v>
      </c>
      <c r="BA574" s="96" t="s">
        <v>10</v>
      </c>
      <c r="BB574" s="96">
        <v>2</v>
      </c>
      <c r="BC574" t="s">
        <v>4518</v>
      </c>
      <c r="BD574" t="s">
        <v>6917</v>
      </c>
      <c r="BE574" t="s">
        <v>6787</v>
      </c>
      <c r="BF574" t="s">
        <v>6788</v>
      </c>
      <c r="BG574" t="s">
        <v>6789</v>
      </c>
      <c r="BJ574" s="96">
        <v>4</v>
      </c>
      <c r="BK574" s="96" t="s">
        <v>4293</v>
      </c>
      <c r="BL574" s="68" t="s">
        <v>6786</v>
      </c>
      <c r="CQ574" s="205">
        <v>1</v>
      </c>
    </row>
    <row r="575" spans="52:95" x14ac:dyDescent="0.25">
      <c r="AZ575" s="96" t="s">
        <v>799</v>
      </c>
      <c r="BA575" s="96" t="s">
        <v>10</v>
      </c>
      <c r="BB575" s="96">
        <v>3</v>
      </c>
      <c r="BC575" t="s">
        <v>4523</v>
      </c>
      <c r="BD575" t="s">
        <v>5516</v>
      </c>
      <c r="BE575" t="s">
        <v>6918</v>
      </c>
      <c r="BJ575" s="96">
        <v>4</v>
      </c>
      <c r="BK575" s="96" t="s">
        <v>4294</v>
      </c>
      <c r="BL575" s="68" t="s">
        <v>6786</v>
      </c>
      <c r="CQ575" s="205">
        <v>1</v>
      </c>
    </row>
    <row r="576" spans="52:95" x14ac:dyDescent="0.25">
      <c r="AZ576" s="96" t="s">
        <v>799</v>
      </c>
      <c r="BA576" s="96" t="s">
        <v>10</v>
      </c>
      <c r="BB576" s="96">
        <v>4</v>
      </c>
      <c r="BC576" t="s">
        <v>4527</v>
      </c>
      <c r="BD576" t="s">
        <v>6884</v>
      </c>
      <c r="BJ576" s="96">
        <v>4</v>
      </c>
      <c r="BK576" s="96" t="s">
        <v>4295</v>
      </c>
      <c r="BL576" s="68" t="s">
        <v>6786</v>
      </c>
      <c r="CQ576" s="205">
        <v>1</v>
      </c>
    </row>
    <row r="577" spans="52:95" x14ac:dyDescent="0.25">
      <c r="AZ577" s="96" t="s">
        <v>799</v>
      </c>
      <c r="BA577" s="96" t="s">
        <v>10</v>
      </c>
      <c r="BB577" s="96">
        <v>5</v>
      </c>
      <c r="BC577" t="s">
        <v>4531</v>
      </c>
      <c r="BD577" t="s">
        <v>5517</v>
      </c>
      <c r="BE577" t="s">
        <v>6919</v>
      </c>
      <c r="BF577" t="s">
        <v>6792</v>
      </c>
      <c r="BG577" t="s">
        <v>6793</v>
      </c>
      <c r="BJ577" s="96">
        <v>4</v>
      </c>
      <c r="BK577" s="96" t="s">
        <v>4296</v>
      </c>
      <c r="BL577" s="68" t="s">
        <v>6786</v>
      </c>
      <c r="CQ577" s="205">
        <v>1</v>
      </c>
    </row>
    <row r="578" spans="52:95" x14ac:dyDescent="0.25">
      <c r="AZ578" s="96" t="s">
        <v>799</v>
      </c>
      <c r="BA578" s="96" t="s">
        <v>54</v>
      </c>
      <c r="BB578" s="96">
        <v>1</v>
      </c>
      <c r="BC578" t="s">
        <v>4536</v>
      </c>
      <c r="BD578" t="s">
        <v>5517</v>
      </c>
      <c r="BJ578" s="96">
        <v>4</v>
      </c>
      <c r="BK578" s="96" t="s">
        <v>4297</v>
      </c>
      <c r="BL578" s="68" t="s">
        <v>6786</v>
      </c>
      <c r="CQ578" s="205">
        <v>1</v>
      </c>
    </row>
    <row r="579" spans="52:95" x14ac:dyDescent="0.25">
      <c r="AZ579" s="96" t="s">
        <v>799</v>
      </c>
      <c r="BA579" s="96" t="s">
        <v>54</v>
      </c>
      <c r="BB579" s="96">
        <v>2</v>
      </c>
      <c r="BC579" t="s">
        <v>4540</v>
      </c>
      <c r="BD579" t="s">
        <v>4541</v>
      </c>
      <c r="BE579" t="s">
        <v>6794</v>
      </c>
      <c r="BF579" t="s">
        <v>6789</v>
      </c>
      <c r="BG579" t="s">
        <v>6788</v>
      </c>
      <c r="BH579" s="96" t="s">
        <v>6795</v>
      </c>
      <c r="BJ579" s="96">
        <v>4</v>
      </c>
      <c r="BK579" s="96" t="s">
        <v>4298</v>
      </c>
      <c r="BL579" s="68" t="s">
        <v>6786</v>
      </c>
      <c r="CQ579" s="205">
        <v>1</v>
      </c>
    </row>
    <row r="580" spans="52:95" x14ac:dyDescent="0.25">
      <c r="AZ580" s="96" t="s">
        <v>799</v>
      </c>
      <c r="BA580" s="96" t="s">
        <v>54</v>
      </c>
      <c r="BB580" s="96">
        <v>3</v>
      </c>
      <c r="BC580" t="s">
        <v>4545</v>
      </c>
      <c r="BD580" t="s">
        <v>5518</v>
      </c>
      <c r="BE580" t="s">
        <v>6918</v>
      </c>
      <c r="BJ580" s="96">
        <v>4</v>
      </c>
      <c r="BK580" s="96" t="s">
        <v>4299</v>
      </c>
      <c r="BL580" s="68" t="s">
        <v>6786</v>
      </c>
      <c r="CQ580" s="205">
        <v>1</v>
      </c>
    </row>
    <row r="581" spans="52:95" x14ac:dyDescent="0.25">
      <c r="AZ581" s="96" t="s">
        <v>799</v>
      </c>
      <c r="BA581" s="96" t="s">
        <v>54</v>
      </c>
      <c r="BB581" s="96">
        <v>4</v>
      </c>
      <c r="BC581" t="s">
        <v>4550</v>
      </c>
      <c r="BD581" t="s">
        <v>4551</v>
      </c>
      <c r="BE581" t="s">
        <v>6799</v>
      </c>
      <c r="BF581" t="s">
        <v>6800</v>
      </c>
      <c r="BG581" t="s">
        <v>6801</v>
      </c>
      <c r="BH581" s="96" t="s">
        <v>6802</v>
      </c>
      <c r="BI581" s="96" t="s">
        <v>6803</v>
      </c>
      <c r="BJ581" s="96">
        <v>4</v>
      </c>
      <c r="BK581" s="96" t="s">
        <v>4300</v>
      </c>
      <c r="BL581" s="68" t="s">
        <v>6786</v>
      </c>
      <c r="CQ581" s="205">
        <v>1</v>
      </c>
    </row>
    <row r="582" spans="52:95" x14ac:dyDescent="0.25">
      <c r="AZ582" s="96" t="s">
        <v>799</v>
      </c>
      <c r="BA582" s="96" t="s">
        <v>54</v>
      </c>
      <c r="BB582" s="96">
        <v>5</v>
      </c>
      <c r="BC582" t="s">
        <v>4555</v>
      </c>
      <c r="BD582" t="s">
        <v>4556</v>
      </c>
      <c r="BE582" t="s">
        <v>6804</v>
      </c>
      <c r="BF582" t="s">
        <v>6805</v>
      </c>
      <c r="BG582" t="s">
        <v>6806</v>
      </c>
      <c r="BH582" s="96" t="s">
        <v>6807</v>
      </c>
      <c r="BJ582" s="96">
        <v>4</v>
      </c>
      <c r="BK582" s="96" t="s">
        <v>4301</v>
      </c>
      <c r="BL582" s="68" t="s">
        <v>6786</v>
      </c>
      <c r="CQ582" s="205">
        <v>1</v>
      </c>
    </row>
    <row r="583" spans="52:95" x14ac:dyDescent="0.25">
      <c r="AZ583" s="96" t="s">
        <v>799</v>
      </c>
      <c r="BA583" s="96" t="s">
        <v>12</v>
      </c>
      <c r="BB583" s="96">
        <v>1</v>
      </c>
      <c r="BC583" t="s">
        <v>4560</v>
      </c>
      <c r="BD583" t="s">
        <v>6831</v>
      </c>
      <c r="BH583"/>
      <c r="BI583"/>
      <c r="BJ583" s="96">
        <v>4</v>
      </c>
      <c r="BK583" s="96" t="s">
        <v>4302</v>
      </c>
      <c r="BL583" s="68" t="s">
        <v>6786</v>
      </c>
      <c r="CQ583" s="205">
        <v>1</v>
      </c>
    </row>
    <row r="584" spans="52:95" x14ac:dyDescent="0.25">
      <c r="AZ584" s="96" t="s">
        <v>799</v>
      </c>
      <c r="BA584" s="96" t="s">
        <v>12</v>
      </c>
      <c r="BB584" s="96">
        <v>2</v>
      </c>
      <c r="BC584" t="s">
        <v>4564</v>
      </c>
      <c r="BD584" t="s">
        <v>4565</v>
      </c>
      <c r="BE584" t="s">
        <v>6808</v>
      </c>
      <c r="BF584" t="s">
        <v>6809</v>
      </c>
      <c r="BG584" t="s">
        <v>6810</v>
      </c>
      <c r="BH584" t="s">
        <v>6811</v>
      </c>
      <c r="BI584"/>
      <c r="BJ584" s="96">
        <v>4</v>
      </c>
      <c r="BK584" s="96" t="s">
        <v>4303</v>
      </c>
      <c r="BL584" s="68" t="s">
        <v>6786</v>
      </c>
      <c r="CQ584" s="205">
        <v>1</v>
      </c>
    </row>
    <row r="585" spans="52:95" x14ac:dyDescent="0.25">
      <c r="AZ585" s="96" t="s">
        <v>799</v>
      </c>
      <c r="BA585" s="96" t="s">
        <v>12</v>
      </c>
      <c r="BB585" s="96">
        <v>3</v>
      </c>
      <c r="BC585" t="s">
        <v>4569</v>
      </c>
      <c r="BD585" t="s">
        <v>6918</v>
      </c>
      <c r="BH585"/>
      <c r="BI585"/>
      <c r="BJ585" s="96">
        <v>4</v>
      </c>
      <c r="BK585" s="96" t="s">
        <v>4304</v>
      </c>
      <c r="BL585" s="68" t="s">
        <v>6786</v>
      </c>
      <c r="CQ585" s="205">
        <v>1</v>
      </c>
    </row>
    <row r="586" spans="52:95" x14ac:dyDescent="0.25">
      <c r="AZ586" s="96" t="s">
        <v>799</v>
      </c>
      <c r="BA586" s="96" t="s">
        <v>12</v>
      </c>
      <c r="BB586" s="96">
        <v>4</v>
      </c>
      <c r="BC586" t="s">
        <v>4573</v>
      </c>
      <c r="BD586" t="s">
        <v>6812</v>
      </c>
      <c r="BE586" t="s">
        <v>6813</v>
      </c>
      <c r="BF586" t="s">
        <v>6802</v>
      </c>
      <c r="BG586" t="s">
        <v>6814</v>
      </c>
      <c r="BH586" t="s">
        <v>6815</v>
      </c>
      <c r="BI586" t="s">
        <v>6816</v>
      </c>
      <c r="BJ586" s="96">
        <v>4</v>
      </c>
      <c r="BK586" s="96" t="s">
        <v>4305</v>
      </c>
      <c r="BL586" s="68" t="s">
        <v>6786</v>
      </c>
      <c r="CQ586" s="205">
        <v>1</v>
      </c>
    </row>
    <row r="587" spans="52:95" x14ac:dyDescent="0.25">
      <c r="AZ587" s="96" t="s">
        <v>799</v>
      </c>
      <c r="BA587" s="96" t="s">
        <v>12</v>
      </c>
      <c r="BB587" s="96">
        <v>5</v>
      </c>
      <c r="BC587" t="s">
        <v>4577</v>
      </c>
      <c r="BD587" t="s">
        <v>6817</v>
      </c>
      <c r="BE587" t="s">
        <v>4578</v>
      </c>
      <c r="BF587" t="s">
        <v>6818</v>
      </c>
      <c r="BG587" t="s">
        <v>6819</v>
      </c>
      <c r="BH587" t="s">
        <v>6793</v>
      </c>
      <c r="BI587"/>
      <c r="BJ587" s="96">
        <v>4</v>
      </c>
      <c r="BK587" s="96" t="s">
        <v>4306</v>
      </c>
      <c r="BL587" s="68" t="s">
        <v>6786</v>
      </c>
      <c r="CQ587" s="205">
        <v>1</v>
      </c>
    </row>
    <row r="588" spans="52:95" x14ac:dyDescent="0.25">
      <c r="AZ588" s="96" t="s">
        <v>816</v>
      </c>
      <c r="BA588" s="96" t="s">
        <v>10</v>
      </c>
      <c r="BB588" s="96">
        <v>1</v>
      </c>
      <c r="BC588" t="s">
        <v>4512</v>
      </c>
      <c r="BD588" t="s">
        <v>6848</v>
      </c>
      <c r="BJ588" s="96">
        <v>4</v>
      </c>
      <c r="BK588" s="96" t="s">
        <v>4292</v>
      </c>
      <c r="BL588" s="68" t="s">
        <v>6786</v>
      </c>
      <c r="CQ588" s="205">
        <v>1</v>
      </c>
    </row>
    <row r="589" spans="52:95" x14ac:dyDescent="0.25">
      <c r="AZ589" s="96" t="s">
        <v>816</v>
      </c>
      <c r="BA589" s="96" t="s">
        <v>10</v>
      </c>
      <c r="BB589" s="96">
        <v>2</v>
      </c>
      <c r="BC589" t="s">
        <v>4518</v>
      </c>
      <c r="BD589" t="s">
        <v>6920</v>
      </c>
      <c r="BE589" t="s">
        <v>6787</v>
      </c>
      <c r="BF589" t="s">
        <v>6788</v>
      </c>
      <c r="BG589" t="s">
        <v>6789</v>
      </c>
      <c r="BJ589" s="96">
        <v>4</v>
      </c>
      <c r="BK589" s="96" t="s">
        <v>4293</v>
      </c>
      <c r="BL589" s="68" t="s">
        <v>6786</v>
      </c>
      <c r="CQ589" s="205">
        <v>1</v>
      </c>
    </row>
    <row r="590" spans="52:95" x14ac:dyDescent="0.25">
      <c r="AZ590" s="96" t="s">
        <v>816</v>
      </c>
      <c r="BA590" s="96" t="s">
        <v>10</v>
      </c>
      <c r="BB590" s="96">
        <v>3</v>
      </c>
      <c r="BC590" t="s">
        <v>4523</v>
      </c>
      <c r="BD590" t="s">
        <v>5520</v>
      </c>
      <c r="BE590" t="s">
        <v>6921</v>
      </c>
      <c r="BJ590" s="96">
        <v>4</v>
      </c>
      <c r="BK590" s="96" t="s">
        <v>4294</v>
      </c>
      <c r="BL590" s="68" t="s">
        <v>6786</v>
      </c>
      <c r="CQ590" s="205">
        <v>1</v>
      </c>
    </row>
    <row r="591" spans="52:95" x14ac:dyDescent="0.25">
      <c r="AZ591" s="96" t="s">
        <v>816</v>
      </c>
      <c r="BA591" s="96" t="s">
        <v>10</v>
      </c>
      <c r="BB591" s="96">
        <v>4</v>
      </c>
      <c r="BC591" t="s">
        <v>4527</v>
      </c>
      <c r="BD591" t="s">
        <v>6884</v>
      </c>
      <c r="BJ591" s="96">
        <v>4</v>
      </c>
      <c r="BK591" s="96" t="s">
        <v>4295</v>
      </c>
      <c r="BL591" s="68" t="s">
        <v>6786</v>
      </c>
      <c r="CQ591" s="205">
        <v>1</v>
      </c>
    </row>
    <row r="592" spans="52:95" x14ac:dyDescent="0.25">
      <c r="AZ592" s="96" t="s">
        <v>816</v>
      </c>
      <c r="BA592" s="96" t="s">
        <v>10</v>
      </c>
      <c r="BB592" s="96">
        <v>5</v>
      </c>
      <c r="BC592" t="s">
        <v>4531</v>
      </c>
      <c r="BD592" t="s">
        <v>4353</v>
      </c>
      <c r="BE592" t="s">
        <v>5519</v>
      </c>
      <c r="BF592" t="s">
        <v>6792</v>
      </c>
      <c r="BG592" t="s">
        <v>6793</v>
      </c>
      <c r="BJ592" s="96">
        <v>4</v>
      </c>
      <c r="BK592" s="96" t="s">
        <v>4296</v>
      </c>
      <c r="BL592" s="68" t="s">
        <v>6786</v>
      </c>
      <c r="CQ592" s="205">
        <v>1</v>
      </c>
    </row>
    <row r="593" spans="52:95" x14ac:dyDescent="0.25">
      <c r="AZ593" s="96" t="s">
        <v>816</v>
      </c>
      <c r="BA593" s="96" t="s">
        <v>54</v>
      </c>
      <c r="BB593" s="96">
        <v>1</v>
      </c>
      <c r="BC593" t="s">
        <v>4536</v>
      </c>
      <c r="BD593" t="s">
        <v>4353</v>
      </c>
      <c r="BJ593" s="96">
        <v>4</v>
      </c>
      <c r="BK593" s="96" t="s">
        <v>4297</v>
      </c>
      <c r="BL593" s="68" t="s">
        <v>6786</v>
      </c>
      <c r="CQ593" s="205">
        <v>1</v>
      </c>
    </row>
    <row r="594" spans="52:95" x14ac:dyDescent="0.25">
      <c r="AZ594" s="96" t="s">
        <v>816</v>
      </c>
      <c r="BA594" s="96" t="s">
        <v>54</v>
      </c>
      <c r="BB594" s="96">
        <v>2</v>
      </c>
      <c r="BC594" t="s">
        <v>4540</v>
      </c>
      <c r="BD594" t="s">
        <v>4541</v>
      </c>
      <c r="BE594" t="s">
        <v>6794</v>
      </c>
      <c r="BF594" t="s">
        <v>6789</v>
      </c>
      <c r="BG594" t="s">
        <v>6788</v>
      </c>
      <c r="BH594" s="96" t="s">
        <v>6795</v>
      </c>
      <c r="BJ594" s="96">
        <v>4</v>
      </c>
      <c r="BK594" s="96" t="s">
        <v>4298</v>
      </c>
      <c r="BL594" s="68" t="s">
        <v>6786</v>
      </c>
      <c r="CQ594" s="205">
        <v>1</v>
      </c>
    </row>
    <row r="595" spans="52:95" x14ac:dyDescent="0.25">
      <c r="AZ595" s="96" t="s">
        <v>816</v>
      </c>
      <c r="BA595" s="96" t="s">
        <v>54</v>
      </c>
      <c r="BB595" s="96">
        <v>3</v>
      </c>
      <c r="BC595" t="s">
        <v>4545</v>
      </c>
      <c r="BD595" t="s">
        <v>5520</v>
      </c>
      <c r="BE595" t="s">
        <v>6921</v>
      </c>
      <c r="BJ595" s="96">
        <v>4</v>
      </c>
      <c r="BK595" s="96" t="s">
        <v>4299</v>
      </c>
      <c r="BL595" s="68" t="s">
        <v>6786</v>
      </c>
      <c r="CQ595" s="205">
        <v>1</v>
      </c>
    </row>
    <row r="596" spans="52:95" x14ac:dyDescent="0.25">
      <c r="AZ596" s="96" t="s">
        <v>816</v>
      </c>
      <c r="BA596" s="96" t="s">
        <v>54</v>
      </c>
      <c r="BB596" s="96">
        <v>4</v>
      </c>
      <c r="BC596" t="s">
        <v>4550</v>
      </c>
      <c r="BD596" t="s">
        <v>4551</v>
      </c>
      <c r="BE596" t="s">
        <v>6799</v>
      </c>
      <c r="BF596" t="s">
        <v>6800</v>
      </c>
      <c r="BG596" t="s">
        <v>6801</v>
      </c>
      <c r="BH596" s="96" t="s">
        <v>6802</v>
      </c>
      <c r="BI596" s="96" t="s">
        <v>6803</v>
      </c>
      <c r="BJ596" s="96">
        <v>4</v>
      </c>
      <c r="BK596" s="96" t="s">
        <v>4300</v>
      </c>
      <c r="BL596" s="68" t="s">
        <v>6786</v>
      </c>
      <c r="CQ596" s="205">
        <v>1</v>
      </c>
    </row>
    <row r="597" spans="52:95" x14ac:dyDescent="0.25">
      <c r="AZ597" s="96" t="s">
        <v>816</v>
      </c>
      <c r="BA597" s="96" t="s">
        <v>54</v>
      </c>
      <c r="BB597" s="96">
        <v>5</v>
      </c>
      <c r="BC597" t="s">
        <v>4555</v>
      </c>
      <c r="BD597" t="s">
        <v>4556</v>
      </c>
      <c r="BE597" t="s">
        <v>6804</v>
      </c>
      <c r="BF597" t="s">
        <v>6805</v>
      </c>
      <c r="BG597" t="s">
        <v>6806</v>
      </c>
      <c r="BH597" s="96" t="s">
        <v>6807</v>
      </c>
      <c r="BJ597" s="96">
        <v>4</v>
      </c>
      <c r="BK597" s="96" t="s">
        <v>4301</v>
      </c>
      <c r="BL597" s="68" t="s">
        <v>6786</v>
      </c>
      <c r="CQ597" s="205">
        <v>1</v>
      </c>
    </row>
    <row r="598" spans="52:95" x14ac:dyDescent="0.25">
      <c r="AZ598" s="96" t="s">
        <v>816</v>
      </c>
      <c r="BA598" s="96" t="s">
        <v>12</v>
      </c>
      <c r="BB598" s="96">
        <v>1</v>
      </c>
      <c r="BC598" t="s">
        <v>4560</v>
      </c>
      <c r="BD598" t="s">
        <v>6848</v>
      </c>
      <c r="BH598"/>
      <c r="BI598"/>
      <c r="BJ598" s="96">
        <v>4</v>
      </c>
      <c r="BK598" s="96" t="s">
        <v>4302</v>
      </c>
      <c r="BL598" s="68" t="s">
        <v>6786</v>
      </c>
      <c r="CQ598" s="205">
        <v>1</v>
      </c>
    </row>
    <row r="599" spans="52:95" x14ac:dyDescent="0.25">
      <c r="AZ599" s="96" t="s">
        <v>816</v>
      </c>
      <c r="BA599" s="96" t="s">
        <v>12</v>
      </c>
      <c r="BB599" s="96">
        <v>2</v>
      </c>
      <c r="BC599" t="s">
        <v>4564</v>
      </c>
      <c r="BD599" t="s">
        <v>4565</v>
      </c>
      <c r="BE599" t="s">
        <v>6808</v>
      </c>
      <c r="BF599" t="s">
        <v>6809</v>
      </c>
      <c r="BG599" t="s">
        <v>6810</v>
      </c>
      <c r="BH599" t="s">
        <v>6811</v>
      </c>
      <c r="BI599"/>
      <c r="BJ599" s="96">
        <v>4</v>
      </c>
      <c r="BK599" s="96" t="s">
        <v>4303</v>
      </c>
      <c r="BL599" s="68" t="s">
        <v>6786</v>
      </c>
      <c r="CQ599" s="205">
        <v>1</v>
      </c>
    </row>
    <row r="600" spans="52:95" x14ac:dyDescent="0.25">
      <c r="AZ600" s="96" t="s">
        <v>816</v>
      </c>
      <c r="BA600" s="96" t="s">
        <v>12</v>
      </c>
      <c r="BB600" s="96">
        <v>3</v>
      </c>
      <c r="BC600" t="s">
        <v>4569</v>
      </c>
      <c r="BD600" t="s">
        <v>6921</v>
      </c>
      <c r="BH600"/>
      <c r="BI600"/>
      <c r="BJ600" s="96">
        <v>4</v>
      </c>
      <c r="BK600" s="96" t="s">
        <v>4304</v>
      </c>
      <c r="BL600" s="68" t="s">
        <v>6786</v>
      </c>
      <c r="CQ600" s="205">
        <v>1</v>
      </c>
    </row>
    <row r="601" spans="52:95" x14ac:dyDescent="0.25">
      <c r="AZ601" s="96" t="s">
        <v>816</v>
      </c>
      <c r="BA601" s="96" t="s">
        <v>12</v>
      </c>
      <c r="BB601" s="96">
        <v>4</v>
      </c>
      <c r="BC601" t="s">
        <v>4573</v>
      </c>
      <c r="BD601" t="s">
        <v>6812</v>
      </c>
      <c r="BE601" t="s">
        <v>6813</v>
      </c>
      <c r="BF601" t="s">
        <v>6802</v>
      </c>
      <c r="BG601" t="s">
        <v>6814</v>
      </c>
      <c r="BH601" t="s">
        <v>6815</v>
      </c>
      <c r="BI601" t="s">
        <v>6816</v>
      </c>
      <c r="BJ601" s="96">
        <v>4</v>
      </c>
      <c r="BK601" s="96" t="s">
        <v>4305</v>
      </c>
      <c r="BL601" s="68" t="s">
        <v>6786</v>
      </c>
      <c r="CQ601" s="205">
        <v>1</v>
      </c>
    </row>
    <row r="602" spans="52:95" x14ac:dyDescent="0.25">
      <c r="AZ602" s="96" t="s">
        <v>816</v>
      </c>
      <c r="BA602" s="96" t="s">
        <v>12</v>
      </c>
      <c r="BB602" s="96">
        <v>5</v>
      </c>
      <c r="BC602" t="s">
        <v>4577</v>
      </c>
      <c r="BD602" t="s">
        <v>6817</v>
      </c>
      <c r="BE602" t="s">
        <v>4578</v>
      </c>
      <c r="BF602" t="s">
        <v>6818</v>
      </c>
      <c r="BG602" t="s">
        <v>6819</v>
      </c>
      <c r="BH602" t="s">
        <v>6793</v>
      </c>
      <c r="BI602"/>
      <c r="BJ602" s="96">
        <v>4</v>
      </c>
      <c r="BK602" s="96" t="s">
        <v>4306</v>
      </c>
      <c r="BL602" s="68" t="s">
        <v>6786</v>
      </c>
      <c r="CQ602" s="205">
        <v>1</v>
      </c>
    </row>
    <row r="603" spans="52:95" x14ac:dyDescent="0.25">
      <c r="AZ603" s="96" t="s">
        <v>833</v>
      </c>
      <c r="BA603" s="96" t="s">
        <v>10</v>
      </c>
      <c r="BB603" s="96">
        <v>1</v>
      </c>
      <c r="BC603" t="s">
        <v>4512</v>
      </c>
      <c r="BD603" t="s">
        <v>5521</v>
      </c>
      <c r="BE603" t="s">
        <v>5522</v>
      </c>
      <c r="BF603" t="s">
        <v>6835</v>
      </c>
      <c r="BJ603" s="96">
        <v>4</v>
      </c>
      <c r="BK603" s="96" t="s">
        <v>4292</v>
      </c>
      <c r="BL603" s="68" t="s">
        <v>6786</v>
      </c>
      <c r="CQ603" s="205">
        <v>1</v>
      </c>
    </row>
    <row r="604" spans="52:95" x14ac:dyDescent="0.25">
      <c r="AZ604" s="96" t="s">
        <v>833</v>
      </c>
      <c r="BA604" s="96" t="s">
        <v>10</v>
      </c>
      <c r="BB604" s="96">
        <v>2</v>
      </c>
      <c r="BC604" t="s">
        <v>4518</v>
      </c>
      <c r="BD604" t="s">
        <v>6922</v>
      </c>
      <c r="BE604" t="s">
        <v>6787</v>
      </c>
      <c r="BF604" t="s">
        <v>6788</v>
      </c>
      <c r="BG604" t="s">
        <v>6789</v>
      </c>
      <c r="BJ604" s="96">
        <v>4</v>
      </c>
      <c r="BK604" s="96" t="s">
        <v>4293</v>
      </c>
      <c r="BL604" s="68" t="s">
        <v>6786</v>
      </c>
      <c r="CQ604" s="205">
        <v>1</v>
      </c>
    </row>
    <row r="605" spans="52:95" x14ac:dyDescent="0.25">
      <c r="AZ605" s="96" t="s">
        <v>833</v>
      </c>
      <c r="BA605" s="96" t="s">
        <v>10</v>
      </c>
      <c r="BB605" s="96">
        <v>3</v>
      </c>
      <c r="BC605" t="s">
        <v>4523</v>
      </c>
      <c r="BD605" t="s">
        <v>5524</v>
      </c>
      <c r="BE605" t="s">
        <v>6923</v>
      </c>
      <c r="BJ605" s="96">
        <v>4</v>
      </c>
      <c r="BK605" s="96" t="s">
        <v>4294</v>
      </c>
      <c r="BL605" s="68" t="s">
        <v>6786</v>
      </c>
      <c r="CQ605" s="205">
        <v>1</v>
      </c>
    </row>
    <row r="606" spans="52:95" x14ac:dyDescent="0.25">
      <c r="AZ606" s="96" t="s">
        <v>833</v>
      </c>
      <c r="BA606" s="96" t="s">
        <v>10</v>
      </c>
      <c r="BB606" s="96">
        <v>4</v>
      </c>
      <c r="BC606" t="s">
        <v>4527</v>
      </c>
      <c r="BD606" t="s">
        <v>6884</v>
      </c>
      <c r="BJ606" s="96">
        <v>4</v>
      </c>
      <c r="BK606" s="96" t="s">
        <v>4295</v>
      </c>
      <c r="BL606" s="68" t="s">
        <v>6786</v>
      </c>
      <c r="CQ606" s="205">
        <v>1</v>
      </c>
    </row>
    <row r="607" spans="52:95" x14ac:dyDescent="0.25">
      <c r="AZ607" s="96" t="s">
        <v>833</v>
      </c>
      <c r="BA607" s="96" t="s">
        <v>10</v>
      </c>
      <c r="BB607" s="96">
        <v>5</v>
      </c>
      <c r="BC607" t="s">
        <v>4531</v>
      </c>
      <c r="BD607" t="s">
        <v>5525</v>
      </c>
      <c r="BE607" t="s">
        <v>5523</v>
      </c>
      <c r="BF607" t="s">
        <v>6792</v>
      </c>
      <c r="BG607" t="s">
        <v>6793</v>
      </c>
      <c r="BJ607" s="96">
        <v>4</v>
      </c>
      <c r="BK607" s="96" t="s">
        <v>4296</v>
      </c>
      <c r="BL607" s="68" t="s">
        <v>6786</v>
      </c>
      <c r="CQ607" s="205">
        <v>1</v>
      </c>
    </row>
    <row r="608" spans="52:95" x14ac:dyDescent="0.25">
      <c r="AZ608" s="96" t="s">
        <v>833</v>
      </c>
      <c r="BA608" s="96" t="s">
        <v>54</v>
      </c>
      <c r="BB608" s="96">
        <v>1</v>
      </c>
      <c r="BC608" t="s">
        <v>4536</v>
      </c>
      <c r="BD608" t="s">
        <v>5525</v>
      </c>
      <c r="BJ608" s="96">
        <v>4</v>
      </c>
      <c r="BK608" s="96" t="s">
        <v>4297</v>
      </c>
      <c r="BL608" s="68" t="s">
        <v>6786</v>
      </c>
      <c r="CQ608" s="205">
        <v>1</v>
      </c>
    </row>
    <row r="609" spans="52:95" x14ac:dyDescent="0.25">
      <c r="AZ609" s="96" t="s">
        <v>833</v>
      </c>
      <c r="BA609" s="96" t="s">
        <v>54</v>
      </c>
      <c r="BB609" s="96">
        <v>2</v>
      </c>
      <c r="BC609" t="s">
        <v>4540</v>
      </c>
      <c r="BD609" t="s">
        <v>4541</v>
      </c>
      <c r="BE609" t="s">
        <v>6794</v>
      </c>
      <c r="BF609" t="s">
        <v>6789</v>
      </c>
      <c r="BG609" t="s">
        <v>6788</v>
      </c>
      <c r="BH609" s="96" t="s">
        <v>6795</v>
      </c>
      <c r="BJ609" s="96">
        <v>4</v>
      </c>
      <c r="BK609" s="96" t="s">
        <v>4298</v>
      </c>
      <c r="BL609" s="68" t="s">
        <v>6786</v>
      </c>
      <c r="CQ609" s="205">
        <v>1</v>
      </c>
    </row>
    <row r="610" spans="52:95" x14ac:dyDescent="0.25">
      <c r="AZ610" s="96" t="s">
        <v>833</v>
      </c>
      <c r="BA610" s="96" t="s">
        <v>54</v>
      </c>
      <c r="BB610" s="96">
        <v>3</v>
      </c>
      <c r="BC610" t="s">
        <v>4545</v>
      </c>
      <c r="BD610" t="s">
        <v>5524</v>
      </c>
      <c r="BE610" t="s">
        <v>6923</v>
      </c>
      <c r="BJ610" s="96">
        <v>4</v>
      </c>
      <c r="BK610" s="96" t="s">
        <v>4299</v>
      </c>
      <c r="BL610" s="68" t="s">
        <v>6786</v>
      </c>
      <c r="CQ610" s="205">
        <v>1</v>
      </c>
    </row>
    <row r="611" spans="52:95" x14ac:dyDescent="0.25">
      <c r="AZ611" s="96" t="s">
        <v>833</v>
      </c>
      <c r="BA611" s="96" t="s">
        <v>54</v>
      </c>
      <c r="BB611" s="96">
        <v>4</v>
      </c>
      <c r="BC611" t="s">
        <v>4550</v>
      </c>
      <c r="BD611" t="s">
        <v>4551</v>
      </c>
      <c r="BE611" t="s">
        <v>6799</v>
      </c>
      <c r="BF611" t="s">
        <v>6800</v>
      </c>
      <c r="BG611" t="s">
        <v>6801</v>
      </c>
      <c r="BH611" s="96" t="s">
        <v>6802</v>
      </c>
      <c r="BI611" s="96" t="s">
        <v>6803</v>
      </c>
      <c r="BJ611" s="96">
        <v>4</v>
      </c>
      <c r="BK611" s="96" t="s">
        <v>4300</v>
      </c>
      <c r="BL611" s="68" t="s">
        <v>6786</v>
      </c>
      <c r="CQ611" s="205">
        <v>1</v>
      </c>
    </row>
    <row r="612" spans="52:95" x14ac:dyDescent="0.25">
      <c r="AZ612" s="96" t="s">
        <v>833</v>
      </c>
      <c r="BA612" s="96" t="s">
        <v>54</v>
      </c>
      <c r="BB612" s="96">
        <v>5</v>
      </c>
      <c r="BC612" t="s">
        <v>4555</v>
      </c>
      <c r="BD612" t="s">
        <v>4556</v>
      </c>
      <c r="BE612" t="s">
        <v>6804</v>
      </c>
      <c r="BF612" t="s">
        <v>6805</v>
      </c>
      <c r="BG612" t="s">
        <v>6806</v>
      </c>
      <c r="BH612" s="96" t="s">
        <v>6807</v>
      </c>
      <c r="BJ612" s="96">
        <v>4</v>
      </c>
      <c r="BK612" s="96" t="s">
        <v>4301</v>
      </c>
      <c r="BL612" s="68" t="s">
        <v>6786</v>
      </c>
      <c r="CQ612" s="205">
        <v>1</v>
      </c>
    </row>
    <row r="613" spans="52:95" x14ac:dyDescent="0.25">
      <c r="AZ613" s="96" t="s">
        <v>833</v>
      </c>
      <c r="BA613" s="96" t="s">
        <v>12</v>
      </c>
      <c r="BB613" s="96">
        <v>1</v>
      </c>
      <c r="BC613" t="s">
        <v>4560</v>
      </c>
      <c r="BD613" t="s">
        <v>5522</v>
      </c>
      <c r="BE613" t="s">
        <v>6835</v>
      </c>
      <c r="BH613"/>
      <c r="BI613"/>
      <c r="BJ613" s="96">
        <v>4</v>
      </c>
      <c r="BK613" s="96" t="s">
        <v>4302</v>
      </c>
      <c r="BL613" s="68" t="s">
        <v>6786</v>
      </c>
      <c r="CQ613" s="205">
        <v>1</v>
      </c>
    </row>
    <row r="614" spans="52:95" x14ac:dyDescent="0.25">
      <c r="AZ614" s="96" t="s">
        <v>833</v>
      </c>
      <c r="BA614" s="96" t="s">
        <v>12</v>
      </c>
      <c r="BB614" s="96">
        <v>2</v>
      </c>
      <c r="BC614" t="s">
        <v>4564</v>
      </c>
      <c r="BD614" t="s">
        <v>4565</v>
      </c>
      <c r="BE614" t="s">
        <v>6808</v>
      </c>
      <c r="BF614" t="s">
        <v>6809</v>
      </c>
      <c r="BG614" t="s">
        <v>6810</v>
      </c>
      <c r="BH614" t="s">
        <v>6811</v>
      </c>
      <c r="BI614"/>
      <c r="BJ614" s="96">
        <v>4</v>
      </c>
      <c r="BK614" s="96" t="s">
        <v>4303</v>
      </c>
      <c r="BL614" s="68" t="s">
        <v>6786</v>
      </c>
      <c r="CQ614" s="205">
        <v>1</v>
      </c>
    </row>
    <row r="615" spans="52:95" x14ac:dyDescent="0.25">
      <c r="AZ615" s="96" t="s">
        <v>833</v>
      </c>
      <c r="BA615" s="96" t="s">
        <v>12</v>
      </c>
      <c r="BB615" s="96">
        <v>3</v>
      </c>
      <c r="BC615" t="s">
        <v>4569</v>
      </c>
      <c r="BD615" t="s">
        <v>5522</v>
      </c>
      <c r="BE615" t="s">
        <v>6923</v>
      </c>
      <c r="BH615"/>
      <c r="BI615"/>
      <c r="BJ615" s="96">
        <v>4</v>
      </c>
      <c r="BK615" s="96" t="s">
        <v>4304</v>
      </c>
      <c r="BL615" s="68" t="s">
        <v>6786</v>
      </c>
      <c r="CQ615" s="205">
        <v>1</v>
      </c>
    </row>
    <row r="616" spans="52:95" x14ac:dyDescent="0.25">
      <c r="AZ616" s="96" t="s">
        <v>833</v>
      </c>
      <c r="BA616" s="96" t="s">
        <v>12</v>
      </c>
      <c r="BB616" s="96">
        <v>4</v>
      </c>
      <c r="BC616" t="s">
        <v>4573</v>
      </c>
      <c r="BD616" t="s">
        <v>6812</v>
      </c>
      <c r="BE616" t="s">
        <v>6813</v>
      </c>
      <c r="BF616" t="s">
        <v>6802</v>
      </c>
      <c r="BG616" t="s">
        <v>6814</v>
      </c>
      <c r="BH616" t="s">
        <v>6815</v>
      </c>
      <c r="BI616" t="s">
        <v>6816</v>
      </c>
      <c r="BJ616" s="96">
        <v>4</v>
      </c>
      <c r="BK616" s="96" t="s">
        <v>4305</v>
      </c>
      <c r="BL616" s="68" t="s">
        <v>6786</v>
      </c>
      <c r="CQ616" s="205">
        <v>1</v>
      </c>
    </row>
    <row r="617" spans="52:95" x14ac:dyDescent="0.25">
      <c r="AZ617" s="96" t="s">
        <v>833</v>
      </c>
      <c r="BA617" s="96" t="s">
        <v>12</v>
      </c>
      <c r="BB617" s="96">
        <v>5</v>
      </c>
      <c r="BC617" t="s">
        <v>4577</v>
      </c>
      <c r="BD617" t="s">
        <v>6817</v>
      </c>
      <c r="BE617" t="s">
        <v>4578</v>
      </c>
      <c r="BF617" t="s">
        <v>6818</v>
      </c>
      <c r="BG617" t="s">
        <v>6819</v>
      </c>
      <c r="BH617" t="s">
        <v>6793</v>
      </c>
      <c r="BI617"/>
      <c r="BJ617" s="96">
        <v>4</v>
      </c>
      <c r="BK617" s="96" t="s">
        <v>4306</v>
      </c>
      <c r="BL617" s="68" t="s">
        <v>6786</v>
      </c>
      <c r="CQ617" s="205">
        <v>1</v>
      </c>
    </row>
    <row r="618" spans="52:95" x14ac:dyDescent="0.25">
      <c r="AZ618" s="96" t="s">
        <v>850</v>
      </c>
      <c r="BA618" s="96" t="s">
        <v>10</v>
      </c>
      <c r="BB618" s="96">
        <v>1</v>
      </c>
      <c r="BC618" t="s">
        <v>4512</v>
      </c>
      <c r="BD618" t="s">
        <v>6848</v>
      </c>
      <c r="BJ618" s="96">
        <v>4</v>
      </c>
      <c r="BK618" s="96" t="s">
        <v>4292</v>
      </c>
      <c r="BL618" s="68" t="s">
        <v>6786</v>
      </c>
      <c r="CQ618" s="205">
        <v>1</v>
      </c>
    </row>
    <row r="619" spans="52:95" x14ac:dyDescent="0.25">
      <c r="AZ619" s="96" t="s">
        <v>850</v>
      </c>
      <c r="BA619" s="96" t="s">
        <v>10</v>
      </c>
      <c r="BB619" s="96">
        <v>2</v>
      </c>
      <c r="BC619" t="s">
        <v>4518</v>
      </c>
      <c r="BD619" t="s">
        <v>6924</v>
      </c>
      <c r="BE619" t="s">
        <v>6787</v>
      </c>
      <c r="BF619" t="s">
        <v>6788</v>
      </c>
      <c r="BG619" t="s">
        <v>6789</v>
      </c>
      <c r="BJ619" s="96">
        <v>4</v>
      </c>
      <c r="BK619" s="96" t="s">
        <v>4293</v>
      </c>
      <c r="BL619" s="68" t="s">
        <v>6786</v>
      </c>
      <c r="CQ619" s="205">
        <v>1</v>
      </c>
    </row>
    <row r="620" spans="52:95" x14ac:dyDescent="0.25">
      <c r="AZ620" s="96" t="s">
        <v>850</v>
      </c>
      <c r="BA620" s="96" t="s">
        <v>10</v>
      </c>
      <c r="BB620" s="96">
        <v>3</v>
      </c>
      <c r="BC620" t="s">
        <v>4523</v>
      </c>
      <c r="BD620" t="s">
        <v>5526</v>
      </c>
      <c r="BE620" t="s">
        <v>6925</v>
      </c>
      <c r="BI620"/>
      <c r="BJ620" s="96">
        <v>4</v>
      </c>
      <c r="BK620" s="96" t="s">
        <v>4294</v>
      </c>
      <c r="BL620" s="68" t="s">
        <v>6786</v>
      </c>
      <c r="CQ620" s="205">
        <v>1</v>
      </c>
    </row>
    <row r="621" spans="52:95" x14ac:dyDescent="0.25">
      <c r="AZ621" s="96" t="s">
        <v>850</v>
      </c>
      <c r="BA621" s="96" t="s">
        <v>10</v>
      </c>
      <c r="BB621" s="96">
        <v>4</v>
      </c>
      <c r="BC621" t="s">
        <v>4527</v>
      </c>
      <c r="BD621" t="s">
        <v>6884</v>
      </c>
      <c r="BJ621" s="96">
        <v>4</v>
      </c>
      <c r="BK621" s="96" t="s">
        <v>4295</v>
      </c>
      <c r="BL621" s="68" t="s">
        <v>6786</v>
      </c>
      <c r="CQ621" s="205">
        <v>1</v>
      </c>
    </row>
    <row r="622" spans="52:95" x14ac:dyDescent="0.25">
      <c r="AZ622" s="96" t="s">
        <v>850</v>
      </c>
      <c r="BA622" s="96" t="s">
        <v>10</v>
      </c>
      <c r="BB622" s="96">
        <v>5</v>
      </c>
      <c r="BC622" t="s">
        <v>4531</v>
      </c>
      <c r="BD622" t="s">
        <v>5527</v>
      </c>
      <c r="BE622" t="s">
        <v>6926</v>
      </c>
      <c r="BF622" t="s">
        <v>6792</v>
      </c>
      <c r="BG622" t="s">
        <v>6793</v>
      </c>
      <c r="BJ622" s="96">
        <v>4</v>
      </c>
      <c r="BK622" s="96" t="s">
        <v>4296</v>
      </c>
      <c r="BL622" s="68" t="s">
        <v>6786</v>
      </c>
      <c r="CQ622" s="205">
        <v>1</v>
      </c>
    </row>
    <row r="623" spans="52:95" x14ac:dyDescent="0.25">
      <c r="AZ623" s="96" t="s">
        <v>850</v>
      </c>
      <c r="BA623" s="96" t="s">
        <v>54</v>
      </c>
      <c r="BB623" s="96">
        <v>1</v>
      </c>
      <c r="BC623" t="s">
        <v>4536</v>
      </c>
      <c r="BD623" t="s">
        <v>5527</v>
      </c>
      <c r="BJ623" s="96">
        <v>4</v>
      </c>
      <c r="BK623" s="96" t="s">
        <v>4297</v>
      </c>
      <c r="BL623" s="68" t="s">
        <v>6786</v>
      </c>
      <c r="CQ623" s="205">
        <v>1</v>
      </c>
    </row>
    <row r="624" spans="52:95" x14ac:dyDescent="0.25">
      <c r="AZ624" s="96" t="s">
        <v>850</v>
      </c>
      <c r="BA624" s="96" t="s">
        <v>54</v>
      </c>
      <c r="BB624" s="96">
        <v>2</v>
      </c>
      <c r="BC624" t="s">
        <v>4540</v>
      </c>
      <c r="BD624" t="s">
        <v>4541</v>
      </c>
      <c r="BE624" t="s">
        <v>6794</v>
      </c>
      <c r="BF624" t="s">
        <v>6789</v>
      </c>
      <c r="BG624" t="s">
        <v>6788</v>
      </c>
      <c r="BH624" s="96" t="s">
        <v>6795</v>
      </c>
      <c r="BJ624" s="96">
        <v>4</v>
      </c>
      <c r="BK624" s="96" t="s">
        <v>4298</v>
      </c>
      <c r="BL624" s="68" t="s">
        <v>6786</v>
      </c>
      <c r="CQ624" s="205">
        <v>1</v>
      </c>
    </row>
    <row r="625" spans="52:95" x14ac:dyDescent="0.25">
      <c r="AZ625" s="96" t="s">
        <v>850</v>
      </c>
      <c r="BA625" s="96" t="s">
        <v>54</v>
      </c>
      <c r="BB625" s="96">
        <v>3</v>
      </c>
      <c r="BC625" t="s">
        <v>4545</v>
      </c>
      <c r="BD625" t="s">
        <v>5526</v>
      </c>
      <c r="BE625" t="s">
        <v>6925</v>
      </c>
      <c r="BI625"/>
      <c r="BJ625" s="96">
        <v>4</v>
      </c>
      <c r="BK625" s="96" t="s">
        <v>4299</v>
      </c>
      <c r="BL625" s="68" t="s">
        <v>6786</v>
      </c>
      <c r="CQ625" s="205">
        <v>1</v>
      </c>
    </row>
    <row r="626" spans="52:95" x14ac:dyDescent="0.25">
      <c r="AZ626" s="96" t="s">
        <v>850</v>
      </c>
      <c r="BA626" s="96" t="s">
        <v>54</v>
      </c>
      <c r="BB626" s="96">
        <v>4</v>
      </c>
      <c r="BC626" t="s">
        <v>4550</v>
      </c>
      <c r="BD626" t="s">
        <v>4551</v>
      </c>
      <c r="BE626" t="s">
        <v>6799</v>
      </c>
      <c r="BF626" t="s">
        <v>6800</v>
      </c>
      <c r="BG626" t="s">
        <v>6801</v>
      </c>
      <c r="BH626" s="96" t="s">
        <v>6802</v>
      </c>
      <c r="BI626" s="96" t="s">
        <v>6803</v>
      </c>
      <c r="BJ626" s="96">
        <v>4</v>
      </c>
      <c r="BK626" s="96" t="s">
        <v>4300</v>
      </c>
      <c r="BL626" s="68" t="s">
        <v>6786</v>
      </c>
      <c r="CQ626" s="205">
        <v>1</v>
      </c>
    </row>
    <row r="627" spans="52:95" x14ac:dyDescent="0.25">
      <c r="AZ627" s="96" t="s">
        <v>850</v>
      </c>
      <c r="BA627" s="96" t="s">
        <v>54</v>
      </c>
      <c r="BB627" s="96">
        <v>5</v>
      </c>
      <c r="BC627" t="s">
        <v>4555</v>
      </c>
      <c r="BD627" t="s">
        <v>4556</v>
      </c>
      <c r="BE627" t="s">
        <v>6804</v>
      </c>
      <c r="BF627" t="s">
        <v>6805</v>
      </c>
      <c r="BG627" t="s">
        <v>6806</v>
      </c>
      <c r="BH627" s="96" t="s">
        <v>6807</v>
      </c>
      <c r="BJ627" s="96">
        <v>4</v>
      </c>
      <c r="BK627" s="96" t="s">
        <v>4301</v>
      </c>
      <c r="BL627" s="68" t="s">
        <v>6786</v>
      </c>
      <c r="CQ627" s="205">
        <v>1</v>
      </c>
    </row>
    <row r="628" spans="52:95" x14ac:dyDescent="0.25">
      <c r="AZ628" s="96" t="s">
        <v>850</v>
      </c>
      <c r="BA628" s="96" t="s">
        <v>12</v>
      </c>
      <c r="BB628" s="96">
        <v>1</v>
      </c>
      <c r="BC628" t="s">
        <v>4560</v>
      </c>
      <c r="BD628" t="s">
        <v>6848</v>
      </c>
      <c r="BH628"/>
      <c r="BI628"/>
      <c r="BJ628" s="96">
        <v>4</v>
      </c>
      <c r="BK628" s="96" t="s">
        <v>4302</v>
      </c>
      <c r="BL628" s="68" t="s">
        <v>6786</v>
      </c>
      <c r="CQ628" s="205">
        <v>1</v>
      </c>
    </row>
    <row r="629" spans="52:95" x14ac:dyDescent="0.25">
      <c r="AZ629" s="96" t="s">
        <v>850</v>
      </c>
      <c r="BA629" s="96" t="s">
        <v>12</v>
      </c>
      <c r="BB629" s="96">
        <v>2</v>
      </c>
      <c r="BC629" t="s">
        <v>4564</v>
      </c>
      <c r="BD629" t="s">
        <v>4565</v>
      </c>
      <c r="BE629" t="s">
        <v>6808</v>
      </c>
      <c r="BF629" t="s">
        <v>6809</v>
      </c>
      <c r="BG629" t="s">
        <v>6810</v>
      </c>
      <c r="BH629" t="s">
        <v>6811</v>
      </c>
      <c r="BI629"/>
      <c r="BJ629" s="96">
        <v>4</v>
      </c>
      <c r="BK629" s="96" t="s">
        <v>4303</v>
      </c>
      <c r="BL629" s="68" t="s">
        <v>6786</v>
      </c>
      <c r="CQ629" s="205">
        <v>1</v>
      </c>
    </row>
    <row r="630" spans="52:95" x14ac:dyDescent="0.25">
      <c r="AZ630" s="96" t="s">
        <v>850</v>
      </c>
      <c r="BA630" s="96" t="s">
        <v>12</v>
      </c>
      <c r="BB630" s="96">
        <v>3</v>
      </c>
      <c r="BC630" t="s">
        <v>4569</v>
      </c>
      <c r="BD630" t="s">
        <v>6925</v>
      </c>
      <c r="BH630"/>
      <c r="BI630"/>
      <c r="BJ630" s="96">
        <v>4</v>
      </c>
      <c r="BK630" s="96" t="s">
        <v>4304</v>
      </c>
      <c r="BL630" s="68" t="s">
        <v>6786</v>
      </c>
      <c r="CQ630" s="205">
        <v>1</v>
      </c>
    </row>
    <row r="631" spans="52:95" x14ac:dyDescent="0.25">
      <c r="AZ631" s="96" t="s">
        <v>850</v>
      </c>
      <c r="BA631" s="96" t="s">
        <v>12</v>
      </c>
      <c r="BB631" s="96">
        <v>4</v>
      </c>
      <c r="BC631" t="s">
        <v>4573</v>
      </c>
      <c r="BD631" t="s">
        <v>6812</v>
      </c>
      <c r="BE631" t="s">
        <v>6813</v>
      </c>
      <c r="BF631" t="s">
        <v>6802</v>
      </c>
      <c r="BG631" t="s">
        <v>6814</v>
      </c>
      <c r="BH631" t="s">
        <v>6815</v>
      </c>
      <c r="BI631" t="s">
        <v>6816</v>
      </c>
      <c r="BJ631" s="96">
        <v>4</v>
      </c>
      <c r="BK631" s="96" t="s">
        <v>4305</v>
      </c>
      <c r="BL631" s="68" t="s">
        <v>6786</v>
      </c>
      <c r="CQ631" s="205">
        <v>1</v>
      </c>
    </row>
    <row r="632" spans="52:95" x14ac:dyDescent="0.25">
      <c r="AZ632" s="96" t="s">
        <v>850</v>
      </c>
      <c r="BA632" s="96" t="s">
        <v>12</v>
      </c>
      <c r="BB632" s="96">
        <v>5</v>
      </c>
      <c r="BC632" t="s">
        <v>4577</v>
      </c>
      <c r="BD632" t="s">
        <v>6817</v>
      </c>
      <c r="BE632" t="s">
        <v>4578</v>
      </c>
      <c r="BF632" t="s">
        <v>6818</v>
      </c>
      <c r="BG632" t="s">
        <v>6819</v>
      </c>
      <c r="BH632" t="s">
        <v>6793</v>
      </c>
      <c r="BI632"/>
      <c r="BJ632" s="96">
        <v>4</v>
      </c>
      <c r="BK632" s="96" t="s">
        <v>4306</v>
      </c>
      <c r="BL632" s="68" t="s">
        <v>6786</v>
      </c>
      <c r="CQ632" s="205">
        <v>1</v>
      </c>
    </row>
    <row r="633" spans="52:95" x14ac:dyDescent="0.25">
      <c r="AZ633" s="96" t="s">
        <v>867</v>
      </c>
      <c r="BA633" s="96" t="s">
        <v>10</v>
      </c>
      <c r="BB633" s="96">
        <v>1</v>
      </c>
      <c r="BC633" t="s">
        <v>4512</v>
      </c>
      <c r="BD633" t="s">
        <v>6831</v>
      </c>
      <c r="BJ633" s="96">
        <v>4</v>
      </c>
      <c r="BK633" s="96" t="s">
        <v>4292</v>
      </c>
      <c r="BL633" s="68" t="s">
        <v>6786</v>
      </c>
      <c r="CQ633" s="205">
        <v>1</v>
      </c>
    </row>
    <row r="634" spans="52:95" x14ac:dyDescent="0.25">
      <c r="AZ634" s="96" t="s">
        <v>867</v>
      </c>
      <c r="BA634" s="96" t="s">
        <v>10</v>
      </c>
      <c r="BB634" s="96">
        <v>2</v>
      </c>
      <c r="BC634" t="s">
        <v>4518</v>
      </c>
      <c r="BD634" t="s">
        <v>6927</v>
      </c>
      <c r="BE634" t="s">
        <v>6787</v>
      </c>
      <c r="BF634" t="s">
        <v>6788</v>
      </c>
      <c r="BG634" t="s">
        <v>6789</v>
      </c>
      <c r="BJ634" s="96">
        <v>4</v>
      </c>
      <c r="BK634" s="96" t="s">
        <v>4293</v>
      </c>
      <c r="BL634" s="68" t="s">
        <v>6786</v>
      </c>
      <c r="CQ634" s="205">
        <v>1</v>
      </c>
    </row>
    <row r="635" spans="52:95" x14ac:dyDescent="0.25">
      <c r="AZ635" s="96" t="s">
        <v>867</v>
      </c>
      <c r="BA635" s="96" t="s">
        <v>10</v>
      </c>
      <c r="BB635" s="96">
        <v>3</v>
      </c>
      <c r="BC635" t="s">
        <v>4523</v>
      </c>
      <c r="BD635" t="s">
        <v>5528</v>
      </c>
      <c r="BE635" t="s">
        <v>6928</v>
      </c>
      <c r="BJ635" s="96">
        <v>4</v>
      </c>
      <c r="BK635" s="96" t="s">
        <v>4294</v>
      </c>
      <c r="BL635" s="68" t="s">
        <v>6786</v>
      </c>
      <c r="CQ635" s="205">
        <v>1</v>
      </c>
    </row>
    <row r="636" spans="52:95" x14ac:dyDescent="0.25">
      <c r="AZ636" s="96" t="s">
        <v>867</v>
      </c>
      <c r="BA636" s="96" t="s">
        <v>10</v>
      </c>
      <c r="BB636" s="96">
        <v>4</v>
      </c>
      <c r="BC636" t="s">
        <v>4527</v>
      </c>
      <c r="BD636" t="s">
        <v>6884</v>
      </c>
      <c r="BJ636" s="96">
        <v>4</v>
      </c>
      <c r="BK636" s="96" t="s">
        <v>4295</v>
      </c>
      <c r="BL636" s="68" t="s">
        <v>6786</v>
      </c>
      <c r="CQ636" s="205">
        <v>1</v>
      </c>
    </row>
    <row r="637" spans="52:95" x14ac:dyDescent="0.25">
      <c r="AZ637" s="96" t="s">
        <v>867</v>
      </c>
      <c r="BA637" s="96" t="s">
        <v>10</v>
      </c>
      <c r="BB637" s="96">
        <v>5</v>
      </c>
      <c r="BC637" t="s">
        <v>4531</v>
      </c>
      <c r="BD637" t="s">
        <v>4354</v>
      </c>
      <c r="BE637" t="s">
        <v>6929</v>
      </c>
      <c r="BF637" t="s">
        <v>6792</v>
      </c>
      <c r="BG637" t="s">
        <v>6793</v>
      </c>
      <c r="BJ637" s="96">
        <v>4</v>
      </c>
      <c r="BK637" s="96" t="s">
        <v>4296</v>
      </c>
      <c r="BL637" s="68" t="s">
        <v>6786</v>
      </c>
      <c r="CQ637" s="205">
        <v>1</v>
      </c>
    </row>
    <row r="638" spans="52:95" x14ac:dyDescent="0.25">
      <c r="AZ638" s="96" t="s">
        <v>867</v>
      </c>
      <c r="BA638" s="96" t="s">
        <v>54</v>
      </c>
      <c r="BB638" s="96">
        <v>1</v>
      </c>
      <c r="BC638" t="s">
        <v>4536</v>
      </c>
      <c r="BD638" t="s">
        <v>4354</v>
      </c>
      <c r="BJ638" s="96">
        <v>4</v>
      </c>
      <c r="BK638" s="96" t="s">
        <v>4297</v>
      </c>
      <c r="BL638" s="68" t="s">
        <v>6786</v>
      </c>
      <c r="CQ638" s="205">
        <v>1</v>
      </c>
    </row>
    <row r="639" spans="52:95" x14ac:dyDescent="0.25">
      <c r="AZ639" s="96" t="s">
        <v>867</v>
      </c>
      <c r="BA639" s="96" t="s">
        <v>54</v>
      </c>
      <c r="BB639" s="96">
        <v>2</v>
      </c>
      <c r="BC639" t="s">
        <v>4540</v>
      </c>
      <c r="BD639" t="s">
        <v>4541</v>
      </c>
      <c r="BE639" t="s">
        <v>6794</v>
      </c>
      <c r="BF639" t="s">
        <v>6789</v>
      </c>
      <c r="BG639" t="s">
        <v>6788</v>
      </c>
      <c r="BH639" s="96" t="s">
        <v>6795</v>
      </c>
      <c r="BJ639" s="96">
        <v>4</v>
      </c>
      <c r="BK639" s="96" t="s">
        <v>4298</v>
      </c>
      <c r="BL639" s="68" t="s">
        <v>6786</v>
      </c>
      <c r="CQ639" s="205">
        <v>1</v>
      </c>
    </row>
    <row r="640" spans="52:95" x14ac:dyDescent="0.25">
      <c r="AZ640" s="96" t="s">
        <v>867</v>
      </c>
      <c r="BA640" s="96" t="s">
        <v>54</v>
      </c>
      <c r="BB640" s="96">
        <v>3</v>
      </c>
      <c r="BC640" t="s">
        <v>4545</v>
      </c>
      <c r="BD640" t="s">
        <v>5528</v>
      </c>
      <c r="BE640" t="s">
        <v>6928</v>
      </c>
      <c r="BJ640" s="96">
        <v>4</v>
      </c>
      <c r="BK640" s="96" t="s">
        <v>4299</v>
      </c>
      <c r="BL640" s="68" t="s">
        <v>6786</v>
      </c>
      <c r="CQ640" s="205">
        <v>1</v>
      </c>
    </row>
    <row r="641" spans="52:95" x14ac:dyDescent="0.25">
      <c r="AZ641" s="96" t="s">
        <v>867</v>
      </c>
      <c r="BA641" s="96" t="s">
        <v>54</v>
      </c>
      <c r="BB641" s="96">
        <v>4</v>
      </c>
      <c r="BC641" t="s">
        <v>4550</v>
      </c>
      <c r="BD641" t="s">
        <v>4551</v>
      </c>
      <c r="BE641" t="s">
        <v>6799</v>
      </c>
      <c r="BF641" t="s">
        <v>6800</v>
      </c>
      <c r="BG641" t="s">
        <v>6801</v>
      </c>
      <c r="BH641" s="96" t="s">
        <v>6802</v>
      </c>
      <c r="BI641" s="96" t="s">
        <v>6803</v>
      </c>
      <c r="BJ641" s="96">
        <v>4</v>
      </c>
      <c r="BK641" s="96" t="s">
        <v>4300</v>
      </c>
      <c r="BL641" s="68" t="s">
        <v>6786</v>
      </c>
      <c r="CQ641" s="205">
        <v>1</v>
      </c>
    </row>
    <row r="642" spans="52:95" x14ac:dyDescent="0.25">
      <c r="AZ642" s="96" t="s">
        <v>867</v>
      </c>
      <c r="BA642" s="96" t="s">
        <v>54</v>
      </c>
      <c r="BB642" s="96">
        <v>5</v>
      </c>
      <c r="BC642" t="s">
        <v>4555</v>
      </c>
      <c r="BD642" t="s">
        <v>4556</v>
      </c>
      <c r="BE642" t="s">
        <v>6804</v>
      </c>
      <c r="BF642" t="s">
        <v>6805</v>
      </c>
      <c r="BG642" t="s">
        <v>6806</v>
      </c>
      <c r="BH642" s="96" t="s">
        <v>6807</v>
      </c>
      <c r="BJ642" s="96">
        <v>4</v>
      </c>
      <c r="BK642" s="96" t="s">
        <v>4301</v>
      </c>
      <c r="BL642" s="68" t="s">
        <v>6786</v>
      </c>
      <c r="CQ642" s="205">
        <v>1</v>
      </c>
    </row>
    <row r="643" spans="52:95" x14ac:dyDescent="0.25">
      <c r="AZ643" s="96" t="s">
        <v>867</v>
      </c>
      <c r="BA643" s="96" t="s">
        <v>12</v>
      </c>
      <c r="BB643" s="96">
        <v>1</v>
      </c>
      <c r="BC643" t="s">
        <v>4560</v>
      </c>
      <c r="BD643" t="s">
        <v>6831</v>
      </c>
      <c r="BH643"/>
      <c r="BI643"/>
      <c r="BJ643" s="96">
        <v>4</v>
      </c>
      <c r="BK643" s="96" t="s">
        <v>4302</v>
      </c>
      <c r="BL643" s="68" t="s">
        <v>6786</v>
      </c>
      <c r="CQ643" s="205">
        <v>1</v>
      </c>
    </row>
    <row r="644" spans="52:95" x14ac:dyDescent="0.25">
      <c r="AZ644" s="96" t="s">
        <v>867</v>
      </c>
      <c r="BA644" s="96" t="s">
        <v>12</v>
      </c>
      <c r="BB644" s="96">
        <v>2</v>
      </c>
      <c r="BC644" t="s">
        <v>4564</v>
      </c>
      <c r="BD644" t="s">
        <v>4565</v>
      </c>
      <c r="BE644" t="s">
        <v>6808</v>
      </c>
      <c r="BF644" t="s">
        <v>6809</v>
      </c>
      <c r="BG644" t="s">
        <v>6810</v>
      </c>
      <c r="BH644" t="s">
        <v>6811</v>
      </c>
      <c r="BI644"/>
      <c r="BJ644" s="96">
        <v>4</v>
      </c>
      <c r="BK644" s="96" t="s">
        <v>4303</v>
      </c>
      <c r="BL644" s="68" t="s">
        <v>6786</v>
      </c>
      <c r="CQ644" s="205">
        <v>1</v>
      </c>
    </row>
    <row r="645" spans="52:95" x14ac:dyDescent="0.25">
      <c r="AZ645" s="96" t="s">
        <v>867</v>
      </c>
      <c r="BA645" s="96" t="s">
        <v>12</v>
      </c>
      <c r="BB645" s="96">
        <v>3</v>
      </c>
      <c r="BC645" t="s">
        <v>4569</v>
      </c>
      <c r="BD645" t="s">
        <v>6928</v>
      </c>
      <c r="BH645"/>
      <c r="BI645"/>
      <c r="BJ645" s="96">
        <v>4</v>
      </c>
      <c r="BK645" s="96" t="s">
        <v>4304</v>
      </c>
      <c r="BL645" s="68" t="s">
        <v>6786</v>
      </c>
      <c r="CQ645" s="205">
        <v>1</v>
      </c>
    </row>
    <row r="646" spans="52:95" x14ac:dyDescent="0.25">
      <c r="AZ646" s="96" t="s">
        <v>867</v>
      </c>
      <c r="BA646" s="96" t="s">
        <v>12</v>
      </c>
      <c r="BB646" s="96">
        <v>4</v>
      </c>
      <c r="BC646" t="s">
        <v>4573</v>
      </c>
      <c r="BD646" t="s">
        <v>6812</v>
      </c>
      <c r="BE646" t="s">
        <v>6813</v>
      </c>
      <c r="BF646" t="s">
        <v>6802</v>
      </c>
      <c r="BG646" t="s">
        <v>6814</v>
      </c>
      <c r="BH646" t="s">
        <v>6815</v>
      </c>
      <c r="BI646" t="s">
        <v>6816</v>
      </c>
      <c r="BJ646" s="96">
        <v>4</v>
      </c>
      <c r="BK646" s="96" t="s">
        <v>4305</v>
      </c>
      <c r="BL646" s="68" t="s">
        <v>6786</v>
      </c>
      <c r="CQ646" s="205">
        <v>1</v>
      </c>
    </row>
    <row r="647" spans="52:95" x14ac:dyDescent="0.25">
      <c r="AZ647" s="96" t="s">
        <v>867</v>
      </c>
      <c r="BA647" s="96" t="s">
        <v>12</v>
      </c>
      <c r="BB647" s="96">
        <v>5</v>
      </c>
      <c r="BC647" t="s">
        <v>4577</v>
      </c>
      <c r="BD647" t="s">
        <v>6817</v>
      </c>
      <c r="BE647" t="s">
        <v>4578</v>
      </c>
      <c r="BF647" t="s">
        <v>6818</v>
      </c>
      <c r="BG647" t="s">
        <v>6819</v>
      </c>
      <c r="BH647" t="s">
        <v>6793</v>
      </c>
      <c r="BI647"/>
      <c r="BJ647" s="96">
        <v>4</v>
      </c>
      <c r="BK647" s="96" t="s">
        <v>4306</v>
      </c>
      <c r="BL647" s="68" t="s">
        <v>6786</v>
      </c>
      <c r="CQ647" s="205">
        <v>1</v>
      </c>
    </row>
    <row r="648" spans="52:95" x14ac:dyDescent="0.25">
      <c r="AZ648" s="96" t="s">
        <v>884</v>
      </c>
      <c r="BA648" s="96" t="s">
        <v>10</v>
      </c>
      <c r="BB648" s="96">
        <v>1</v>
      </c>
      <c r="BC648" t="s">
        <v>4512</v>
      </c>
      <c r="BD648" t="s">
        <v>4355</v>
      </c>
      <c r="BE648" t="s">
        <v>6831</v>
      </c>
      <c r="BI648"/>
      <c r="BJ648" s="96">
        <v>4</v>
      </c>
      <c r="BK648" s="96" t="s">
        <v>4292</v>
      </c>
      <c r="BL648" s="68" t="s">
        <v>6786</v>
      </c>
      <c r="CQ648" s="205">
        <v>1</v>
      </c>
    </row>
    <row r="649" spans="52:95" x14ac:dyDescent="0.25">
      <c r="AZ649" s="96" t="s">
        <v>884</v>
      </c>
      <c r="BA649" s="96" t="s">
        <v>10</v>
      </c>
      <c r="BB649" s="96">
        <v>2</v>
      </c>
      <c r="BC649" t="s">
        <v>4518</v>
      </c>
      <c r="BD649" t="s">
        <v>6930</v>
      </c>
      <c r="BE649" t="s">
        <v>6787</v>
      </c>
      <c r="BF649" t="s">
        <v>6788</v>
      </c>
      <c r="BG649" t="s">
        <v>6789</v>
      </c>
      <c r="BI649"/>
      <c r="BJ649" s="96">
        <v>4</v>
      </c>
      <c r="BK649" s="96" t="s">
        <v>4293</v>
      </c>
      <c r="BL649" s="68" t="s">
        <v>6786</v>
      </c>
      <c r="CQ649" s="205">
        <v>1</v>
      </c>
    </row>
    <row r="650" spans="52:95" x14ac:dyDescent="0.25">
      <c r="AZ650" s="96" t="s">
        <v>884</v>
      </c>
      <c r="BA650" s="96" t="s">
        <v>10</v>
      </c>
      <c r="BB650" s="96">
        <v>3</v>
      </c>
      <c r="BC650" t="s">
        <v>4523</v>
      </c>
      <c r="BD650" t="s">
        <v>5530</v>
      </c>
      <c r="BE650" t="s">
        <v>6931</v>
      </c>
      <c r="BJ650" s="96">
        <v>4</v>
      </c>
      <c r="BK650" s="96" t="s">
        <v>4294</v>
      </c>
      <c r="BL650" s="68" t="s">
        <v>6786</v>
      </c>
      <c r="CQ650" s="205">
        <v>1</v>
      </c>
    </row>
    <row r="651" spans="52:95" x14ac:dyDescent="0.25">
      <c r="AZ651" s="96" t="s">
        <v>884</v>
      </c>
      <c r="BA651" s="96" t="s">
        <v>10</v>
      </c>
      <c r="BB651" s="96">
        <v>4</v>
      </c>
      <c r="BC651" t="s">
        <v>4527</v>
      </c>
      <c r="BD651" t="s">
        <v>6884</v>
      </c>
      <c r="BJ651" s="96">
        <v>4</v>
      </c>
      <c r="BK651" s="96" t="s">
        <v>4295</v>
      </c>
      <c r="BL651" s="68" t="s">
        <v>6786</v>
      </c>
      <c r="CQ651" s="205">
        <v>1</v>
      </c>
    </row>
    <row r="652" spans="52:95" x14ac:dyDescent="0.25">
      <c r="AZ652" s="96" t="s">
        <v>884</v>
      </c>
      <c r="BA652" s="96" t="s">
        <v>10</v>
      </c>
      <c r="BB652" s="96">
        <v>5</v>
      </c>
      <c r="BC652" t="s">
        <v>4531</v>
      </c>
      <c r="BD652" t="s">
        <v>4356</v>
      </c>
      <c r="BE652" t="s">
        <v>5529</v>
      </c>
      <c r="BF652" t="s">
        <v>6792</v>
      </c>
      <c r="BG652" t="s">
        <v>6793</v>
      </c>
      <c r="BJ652" s="96">
        <v>4</v>
      </c>
      <c r="BK652" s="96" t="s">
        <v>4296</v>
      </c>
      <c r="BL652" s="68" t="s">
        <v>6786</v>
      </c>
      <c r="CQ652" s="205">
        <v>1</v>
      </c>
    </row>
    <row r="653" spans="52:95" x14ac:dyDescent="0.25">
      <c r="AZ653" s="96" t="s">
        <v>884</v>
      </c>
      <c r="BA653" s="96" t="s">
        <v>54</v>
      </c>
      <c r="BB653" s="96">
        <v>1</v>
      </c>
      <c r="BC653" t="s">
        <v>4536</v>
      </c>
      <c r="BD653" t="s">
        <v>4356</v>
      </c>
      <c r="BJ653" s="96">
        <v>4</v>
      </c>
      <c r="BK653" s="96" t="s">
        <v>4297</v>
      </c>
      <c r="BL653" s="68" t="s">
        <v>6786</v>
      </c>
      <c r="CQ653" s="205">
        <v>1</v>
      </c>
    </row>
    <row r="654" spans="52:95" x14ac:dyDescent="0.25">
      <c r="AZ654" s="96" t="s">
        <v>884</v>
      </c>
      <c r="BA654" s="96" t="s">
        <v>54</v>
      </c>
      <c r="BB654" s="96">
        <v>2</v>
      </c>
      <c r="BC654" t="s">
        <v>4540</v>
      </c>
      <c r="BD654" t="s">
        <v>4541</v>
      </c>
      <c r="BE654" t="s">
        <v>6794</v>
      </c>
      <c r="BF654" t="s">
        <v>6789</v>
      </c>
      <c r="BG654" t="s">
        <v>6788</v>
      </c>
      <c r="BH654" s="96" t="s">
        <v>6795</v>
      </c>
      <c r="BJ654" s="96">
        <v>4</v>
      </c>
      <c r="BK654" s="96" t="s">
        <v>4298</v>
      </c>
      <c r="BL654" s="68" t="s">
        <v>6786</v>
      </c>
      <c r="CQ654" s="205">
        <v>1</v>
      </c>
    </row>
    <row r="655" spans="52:95" x14ac:dyDescent="0.25">
      <c r="AZ655" s="96" t="s">
        <v>884</v>
      </c>
      <c r="BA655" s="96" t="s">
        <v>54</v>
      </c>
      <c r="BB655" s="96">
        <v>3</v>
      </c>
      <c r="BC655" t="s">
        <v>4545</v>
      </c>
      <c r="BD655" t="s">
        <v>5530</v>
      </c>
      <c r="BE655" t="s">
        <v>6931</v>
      </c>
      <c r="BJ655" s="96">
        <v>4</v>
      </c>
      <c r="BK655" s="96" t="s">
        <v>4299</v>
      </c>
      <c r="BL655" s="68" t="s">
        <v>6786</v>
      </c>
      <c r="CQ655" s="205">
        <v>1</v>
      </c>
    </row>
    <row r="656" spans="52:95" x14ac:dyDescent="0.25">
      <c r="AZ656" s="96" t="s">
        <v>884</v>
      </c>
      <c r="BA656" s="96" t="s">
        <v>54</v>
      </c>
      <c r="BB656" s="96">
        <v>4</v>
      </c>
      <c r="BC656" t="s">
        <v>4550</v>
      </c>
      <c r="BD656" t="s">
        <v>4551</v>
      </c>
      <c r="BE656" t="s">
        <v>6799</v>
      </c>
      <c r="BF656" t="s">
        <v>6800</v>
      </c>
      <c r="BG656" t="s">
        <v>6801</v>
      </c>
      <c r="BH656" s="96" t="s">
        <v>6802</v>
      </c>
      <c r="BI656" s="96" t="s">
        <v>6803</v>
      </c>
      <c r="BJ656" s="96">
        <v>4</v>
      </c>
      <c r="BK656" s="96" t="s">
        <v>4300</v>
      </c>
      <c r="BL656" s="68" t="s">
        <v>6786</v>
      </c>
      <c r="CQ656" s="205">
        <v>1</v>
      </c>
    </row>
    <row r="657" spans="52:95" x14ac:dyDescent="0.25">
      <c r="AZ657" s="96" t="s">
        <v>884</v>
      </c>
      <c r="BA657" s="96" t="s">
        <v>54</v>
      </c>
      <c r="BB657" s="96">
        <v>5</v>
      </c>
      <c r="BC657" t="s">
        <v>4555</v>
      </c>
      <c r="BD657" t="s">
        <v>4556</v>
      </c>
      <c r="BE657" t="s">
        <v>6804</v>
      </c>
      <c r="BF657" t="s">
        <v>6805</v>
      </c>
      <c r="BG657" t="s">
        <v>6806</v>
      </c>
      <c r="BH657" s="96" t="s">
        <v>6807</v>
      </c>
      <c r="BJ657" s="96">
        <v>4</v>
      </c>
      <c r="BK657" s="96" t="s">
        <v>4301</v>
      </c>
      <c r="BL657" s="68" t="s">
        <v>6786</v>
      </c>
      <c r="CQ657" s="205">
        <v>1</v>
      </c>
    </row>
    <row r="658" spans="52:95" x14ac:dyDescent="0.25">
      <c r="AZ658" s="96" t="s">
        <v>884</v>
      </c>
      <c r="BA658" s="96" t="s">
        <v>12</v>
      </c>
      <c r="BB658" s="96">
        <v>1</v>
      </c>
      <c r="BC658" t="s">
        <v>4560</v>
      </c>
      <c r="BD658" t="s">
        <v>4355</v>
      </c>
      <c r="BE658" t="s">
        <v>6831</v>
      </c>
      <c r="BH658"/>
      <c r="BI658"/>
      <c r="BJ658" s="96">
        <v>4</v>
      </c>
      <c r="BK658" s="96" t="s">
        <v>4302</v>
      </c>
      <c r="BL658" s="68" t="s">
        <v>6786</v>
      </c>
      <c r="CQ658" s="205">
        <v>1</v>
      </c>
    </row>
    <row r="659" spans="52:95" x14ac:dyDescent="0.25">
      <c r="AZ659" s="96" t="s">
        <v>884</v>
      </c>
      <c r="BA659" s="96" t="s">
        <v>12</v>
      </c>
      <c r="BB659" s="96">
        <v>2</v>
      </c>
      <c r="BC659" t="s">
        <v>4564</v>
      </c>
      <c r="BD659" t="s">
        <v>4565</v>
      </c>
      <c r="BE659" t="s">
        <v>6808</v>
      </c>
      <c r="BF659" t="s">
        <v>6809</v>
      </c>
      <c r="BG659" t="s">
        <v>6810</v>
      </c>
      <c r="BH659" t="s">
        <v>6811</v>
      </c>
      <c r="BI659"/>
      <c r="BJ659" s="96">
        <v>4</v>
      </c>
      <c r="BK659" s="96" t="s">
        <v>4303</v>
      </c>
      <c r="BL659" s="68" t="s">
        <v>6786</v>
      </c>
      <c r="CQ659" s="205">
        <v>1</v>
      </c>
    </row>
    <row r="660" spans="52:95" x14ac:dyDescent="0.25">
      <c r="AZ660" s="96" t="s">
        <v>884</v>
      </c>
      <c r="BA660" s="96" t="s">
        <v>12</v>
      </c>
      <c r="BB660" s="96">
        <v>3</v>
      </c>
      <c r="BC660" t="s">
        <v>4569</v>
      </c>
      <c r="BD660" t="s">
        <v>4355</v>
      </c>
      <c r="BE660" t="s">
        <v>6931</v>
      </c>
      <c r="BH660"/>
      <c r="BI660"/>
      <c r="BJ660" s="96">
        <v>4</v>
      </c>
      <c r="BK660" s="96" t="s">
        <v>4304</v>
      </c>
      <c r="BL660" s="68" t="s">
        <v>6786</v>
      </c>
      <c r="CQ660" s="205">
        <v>1</v>
      </c>
    </row>
    <row r="661" spans="52:95" x14ac:dyDescent="0.25">
      <c r="AZ661" s="96" t="s">
        <v>884</v>
      </c>
      <c r="BA661" s="96" t="s">
        <v>12</v>
      </c>
      <c r="BB661" s="96">
        <v>4</v>
      </c>
      <c r="BC661" t="s">
        <v>4573</v>
      </c>
      <c r="BD661" t="s">
        <v>6812</v>
      </c>
      <c r="BE661" t="s">
        <v>6813</v>
      </c>
      <c r="BF661" t="s">
        <v>6802</v>
      </c>
      <c r="BG661" t="s">
        <v>6814</v>
      </c>
      <c r="BH661" t="s">
        <v>6815</v>
      </c>
      <c r="BI661" t="s">
        <v>6816</v>
      </c>
      <c r="BJ661" s="96">
        <v>4</v>
      </c>
      <c r="BK661" s="96" t="s">
        <v>4305</v>
      </c>
      <c r="BL661" s="68" t="s">
        <v>6786</v>
      </c>
      <c r="CQ661" s="205">
        <v>1</v>
      </c>
    </row>
    <row r="662" spans="52:95" x14ac:dyDescent="0.25">
      <c r="AZ662" s="96" t="s">
        <v>884</v>
      </c>
      <c r="BA662" s="96" t="s">
        <v>12</v>
      </c>
      <c r="BB662" s="96">
        <v>5</v>
      </c>
      <c r="BC662" t="s">
        <v>4577</v>
      </c>
      <c r="BD662" t="s">
        <v>6817</v>
      </c>
      <c r="BE662" t="s">
        <v>4578</v>
      </c>
      <c r="BF662" t="s">
        <v>6818</v>
      </c>
      <c r="BG662" t="s">
        <v>6819</v>
      </c>
      <c r="BH662" t="s">
        <v>6793</v>
      </c>
      <c r="BI662"/>
      <c r="BJ662" s="96">
        <v>4</v>
      </c>
      <c r="BK662" s="96" t="s">
        <v>4306</v>
      </c>
      <c r="BL662" s="68" t="s">
        <v>6786</v>
      </c>
      <c r="CQ662" s="205">
        <v>1</v>
      </c>
    </row>
    <row r="663" spans="52:95" x14ac:dyDescent="0.25">
      <c r="AZ663" s="96" t="s">
        <v>901</v>
      </c>
      <c r="BA663" s="96" t="s">
        <v>10</v>
      </c>
      <c r="BB663" s="96">
        <v>1</v>
      </c>
      <c r="BC663" t="s">
        <v>4512</v>
      </c>
      <c r="BD663" t="s">
        <v>5531</v>
      </c>
      <c r="BE663" t="s">
        <v>6848</v>
      </c>
      <c r="BI663"/>
      <c r="BJ663" s="96">
        <v>4</v>
      </c>
      <c r="BK663" s="96" t="s">
        <v>4292</v>
      </c>
      <c r="BL663" s="68" t="s">
        <v>6786</v>
      </c>
      <c r="CQ663" s="205">
        <v>1</v>
      </c>
    </row>
    <row r="664" spans="52:95" x14ac:dyDescent="0.25">
      <c r="AZ664" s="96" t="s">
        <v>901</v>
      </c>
      <c r="BA664" s="96" t="s">
        <v>10</v>
      </c>
      <c r="BB664" s="96">
        <v>2</v>
      </c>
      <c r="BC664" t="s">
        <v>4518</v>
      </c>
      <c r="BD664" t="s">
        <v>6932</v>
      </c>
      <c r="BE664" t="s">
        <v>6787</v>
      </c>
      <c r="BF664" t="s">
        <v>6788</v>
      </c>
      <c r="BG664" t="s">
        <v>6789</v>
      </c>
      <c r="BI664"/>
      <c r="BJ664" s="96">
        <v>4</v>
      </c>
      <c r="BK664" s="96" t="s">
        <v>4293</v>
      </c>
      <c r="BL664" s="68" t="s">
        <v>6786</v>
      </c>
      <c r="CQ664" s="205">
        <v>1</v>
      </c>
    </row>
    <row r="665" spans="52:95" x14ac:dyDescent="0.25">
      <c r="AZ665" s="96" t="s">
        <v>901</v>
      </c>
      <c r="BA665" s="96" t="s">
        <v>10</v>
      </c>
      <c r="BB665" s="96">
        <v>3</v>
      </c>
      <c r="BC665" t="s">
        <v>4523</v>
      </c>
      <c r="BD665" t="s">
        <v>6933</v>
      </c>
      <c r="BI665"/>
      <c r="BJ665" s="96">
        <v>4</v>
      </c>
      <c r="BK665" s="96" t="s">
        <v>4294</v>
      </c>
      <c r="BL665" s="68" t="s">
        <v>6786</v>
      </c>
      <c r="CQ665" s="205">
        <v>1</v>
      </c>
    </row>
    <row r="666" spans="52:95" x14ac:dyDescent="0.25">
      <c r="AZ666" s="96" t="s">
        <v>901</v>
      </c>
      <c r="BA666" s="96" t="s">
        <v>10</v>
      </c>
      <c r="BB666" s="96">
        <v>4</v>
      </c>
      <c r="BC666" t="s">
        <v>4527</v>
      </c>
      <c r="BD666" t="s">
        <v>6884</v>
      </c>
      <c r="BJ666" s="96">
        <v>4</v>
      </c>
      <c r="BK666" s="96" t="s">
        <v>4295</v>
      </c>
      <c r="BL666" s="68" t="s">
        <v>6786</v>
      </c>
      <c r="CQ666" s="205">
        <v>1</v>
      </c>
    </row>
    <row r="667" spans="52:95" x14ac:dyDescent="0.25">
      <c r="AZ667" s="96" t="s">
        <v>901</v>
      </c>
      <c r="BA667" s="96" t="s">
        <v>10</v>
      </c>
      <c r="BB667" s="96">
        <v>5</v>
      </c>
      <c r="BC667" t="s">
        <v>4531</v>
      </c>
      <c r="BD667" t="s">
        <v>6934</v>
      </c>
      <c r="BE667" t="s">
        <v>6792</v>
      </c>
      <c r="BF667" t="s">
        <v>6793</v>
      </c>
      <c r="BJ667" s="96">
        <v>4</v>
      </c>
      <c r="BK667" s="96" t="s">
        <v>4296</v>
      </c>
      <c r="BL667" s="68" t="s">
        <v>6786</v>
      </c>
      <c r="CQ667" s="205">
        <v>1</v>
      </c>
    </row>
    <row r="668" spans="52:95" x14ac:dyDescent="0.25">
      <c r="AZ668" s="96" t="s">
        <v>901</v>
      </c>
      <c r="BA668" s="96" t="s">
        <v>54</v>
      </c>
      <c r="BB668" s="96">
        <v>1</v>
      </c>
      <c r="BC668" t="s">
        <v>4536</v>
      </c>
      <c r="BI668"/>
      <c r="BJ668" s="96">
        <v>4</v>
      </c>
      <c r="BK668" s="96" t="s">
        <v>4297</v>
      </c>
      <c r="BL668" s="68" t="s">
        <v>6786</v>
      </c>
      <c r="CQ668" s="205">
        <v>1</v>
      </c>
    </row>
    <row r="669" spans="52:95" x14ac:dyDescent="0.25">
      <c r="AZ669" s="96" t="s">
        <v>901</v>
      </c>
      <c r="BA669" s="96" t="s">
        <v>54</v>
      </c>
      <c r="BB669" s="96">
        <v>2</v>
      </c>
      <c r="BC669" t="s">
        <v>4540</v>
      </c>
      <c r="BD669" t="s">
        <v>4541</v>
      </c>
      <c r="BE669" t="s">
        <v>6794</v>
      </c>
      <c r="BF669" t="s">
        <v>6789</v>
      </c>
      <c r="BG669" t="s">
        <v>6788</v>
      </c>
      <c r="BH669" s="96" t="s">
        <v>6795</v>
      </c>
      <c r="BJ669" s="96">
        <v>4</v>
      </c>
      <c r="BK669" s="96" t="s">
        <v>4298</v>
      </c>
      <c r="BL669" s="68" t="s">
        <v>6786</v>
      </c>
      <c r="CQ669" s="205">
        <v>1</v>
      </c>
    </row>
    <row r="670" spans="52:95" x14ac:dyDescent="0.25">
      <c r="AZ670" s="96" t="s">
        <v>901</v>
      </c>
      <c r="BA670" s="96" t="s">
        <v>54</v>
      </c>
      <c r="BB670" s="96">
        <v>3</v>
      </c>
      <c r="BC670" t="s">
        <v>4545</v>
      </c>
      <c r="BD670" t="s">
        <v>6935</v>
      </c>
      <c r="BE670" t="s">
        <v>6933</v>
      </c>
      <c r="BI670"/>
      <c r="BJ670" s="96">
        <v>4</v>
      </c>
      <c r="BK670" s="96" t="s">
        <v>4299</v>
      </c>
      <c r="BL670" s="68" t="s">
        <v>6786</v>
      </c>
      <c r="CQ670" s="205">
        <v>1</v>
      </c>
    </row>
    <row r="671" spans="52:95" x14ac:dyDescent="0.25">
      <c r="AZ671" s="96" t="s">
        <v>901</v>
      </c>
      <c r="BA671" s="96" t="s">
        <v>54</v>
      </c>
      <c r="BB671" s="96">
        <v>4</v>
      </c>
      <c r="BC671" t="s">
        <v>4550</v>
      </c>
      <c r="BD671" t="s">
        <v>4551</v>
      </c>
      <c r="BE671" t="s">
        <v>6799</v>
      </c>
      <c r="BF671" t="s">
        <v>6800</v>
      </c>
      <c r="BG671" t="s">
        <v>6801</v>
      </c>
      <c r="BH671" s="96" t="s">
        <v>6802</v>
      </c>
      <c r="BI671" s="96" t="s">
        <v>6803</v>
      </c>
      <c r="BJ671" s="96">
        <v>4</v>
      </c>
      <c r="BK671" s="96" t="s">
        <v>4300</v>
      </c>
      <c r="BL671" s="68" t="s">
        <v>6786</v>
      </c>
      <c r="CQ671" s="205">
        <v>1</v>
      </c>
    </row>
    <row r="672" spans="52:95" x14ac:dyDescent="0.25">
      <c r="AZ672" s="96" t="s">
        <v>901</v>
      </c>
      <c r="BA672" s="96" t="s">
        <v>54</v>
      </c>
      <c r="BB672" s="96">
        <v>5</v>
      </c>
      <c r="BC672" t="s">
        <v>4555</v>
      </c>
      <c r="BD672" t="s">
        <v>4556</v>
      </c>
      <c r="BE672" t="s">
        <v>6804</v>
      </c>
      <c r="BF672" t="s">
        <v>6805</v>
      </c>
      <c r="BG672" t="s">
        <v>6806</v>
      </c>
      <c r="BH672" s="96" t="s">
        <v>6807</v>
      </c>
      <c r="BJ672" s="96">
        <v>4</v>
      </c>
      <c r="BK672" s="96" t="s">
        <v>4301</v>
      </c>
      <c r="BL672" s="68" t="s">
        <v>6786</v>
      </c>
      <c r="CQ672" s="205">
        <v>1</v>
      </c>
    </row>
    <row r="673" spans="52:95" x14ac:dyDescent="0.25">
      <c r="AZ673" s="96" t="s">
        <v>901</v>
      </c>
      <c r="BA673" s="96" t="s">
        <v>12</v>
      </c>
      <c r="BB673" s="96">
        <v>1</v>
      </c>
      <c r="BC673" t="s">
        <v>4560</v>
      </c>
      <c r="BD673" t="s">
        <v>5531</v>
      </c>
      <c r="BE673" t="s">
        <v>6848</v>
      </c>
      <c r="BH673"/>
      <c r="BI673"/>
      <c r="BJ673" s="96">
        <v>4</v>
      </c>
      <c r="BK673" s="96" t="s">
        <v>4302</v>
      </c>
      <c r="BL673" s="68" t="s">
        <v>6786</v>
      </c>
      <c r="CQ673" s="205">
        <v>1</v>
      </c>
    </row>
    <row r="674" spans="52:95" x14ac:dyDescent="0.25">
      <c r="AZ674" s="96" t="s">
        <v>901</v>
      </c>
      <c r="BA674" s="96" t="s">
        <v>12</v>
      </c>
      <c r="BB674" s="96">
        <v>2</v>
      </c>
      <c r="BC674" t="s">
        <v>4564</v>
      </c>
      <c r="BD674" t="s">
        <v>4565</v>
      </c>
      <c r="BE674" t="s">
        <v>6808</v>
      </c>
      <c r="BF674" t="s">
        <v>6809</v>
      </c>
      <c r="BG674" t="s">
        <v>6810</v>
      </c>
      <c r="BH674" t="s">
        <v>6811</v>
      </c>
      <c r="BI674"/>
      <c r="BJ674" s="96">
        <v>4</v>
      </c>
      <c r="BK674" s="96" t="s">
        <v>4303</v>
      </c>
      <c r="BL674" s="68" t="s">
        <v>6786</v>
      </c>
      <c r="CQ674" s="205">
        <v>1</v>
      </c>
    </row>
    <row r="675" spans="52:95" x14ac:dyDescent="0.25">
      <c r="AZ675" s="96" t="s">
        <v>901</v>
      </c>
      <c r="BA675" s="96" t="s">
        <v>12</v>
      </c>
      <c r="BB675" s="96">
        <v>3</v>
      </c>
      <c r="BC675" t="s">
        <v>4569</v>
      </c>
      <c r="BD675" t="s">
        <v>5531</v>
      </c>
      <c r="BE675" t="s">
        <v>6933</v>
      </c>
      <c r="BH675"/>
      <c r="BI675"/>
      <c r="BJ675" s="96">
        <v>4</v>
      </c>
      <c r="BK675" s="96" t="s">
        <v>4304</v>
      </c>
      <c r="BL675" s="68" t="s">
        <v>6786</v>
      </c>
      <c r="CQ675" s="205">
        <v>1</v>
      </c>
    </row>
    <row r="676" spans="52:95" x14ac:dyDescent="0.25">
      <c r="AZ676" s="96" t="s">
        <v>901</v>
      </c>
      <c r="BA676" s="96" t="s">
        <v>12</v>
      </c>
      <c r="BB676" s="96">
        <v>4</v>
      </c>
      <c r="BC676" t="s">
        <v>4573</v>
      </c>
      <c r="BD676" t="s">
        <v>6812</v>
      </c>
      <c r="BE676" t="s">
        <v>6813</v>
      </c>
      <c r="BF676" t="s">
        <v>6802</v>
      </c>
      <c r="BG676" t="s">
        <v>6814</v>
      </c>
      <c r="BH676" t="s">
        <v>6815</v>
      </c>
      <c r="BI676" t="s">
        <v>6816</v>
      </c>
      <c r="BJ676" s="96">
        <v>4</v>
      </c>
      <c r="BK676" s="96" t="s">
        <v>4305</v>
      </c>
      <c r="BL676" s="68" t="s">
        <v>6786</v>
      </c>
      <c r="CQ676" s="205">
        <v>1</v>
      </c>
    </row>
    <row r="677" spans="52:95" x14ac:dyDescent="0.25">
      <c r="AZ677" s="96" t="s">
        <v>901</v>
      </c>
      <c r="BA677" s="96" t="s">
        <v>12</v>
      </c>
      <c r="BB677" s="96">
        <v>5</v>
      </c>
      <c r="BC677" t="s">
        <v>4577</v>
      </c>
      <c r="BD677" t="s">
        <v>6817</v>
      </c>
      <c r="BE677" t="s">
        <v>4578</v>
      </c>
      <c r="BF677" t="s">
        <v>6818</v>
      </c>
      <c r="BG677" t="s">
        <v>6819</v>
      </c>
      <c r="BH677" t="s">
        <v>6793</v>
      </c>
      <c r="BI677"/>
      <c r="BJ677" s="96">
        <v>4</v>
      </c>
      <c r="BK677" s="96" t="s">
        <v>4306</v>
      </c>
      <c r="BL677" s="68" t="s">
        <v>6786</v>
      </c>
      <c r="CQ677" s="205">
        <v>1</v>
      </c>
    </row>
    <row r="678" spans="52:95" x14ac:dyDescent="0.25">
      <c r="AZ678" s="96" t="s">
        <v>918</v>
      </c>
      <c r="BA678" s="96" t="s">
        <v>10</v>
      </c>
      <c r="BB678" s="96">
        <v>1</v>
      </c>
      <c r="BC678" t="s">
        <v>4512</v>
      </c>
      <c r="BD678" t="s">
        <v>4357</v>
      </c>
      <c r="BE678" t="s">
        <v>6848</v>
      </c>
      <c r="BI678"/>
      <c r="BJ678" s="96">
        <v>4</v>
      </c>
      <c r="BK678" s="96" t="s">
        <v>4292</v>
      </c>
      <c r="BL678" s="68" t="s">
        <v>6786</v>
      </c>
      <c r="CQ678" s="205">
        <v>1</v>
      </c>
    </row>
    <row r="679" spans="52:95" x14ac:dyDescent="0.25">
      <c r="AZ679" s="96" t="s">
        <v>918</v>
      </c>
      <c r="BA679" s="96" t="s">
        <v>10</v>
      </c>
      <c r="BB679" s="96">
        <v>2</v>
      </c>
      <c r="BC679" t="s">
        <v>4518</v>
      </c>
      <c r="BD679" t="s">
        <v>6936</v>
      </c>
      <c r="BE679" t="s">
        <v>6787</v>
      </c>
      <c r="BF679" t="s">
        <v>6788</v>
      </c>
      <c r="BG679" t="s">
        <v>6789</v>
      </c>
      <c r="BI679"/>
      <c r="BJ679" s="96">
        <v>4</v>
      </c>
      <c r="BK679" s="96" t="s">
        <v>4293</v>
      </c>
      <c r="BL679" s="68" t="s">
        <v>6786</v>
      </c>
      <c r="CQ679" s="205">
        <v>1</v>
      </c>
    </row>
    <row r="680" spans="52:95" x14ac:dyDescent="0.25">
      <c r="AZ680" s="96" t="s">
        <v>918</v>
      </c>
      <c r="BA680" s="96" t="s">
        <v>10</v>
      </c>
      <c r="BB680" s="96">
        <v>3</v>
      </c>
      <c r="BC680" t="s">
        <v>4523</v>
      </c>
      <c r="BD680" t="s">
        <v>5533</v>
      </c>
      <c r="BE680" t="s">
        <v>6937</v>
      </c>
      <c r="BJ680" s="96">
        <v>4</v>
      </c>
      <c r="BK680" s="96" t="s">
        <v>4294</v>
      </c>
      <c r="BL680" s="68" t="s">
        <v>6786</v>
      </c>
      <c r="CQ680" s="205">
        <v>1</v>
      </c>
    </row>
    <row r="681" spans="52:95" x14ac:dyDescent="0.25">
      <c r="AZ681" s="96" t="s">
        <v>918</v>
      </c>
      <c r="BA681" s="96" t="s">
        <v>10</v>
      </c>
      <c r="BB681" s="96">
        <v>4</v>
      </c>
      <c r="BC681" t="s">
        <v>4527</v>
      </c>
      <c r="BD681" t="s">
        <v>6884</v>
      </c>
      <c r="BJ681" s="96">
        <v>4</v>
      </c>
      <c r="BK681" s="96" t="s">
        <v>4295</v>
      </c>
      <c r="BL681" s="68" t="s">
        <v>6786</v>
      </c>
      <c r="CQ681" s="205">
        <v>1</v>
      </c>
    </row>
    <row r="682" spans="52:95" x14ac:dyDescent="0.25">
      <c r="AZ682" s="96" t="s">
        <v>918</v>
      </c>
      <c r="BA682" s="96" t="s">
        <v>10</v>
      </c>
      <c r="BB682" s="96">
        <v>5</v>
      </c>
      <c r="BC682" t="s">
        <v>4531</v>
      </c>
      <c r="BD682" t="s">
        <v>4358</v>
      </c>
      <c r="BE682" t="s">
        <v>5532</v>
      </c>
      <c r="BF682" t="s">
        <v>6792</v>
      </c>
      <c r="BG682" t="s">
        <v>6793</v>
      </c>
      <c r="BJ682" s="96">
        <v>4</v>
      </c>
      <c r="BK682" s="96" t="s">
        <v>4296</v>
      </c>
      <c r="BL682" s="68" t="s">
        <v>6786</v>
      </c>
      <c r="CQ682" s="205">
        <v>1</v>
      </c>
    </row>
    <row r="683" spans="52:95" x14ac:dyDescent="0.25">
      <c r="AZ683" s="96" t="s">
        <v>918</v>
      </c>
      <c r="BA683" s="96" t="s">
        <v>54</v>
      </c>
      <c r="BB683" s="96">
        <v>1</v>
      </c>
      <c r="BC683" t="s">
        <v>4536</v>
      </c>
      <c r="BD683" t="s">
        <v>4358</v>
      </c>
      <c r="BJ683" s="96">
        <v>4</v>
      </c>
      <c r="BK683" s="96" t="s">
        <v>4297</v>
      </c>
      <c r="BL683" s="68" t="s">
        <v>6786</v>
      </c>
      <c r="CQ683" s="205">
        <v>1</v>
      </c>
    </row>
    <row r="684" spans="52:95" x14ac:dyDescent="0.25">
      <c r="AZ684" s="96" t="s">
        <v>918</v>
      </c>
      <c r="BA684" s="96" t="s">
        <v>54</v>
      </c>
      <c r="BB684" s="96">
        <v>2</v>
      </c>
      <c r="BC684" t="s">
        <v>4540</v>
      </c>
      <c r="BD684" t="s">
        <v>4541</v>
      </c>
      <c r="BE684" t="s">
        <v>6794</v>
      </c>
      <c r="BF684" t="s">
        <v>6789</v>
      </c>
      <c r="BG684" t="s">
        <v>6788</v>
      </c>
      <c r="BH684" s="96" t="s">
        <v>6795</v>
      </c>
      <c r="BJ684" s="96">
        <v>4</v>
      </c>
      <c r="BK684" s="96" t="s">
        <v>4298</v>
      </c>
      <c r="BL684" s="68" t="s">
        <v>6786</v>
      </c>
      <c r="CQ684" s="205">
        <v>1</v>
      </c>
    </row>
    <row r="685" spans="52:95" x14ac:dyDescent="0.25">
      <c r="AZ685" s="96" t="s">
        <v>918</v>
      </c>
      <c r="BA685" s="96" t="s">
        <v>54</v>
      </c>
      <c r="BB685" s="96">
        <v>3</v>
      </c>
      <c r="BC685" t="s">
        <v>4545</v>
      </c>
      <c r="BD685" t="s">
        <v>5533</v>
      </c>
      <c r="BE685" t="s">
        <v>6937</v>
      </c>
      <c r="BJ685" s="96">
        <v>4</v>
      </c>
      <c r="BK685" s="96" t="s">
        <v>4299</v>
      </c>
      <c r="BL685" s="68" t="s">
        <v>6786</v>
      </c>
      <c r="CQ685" s="205">
        <v>1</v>
      </c>
    </row>
    <row r="686" spans="52:95" x14ac:dyDescent="0.25">
      <c r="AZ686" s="96" t="s">
        <v>918</v>
      </c>
      <c r="BA686" s="96" t="s">
        <v>54</v>
      </c>
      <c r="BB686" s="96">
        <v>4</v>
      </c>
      <c r="BC686" t="s">
        <v>4550</v>
      </c>
      <c r="BD686" t="s">
        <v>4551</v>
      </c>
      <c r="BE686" t="s">
        <v>6799</v>
      </c>
      <c r="BF686" t="s">
        <v>6800</v>
      </c>
      <c r="BG686" t="s">
        <v>6801</v>
      </c>
      <c r="BH686" s="96" t="s">
        <v>6802</v>
      </c>
      <c r="BI686" s="96" t="s">
        <v>6803</v>
      </c>
      <c r="BJ686" s="96">
        <v>4</v>
      </c>
      <c r="BK686" s="96" t="s">
        <v>4300</v>
      </c>
      <c r="BL686" s="68" t="s">
        <v>6786</v>
      </c>
      <c r="CQ686" s="205">
        <v>1</v>
      </c>
    </row>
    <row r="687" spans="52:95" x14ac:dyDescent="0.25">
      <c r="AZ687" s="96" t="s">
        <v>918</v>
      </c>
      <c r="BA687" s="96" t="s">
        <v>54</v>
      </c>
      <c r="BB687" s="96">
        <v>5</v>
      </c>
      <c r="BC687" t="s">
        <v>4555</v>
      </c>
      <c r="BD687" t="s">
        <v>4556</v>
      </c>
      <c r="BE687" t="s">
        <v>6804</v>
      </c>
      <c r="BF687" t="s">
        <v>6805</v>
      </c>
      <c r="BG687" t="s">
        <v>6806</v>
      </c>
      <c r="BH687" s="96" t="s">
        <v>6807</v>
      </c>
      <c r="BJ687" s="96">
        <v>4</v>
      </c>
      <c r="BK687" s="96" t="s">
        <v>4301</v>
      </c>
      <c r="BL687" s="68" t="s">
        <v>6786</v>
      </c>
      <c r="CQ687" s="205">
        <v>1</v>
      </c>
    </row>
    <row r="688" spans="52:95" x14ac:dyDescent="0.25">
      <c r="AZ688" s="96" t="s">
        <v>918</v>
      </c>
      <c r="BA688" s="96" t="s">
        <v>12</v>
      </c>
      <c r="BB688" s="96">
        <v>1</v>
      </c>
      <c r="BC688" t="s">
        <v>4560</v>
      </c>
      <c r="BD688" t="s">
        <v>4357</v>
      </c>
      <c r="BE688" t="s">
        <v>6848</v>
      </c>
      <c r="BH688"/>
      <c r="BI688"/>
      <c r="BJ688" s="96">
        <v>4</v>
      </c>
      <c r="BK688" s="96" t="s">
        <v>4302</v>
      </c>
      <c r="BL688" s="68" t="s">
        <v>6786</v>
      </c>
      <c r="CQ688" s="205">
        <v>1</v>
      </c>
    </row>
    <row r="689" spans="52:95" x14ac:dyDescent="0.25">
      <c r="AZ689" s="96" t="s">
        <v>918</v>
      </c>
      <c r="BA689" s="96" t="s">
        <v>12</v>
      </c>
      <c r="BB689" s="96">
        <v>2</v>
      </c>
      <c r="BC689" t="s">
        <v>4564</v>
      </c>
      <c r="BD689" t="s">
        <v>4565</v>
      </c>
      <c r="BE689" t="s">
        <v>6808</v>
      </c>
      <c r="BF689" t="s">
        <v>6809</v>
      </c>
      <c r="BG689" t="s">
        <v>6810</v>
      </c>
      <c r="BH689" t="s">
        <v>6811</v>
      </c>
      <c r="BI689"/>
      <c r="BJ689" s="96">
        <v>4</v>
      </c>
      <c r="BK689" s="96" t="s">
        <v>4303</v>
      </c>
      <c r="BL689" s="68" t="s">
        <v>6786</v>
      </c>
      <c r="CQ689" s="205">
        <v>1</v>
      </c>
    </row>
    <row r="690" spans="52:95" x14ac:dyDescent="0.25">
      <c r="AZ690" s="96" t="s">
        <v>918</v>
      </c>
      <c r="BA690" s="96" t="s">
        <v>12</v>
      </c>
      <c r="BB690" s="96">
        <v>3</v>
      </c>
      <c r="BC690" t="s">
        <v>4569</v>
      </c>
      <c r="BD690" t="s">
        <v>4357</v>
      </c>
      <c r="BE690" t="s">
        <v>6937</v>
      </c>
      <c r="BH690"/>
      <c r="BI690"/>
      <c r="BJ690" s="96">
        <v>4</v>
      </c>
      <c r="BK690" s="96" t="s">
        <v>4304</v>
      </c>
      <c r="BL690" s="68" t="s">
        <v>6786</v>
      </c>
      <c r="CQ690" s="205">
        <v>1</v>
      </c>
    </row>
    <row r="691" spans="52:95" x14ac:dyDescent="0.25">
      <c r="AZ691" s="96" t="s">
        <v>918</v>
      </c>
      <c r="BA691" s="96" t="s">
        <v>12</v>
      </c>
      <c r="BB691" s="96">
        <v>4</v>
      </c>
      <c r="BC691" t="s">
        <v>4573</v>
      </c>
      <c r="BD691" t="s">
        <v>6812</v>
      </c>
      <c r="BE691" t="s">
        <v>6813</v>
      </c>
      <c r="BF691" t="s">
        <v>6802</v>
      </c>
      <c r="BG691" t="s">
        <v>6814</v>
      </c>
      <c r="BH691" t="s">
        <v>6815</v>
      </c>
      <c r="BI691" t="s">
        <v>6816</v>
      </c>
      <c r="BJ691" s="96">
        <v>4</v>
      </c>
      <c r="BK691" s="96" t="s">
        <v>4305</v>
      </c>
      <c r="BL691" s="68" t="s">
        <v>6786</v>
      </c>
      <c r="CQ691" s="205">
        <v>1</v>
      </c>
    </row>
    <row r="692" spans="52:95" x14ac:dyDescent="0.25">
      <c r="AZ692" s="96" t="s">
        <v>918</v>
      </c>
      <c r="BA692" s="96" t="s">
        <v>12</v>
      </c>
      <c r="BB692" s="96">
        <v>5</v>
      </c>
      <c r="BC692" t="s">
        <v>4577</v>
      </c>
      <c r="BD692" t="s">
        <v>6817</v>
      </c>
      <c r="BE692" t="s">
        <v>4578</v>
      </c>
      <c r="BF692" t="s">
        <v>6818</v>
      </c>
      <c r="BG692" t="s">
        <v>6819</v>
      </c>
      <c r="BH692" t="s">
        <v>6793</v>
      </c>
      <c r="BI692"/>
      <c r="BJ692" s="96">
        <v>4</v>
      </c>
      <c r="BK692" s="96" t="s">
        <v>4306</v>
      </c>
      <c r="BL692" s="68" t="s">
        <v>6786</v>
      </c>
      <c r="CQ692" s="205">
        <v>1</v>
      </c>
    </row>
    <row r="693" spans="52:95" x14ac:dyDescent="0.25">
      <c r="AZ693" s="96" t="s">
        <v>935</v>
      </c>
      <c r="BA693" s="96" t="s">
        <v>10</v>
      </c>
      <c r="BB693" s="96">
        <v>1</v>
      </c>
      <c r="BC693" t="s">
        <v>4512</v>
      </c>
      <c r="BD693" t="s">
        <v>5534</v>
      </c>
      <c r="BE693" t="s">
        <v>6848</v>
      </c>
      <c r="BI693"/>
      <c r="BJ693" s="96">
        <v>4</v>
      </c>
      <c r="BK693" s="96" t="s">
        <v>4292</v>
      </c>
      <c r="BL693" s="68" t="s">
        <v>6786</v>
      </c>
      <c r="CQ693" s="205">
        <v>1</v>
      </c>
    </row>
    <row r="694" spans="52:95" x14ac:dyDescent="0.25">
      <c r="AZ694" s="96" t="s">
        <v>935</v>
      </c>
      <c r="BA694" s="96" t="s">
        <v>10</v>
      </c>
      <c r="BB694" s="96">
        <v>2</v>
      </c>
      <c r="BC694" t="s">
        <v>4518</v>
      </c>
      <c r="BD694" t="s">
        <v>6938</v>
      </c>
      <c r="BE694" t="s">
        <v>6787</v>
      </c>
      <c r="BF694" t="s">
        <v>6788</v>
      </c>
      <c r="BG694" t="s">
        <v>6789</v>
      </c>
      <c r="BI694"/>
      <c r="BJ694" s="96">
        <v>4</v>
      </c>
      <c r="BK694" s="96" t="s">
        <v>4293</v>
      </c>
      <c r="BL694" s="68" t="s">
        <v>6786</v>
      </c>
      <c r="CQ694" s="205">
        <v>1</v>
      </c>
    </row>
    <row r="695" spans="52:95" x14ac:dyDescent="0.25">
      <c r="AZ695" s="96" t="s">
        <v>935</v>
      </c>
      <c r="BA695" s="96" t="s">
        <v>10</v>
      </c>
      <c r="BB695" s="96">
        <v>3</v>
      </c>
      <c r="BC695" t="s">
        <v>4523</v>
      </c>
      <c r="BD695" t="s">
        <v>5536</v>
      </c>
      <c r="BE695" t="s">
        <v>6939</v>
      </c>
      <c r="BJ695" s="96">
        <v>4</v>
      </c>
      <c r="BK695" s="96" t="s">
        <v>4294</v>
      </c>
      <c r="BL695" s="68" t="s">
        <v>6786</v>
      </c>
      <c r="CQ695" s="205">
        <v>1</v>
      </c>
    </row>
    <row r="696" spans="52:95" x14ac:dyDescent="0.25">
      <c r="AZ696" s="96" t="s">
        <v>935</v>
      </c>
      <c r="BA696" s="96" t="s">
        <v>10</v>
      </c>
      <c r="BB696" s="96">
        <v>4</v>
      </c>
      <c r="BC696" t="s">
        <v>4527</v>
      </c>
      <c r="BD696" t="s">
        <v>6884</v>
      </c>
      <c r="BJ696" s="96">
        <v>4</v>
      </c>
      <c r="BK696" s="96" t="s">
        <v>4295</v>
      </c>
      <c r="BL696" s="68" t="s">
        <v>6786</v>
      </c>
      <c r="CQ696" s="205">
        <v>1</v>
      </c>
    </row>
    <row r="697" spans="52:95" x14ac:dyDescent="0.25">
      <c r="AZ697" s="96" t="s">
        <v>935</v>
      </c>
      <c r="BA697" s="96" t="s">
        <v>10</v>
      </c>
      <c r="BB697" s="96">
        <v>5</v>
      </c>
      <c r="BC697" t="s">
        <v>4531</v>
      </c>
      <c r="BD697" t="s">
        <v>5537</v>
      </c>
      <c r="BE697" t="s">
        <v>5535</v>
      </c>
      <c r="BF697" t="s">
        <v>6792</v>
      </c>
      <c r="BG697" t="s">
        <v>6793</v>
      </c>
      <c r="BJ697" s="96">
        <v>4</v>
      </c>
      <c r="BK697" s="96" t="s">
        <v>4296</v>
      </c>
      <c r="BL697" s="68" t="s">
        <v>6786</v>
      </c>
      <c r="CQ697" s="205">
        <v>1</v>
      </c>
    </row>
    <row r="698" spans="52:95" x14ac:dyDescent="0.25">
      <c r="AZ698" s="96" t="s">
        <v>935</v>
      </c>
      <c r="BA698" s="96" t="s">
        <v>54</v>
      </c>
      <c r="BB698" s="96">
        <v>1</v>
      </c>
      <c r="BC698" t="s">
        <v>4536</v>
      </c>
      <c r="BD698" t="s">
        <v>5537</v>
      </c>
      <c r="BJ698" s="96">
        <v>4</v>
      </c>
      <c r="BK698" s="96" t="s">
        <v>4297</v>
      </c>
      <c r="BL698" s="68" t="s">
        <v>6786</v>
      </c>
      <c r="CQ698" s="205">
        <v>1</v>
      </c>
    </row>
    <row r="699" spans="52:95" x14ac:dyDescent="0.25">
      <c r="AZ699" s="96" t="s">
        <v>935</v>
      </c>
      <c r="BA699" s="96" t="s">
        <v>54</v>
      </c>
      <c r="BB699" s="96">
        <v>2</v>
      </c>
      <c r="BC699" t="s">
        <v>4540</v>
      </c>
      <c r="BD699" t="s">
        <v>4541</v>
      </c>
      <c r="BE699" t="s">
        <v>6794</v>
      </c>
      <c r="BF699" t="s">
        <v>6789</v>
      </c>
      <c r="BG699" t="s">
        <v>6788</v>
      </c>
      <c r="BH699" s="96" t="s">
        <v>6795</v>
      </c>
      <c r="BJ699" s="96">
        <v>4</v>
      </c>
      <c r="BK699" s="96" t="s">
        <v>4298</v>
      </c>
      <c r="BL699" s="68" t="s">
        <v>6786</v>
      </c>
      <c r="CQ699" s="205">
        <v>1</v>
      </c>
    </row>
    <row r="700" spans="52:95" x14ac:dyDescent="0.25">
      <c r="AZ700" s="96" t="s">
        <v>935</v>
      </c>
      <c r="BA700" s="96" t="s">
        <v>54</v>
      </c>
      <c r="BB700" s="96">
        <v>3</v>
      </c>
      <c r="BC700" t="s">
        <v>4545</v>
      </c>
      <c r="BD700" t="s">
        <v>5536</v>
      </c>
      <c r="BE700" t="s">
        <v>6939</v>
      </c>
      <c r="BJ700" s="96">
        <v>4</v>
      </c>
      <c r="BK700" s="96" t="s">
        <v>4299</v>
      </c>
      <c r="BL700" s="68" t="s">
        <v>6786</v>
      </c>
      <c r="CQ700" s="205">
        <v>1</v>
      </c>
    </row>
    <row r="701" spans="52:95" x14ac:dyDescent="0.25">
      <c r="AZ701" s="96" t="s">
        <v>935</v>
      </c>
      <c r="BA701" s="96" t="s">
        <v>54</v>
      </c>
      <c r="BB701" s="96">
        <v>4</v>
      </c>
      <c r="BC701" t="s">
        <v>4550</v>
      </c>
      <c r="BD701" t="s">
        <v>4551</v>
      </c>
      <c r="BE701" t="s">
        <v>6799</v>
      </c>
      <c r="BF701" t="s">
        <v>6800</v>
      </c>
      <c r="BG701" t="s">
        <v>6801</v>
      </c>
      <c r="BH701" s="96" t="s">
        <v>6802</v>
      </c>
      <c r="BI701" s="96" t="s">
        <v>6803</v>
      </c>
      <c r="BJ701" s="96">
        <v>4</v>
      </c>
      <c r="BK701" s="96" t="s">
        <v>4300</v>
      </c>
      <c r="BL701" s="68" t="s">
        <v>6786</v>
      </c>
      <c r="CQ701" s="205">
        <v>1</v>
      </c>
    </row>
    <row r="702" spans="52:95" x14ac:dyDescent="0.25">
      <c r="AZ702" s="96" t="s">
        <v>935</v>
      </c>
      <c r="BA702" s="96" t="s">
        <v>54</v>
      </c>
      <c r="BB702" s="96">
        <v>5</v>
      </c>
      <c r="BC702" t="s">
        <v>4555</v>
      </c>
      <c r="BD702" t="s">
        <v>4556</v>
      </c>
      <c r="BE702" t="s">
        <v>6804</v>
      </c>
      <c r="BF702" t="s">
        <v>6805</v>
      </c>
      <c r="BG702" t="s">
        <v>6806</v>
      </c>
      <c r="BH702" s="96" t="s">
        <v>6807</v>
      </c>
      <c r="BJ702" s="96">
        <v>4</v>
      </c>
      <c r="BK702" s="96" t="s">
        <v>4301</v>
      </c>
      <c r="BL702" s="68" t="s">
        <v>6786</v>
      </c>
      <c r="CQ702" s="205">
        <v>1</v>
      </c>
    </row>
    <row r="703" spans="52:95" x14ac:dyDescent="0.25">
      <c r="AZ703" s="96" t="s">
        <v>935</v>
      </c>
      <c r="BA703" s="96" t="s">
        <v>12</v>
      </c>
      <c r="BB703" s="96">
        <v>1</v>
      </c>
      <c r="BC703" t="s">
        <v>4560</v>
      </c>
      <c r="BD703" t="s">
        <v>5534</v>
      </c>
      <c r="BE703" t="s">
        <v>6848</v>
      </c>
      <c r="BH703"/>
      <c r="BI703"/>
      <c r="BJ703" s="96">
        <v>4</v>
      </c>
      <c r="BK703" s="96" t="s">
        <v>4302</v>
      </c>
      <c r="BL703" s="68" t="s">
        <v>6786</v>
      </c>
      <c r="CQ703" s="205">
        <v>1</v>
      </c>
    </row>
    <row r="704" spans="52:95" x14ac:dyDescent="0.25">
      <c r="AZ704" s="96" t="s">
        <v>935</v>
      </c>
      <c r="BA704" s="96" t="s">
        <v>12</v>
      </c>
      <c r="BB704" s="96">
        <v>2</v>
      </c>
      <c r="BC704" t="s">
        <v>4564</v>
      </c>
      <c r="BD704" t="s">
        <v>4565</v>
      </c>
      <c r="BE704" t="s">
        <v>6808</v>
      </c>
      <c r="BF704" t="s">
        <v>6809</v>
      </c>
      <c r="BG704" t="s">
        <v>6810</v>
      </c>
      <c r="BH704" t="s">
        <v>6811</v>
      </c>
      <c r="BI704"/>
      <c r="BJ704" s="96">
        <v>4</v>
      </c>
      <c r="BK704" s="96" t="s">
        <v>4303</v>
      </c>
      <c r="BL704" s="68" t="s">
        <v>6786</v>
      </c>
      <c r="CQ704" s="205">
        <v>1</v>
      </c>
    </row>
    <row r="705" spans="52:95" x14ac:dyDescent="0.25">
      <c r="AZ705" s="96" t="s">
        <v>935</v>
      </c>
      <c r="BA705" s="96" t="s">
        <v>12</v>
      </c>
      <c r="BB705" s="96">
        <v>3</v>
      </c>
      <c r="BC705" t="s">
        <v>4569</v>
      </c>
      <c r="BD705" t="s">
        <v>5534</v>
      </c>
      <c r="BE705" t="s">
        <v>6939</v>
      </c>
      <c r="BH705"/>
      <c r="BI705"/>
      <c r="BJ705" s="96">
        <v>4</v>
      </c>
      <c r="BK705" s="96" t="s">
        <v>4304</v>
      </c>
      <c r="BL705" s="68" t="s">
        <v>6786</v>
      </c>
      <c r="CQ705" s="205">
        <v>1</v>
      </c>
    </row>
    <row r="706" spans="52:95" x14ac:dyDescent="0.25">
      <c r="AZ706" s="96" t="s">
        <v>935</v>
      </c>
      <c r="BA706" s="96" t="s">
        <v>12</v>
      </c>
      <c r="BB706" s="96">
        <v>4</v>
      </c>
      <c r="BC706" t="s">
        <v>4573</v>
      </c>
      <c r="BD706" t="s">
        <v>6812</v>
      </c>
      <c r="BE706" t="s">
        <v>6813</v>
      </c>
      <c r="BF706" t="s">
        <v>6802</v>
      </c>
      <c r="BG706" t="s">
        <v>6814</v>
      </c>
      <c r="BH706" t="s">
        <v>6815</v>
      </c>
      <c r="BI706" t="s">
        <v>6816</v>
      </c>
      <c r="BJ706" s="96">
        <v>4</v>
      </c>
      <c r="BK706" s="96" t="s">
        <v>4305</v>
      </c>
      <c r="BL706" s="68" t="s">
        <v>6786</v>
      </c>
      <c r="CQ706" s="205">
        <v>1</v>
      </c>
    </row>
    <row r="707" spans="52:95" x14ac:dyDescent="0.25">
      <c r="AZ707" s="96" t="s">
        <v>935</v>
      </c>
      <c r="BA707" s="96" t="s">
        <v>12</v>
      </c>
      <c r="BB707" s="96">
        <v>5</v>
      </c>
      <c r="BC707" t="s">
        <v>4577</v>
      </c>
      <c r="BD707" t="s">
        <v>6817</v>
      </c>
      <c r="BE707" t="s">
        <v>4578</v>
      </c>
      <c r="BF707" t="s">
        <v>6818</v>
      </c>
      <c r="BG707" t="s">
        <v>6819</v>
      </c>
      <c r="BH707" t="s">
        <v>6793</v>
      </c>
      <c r="BI707"/>
      <c r="BJ707" s="96">
        <v>4</v>
      </c>
      <c r="BK707" s="96" t="s">
        <v>4306</v>
      </c>
      <c r="BL707" s="68" t="s">
        <v>6786</v>
      </c>
      <c r="CQ707" s="205">
        <v>1</v>
      </c>
    </row>
    <row r="708" spans="52:95" x14ac:dyDescent="0.25">
      <c r="AZ708" s="96" t="s">
        <v>952</v>
      </c>
      <c r="BA708" s="96" t="s">
        <v>10</v>
      </c>
      <c r="BB708" s="96">
        <v>1</v>
      </c>
      <c r="BC708" t="s">
        <v>4512</v>
      </c>
      <c r="BD708" t="s">
        <v>4359</v>
      </c>
      <c r="BE708" t="s">
        <v>6848</v>
      </c>
      <c r="BI708"/>
      <c r="BJ708" s="96">
        <v>4</v>
      </c>
      <c r="BK708" s="96" t="s">
        <v>4292</v>
      </c>
      <c r="BL708" s="68" t="s">
        <v>6786</v>
      </c>
      <c r="CQ708" s="205">
        <v>1</v>
      </c>
    </row>
    <row r="709" spans="52:95" x14ac:dyDescent="0.25">
      <c r="AZ709" s="96" t="s">
        <v>952</v>
      </c>
      <c r="BA709" s="96" t="s">
        <v>10</v>
      </c>
      <c r="BB709" s="96">
        <v>2</v>
      </c>
      <c r="BC709" t="s">
        <v>4518</v>
      </c>
      <c r="BD709" t="s">
        <v>6940</v>
      </c>
      <c r="BE709" t="s">
        <v>6787</v>
      </c>
      <c r="BF709" t="s">
        <v>6788</v>
      </c>
      <c r="BG709" t="s">
        <v>6789</v>
      </c>
      <c r="BI709"/>
      <c r="BJ709" s="96">
        <v>4</v>
      </c>
      <c r="BK709" s="96" t="s">
        <v>4293</v>
      </c>
      <c r="BL709" s="68" t="s">
        <v>6786</v>
      </c>
      <c r="CQ709" s="205">
        <v>1</v>
      </c>
    </row>
    <row r="710" spans="52:95" x14ac:dyDescent="0.25">
      <c r="AZ710" s="96" t="s">
        <v>952</v>
      </c>
      <c r="BA710" s="96" t="s">
        <v>10</v>
      </c>
      <c r="BB710" s="96">
        <v>3</v>
      </c>
      <c r="BC710" t="s">
        <v>4523</v>
      </c>
      <c r="BD710" t="s">
        <v>6941</v>
      </c>
      <c r="BE710" t="s">
        <v>6942</v>
      </c>
      <c r="BJ710" s="96">
        <v>4</v>
      </c>
      <c r="BK710" s="96" t="s">
        <v>4294</v>
      </c>
      <c r="BL710" s="68" t="s">
        <v>6786</v>
      </c>
      <c r="CQ710" s="205">
        <v>1</v>
      </c>
    </row>
    <row r="711" spans="52:95" x14ac:dyDescent="0.25">
      <c r="AZ711" s="96" t="s">
        <v>952</v>
      </c>
      <c r="BA711" s="96" t="s">
        <v>10</v>
      </c>
      <c r="BB711" s="96">
        <v>4</v>
      </c>
      <c r="BC711" t="s">
        <v>4527</v>
      </c>
      <c r="BD711" t="s">
        <v>6884</v>
      </c>
      <c r="BJ711" s="96">
        <v>4</v>
      </c>
      <c r="BK711" s="96" t="s">
        <v>4295</v>
      </c>
      <c r="BL711" s="68" t="s">
        <v>6786</v>
      </c>
      <c r="CQ711" s="205">
        <v>1</v>
      </c>
    </row>
    <row r="712" spans="52:95" x14ac:dyDescent="0.25">
      <c r="AZ712" s="96" t="s">
        <v>952</v>
      </c>
      <c r="BA712" s="96" t="s">
        <v>10</v>
      </c>
      <c r="BB712" s="96">
        <v>5</v>
      </c>
      <c r="BC712" t="s">
        <v>4531</v>
      </c>
      <c r="BD712" t="s">
        <v>4360</v>
      </c>
      <c r="BE712" t="s">
        <v>5538</v>
      </c>
      <c r="BF712" t="s">
        <v>6792</v>
      </c>
      <c r="BG712" t="s">
        <v>6793</v>
      </c>
      <c r="BJ712" s="96">
        <v>4</v>
      </c>
      <c r="BK712" s="96" t="s">
        <v>4296</v>
      </c>
      <c r="BL712" s="68" t="s">
        <v>6786</v>
      </c>
      <c r="CQ712" s="205">
        <v>1</v>
      </c>
    </row>
    <row r="713" spans="52:95" x14ac:dyDescent="0.25">
      <c r="AZ713" s="96" t="s">
        <v>952</v>
      </c>
      <c r="BA713" s="96" t="s">
        <v>54</v>
      </c>
      <c r="BB713" s="96">
        <v>1</v>
      </c>
      <c r="BC713" t="s">
        <v>4536</v>
      </c>
      <c r="BD713" t="s">
        <v>4360</v>
      </c>
      <c r="BJ713" s="96">
        <v>4</v>
      </c>
      <c r="BK713" s="96" t="s">
        <v>4297</v>
      </c>
      <c r="BL713" s="68" t="s">
        <v>6786</v>
      </c>
      <c r="CQ713" s="205">
        <v>1</v>
      </c>
    </row>
    <row r="714" spans="52:95" x14ac:dyDescent="0.25">
      <c r="AZ714" s="96" t="s">
        <v>952</v>
      </c>
      <c r="BA714" s="96" t="s">
        <v>54</v>
      </c>
      <c r="BB714" s="96">
        <v>2</v>
      </c>
      <c r="BC714" t="s">
        <v>4540</v>
      </c>
      <c r="BD714" t="s">
        <v>4541</v>
      </c>
      <c r="BE714" t="s">
        <v>6794</v>
      </c>
      <c r="BF714" t="s">
        <v>6789</v>
      </c>
      <c r="BG714" t="s">
        <v>6788</v>
      </c>
      <c r="BH714" s="96" t="s">
        <v>6795</v>
      </c>
      <c r="BJ714" s="96">
        <v>4</v>
      </c>
      <c r="BK714" s="96" t="s">
        <v>4298</v>
      </c>
      <c r="BL714" s="68" t="s">
        <v>6786</v>
      </c>
      <c r="CQ714" s="205">
        <v>1</v>
      </c>
    </row>
    <row r="715" spans="52:95" x14ac:dyDescent="0.25">
      <c r="AZ715" s="96" t="s">
        <v>952</v>
      </c>
      <c r="BA715" s="96" t="s">
        <v>54</v>
      </c>
      <c r="BB715" s="96">
        <v>3</v>
      </c>
      <c r="BC715" t="s">
        <v>4545</v>
      </c>
      <c r="BD715" t="s">
        <v>5539</v>
      </c>
      <c r="BE715" t="s">
        <v>6942</v>
      </c>
      <c r="BJ715" s="96">
        <v>4</v>
      </c>
      <c r="BK715" s="96" t="s">
        <v>4299</v>
      </c>
      <c r="BL715" s="68" t="s">
        <v>6786</v>
      </c>
      <c r="CQ715" s="205">
        <v>1</v>
      </c>
    </row>
    <row r="716" spans="52:95" x14ac:dyDescent="0.25">
      <c r="AZ716" s="96" t="s">
        <v>952</v>
      </c>
      <c r="BA716" s="96" t="s">
        <v>54</v>
      </c>
      <c r="BB716" s="96">
        <v>4</v>
      </c>
      <c r="BC716" t="s">
        <v>4550</v>
      </c>
      <c r="BD716" t="s">
        <v>4551</v>
      </c>
      <c r="BE716" t="s">
        <v>6799</v>
      </c>
      <c r="BF716" t="s">
        <v>6800</v>
      </c>
      <c r="BG716" t="s">
        <v>6801</v>
      </c>
      <c r="BH716" s="96" t="s">
        <v>6802</v>
      </c>
      <c r="BI716" s="96" t="s">
        <v>6803</v>
      </c>
      <c r="BJ716" s="96">
        <v>4</v>
      </c>
      <c r="BK716" s="96" t="s">
        <v>4300</v>
      </c>
      <c r="BL716" s="68" t="s">
        <v>6786</v>
      </c>
      <c r="CQ716" s="205">
        <v>1</v>
      </c>
    </row>
    <row r="717" spans="52:95" x14ac:dyDescent="0.25">
      <c r="AZ717" s="96" t="s">
        <v>952</v>
      </c>
      <c r="BA717" s="96" t="s">
        <v>54</v>
      </c>
      <c r="BB717" s="96">
        <v>5</v>
      </c>
      <c r="BC717" t="s">
        <v>4555</v>
      </c>
      <c r="BD717" t="s">
        <v>4556</v>
      </c>
      <c r="BE717" t="s">
        <v>6804</v>
      </c>
      <c r="BF717" t="s">
        <v>6805</v>
      </c>
      <c r="BG717" t="s">
        <v>6806</v>
      </c>
      <c r="BH717" s="96" t="s">
        <v>6807</v>
      </c>
      <c r="BJ717" s="96">
        <v>4</v>
      </c>
      <c r="BK717" s="96" t="s">
        <v>4301</v>
      </c>
      <c r="BL717" s="68" t="s">
        <v>6786</v>
      </c>
      <c r="CQ717" s="205">
        <v>1</v>
      </c>
    </row>
    <row r="718" spans="52:95" x14ac:dyDescent="0.25">
      <c r="AZ718" s="96" t="s">
        <v>952</v>
      </c>
      <c r="BA718" s="96" t="s">
        <v>12</v>
      </c>
      <c r="BB718" s="96">
        <v>1</v>
      </c>
      <c r="BC718" t="s">
        <v>4560</v>
      </c>
      <c r="BD718" t="s">
        <v>4359</v>
      </c>
      <c r="BE718" t="s">
        <v>6848</v>
      </c>
      <c r="BH718"/>
      <c r="BI718"/>
      <c r="BJ718" s="96">
        <v>4</v>
      </c>
      <c r="BK718" s="96" t="s">
        <v>4302</v>
      </c>
      <c r="BL718" s="68" t="s">
        <v>6786</v>
      </c>
      <c r="CQ718" s="205">
        <v>1</v>
      </c>
    </row>
    <row r="719" spans="52:95" x14ac:dyDescent="0.25">
      <c r="AZ719" s="96" t="s">
        <v>952</v>
      </c>
      <c r="BA719" s="96" t="s">
        <v>12</v>
      </c>
      <c r="BB719" s="96">
        <v>2</v>
      </c>
      <c r="BC719" t="s">
        <v>4564</v>
      </c>
      <c r="BD719" t="s">
        <v>4565</v>
      </c>
      <c r="BE719" t="s">
        <v>6808</v>
      </c>
      <c r="BF719" t="s">
        <v>6809</v>
      </c>
      <c r="BG719" t="s">
        <v>6810</v>
      </c>
      <c r="BH719" t="s">
        <v>6811</v>
      </c>
      <c r="BI719"/>
      <c r="BJ719" s="96">
        <v>4</v>
      </c>
      <c r="BK719" s="96" t="s">
        <v>4303</v>
      </c>
      <c r="BL719" s="68" t="s">
        <v>6786</v>
      </c>
      <c r="CQ719" s="205">
        <v>1</v>
      </c>
    </row>
    <row r="720" spans="52:95" x14ac:dyDescent="0.25">
      <c r="AZ720" s="96" t="s">
        <v>952</v>
      </c>
      <c r="BA720" s="96" t="s">
        <v>12</v>
      </c>
      <c r="BB720" s="96">
        <v>3</v>
      </c>
      <c r="BC720" t="s">
        <v>4569</v>
      </c>
      <c r="BD720" t="s">
        <v>4359</v>
      </c>
      <c r="BE720" t="s">
        <v>6942</v>
      </c>
      <c r="BH720"/>
      <c r="BI720"/>
      <c r="BJ720" s="96">
        <v>4</v>
      </c>
      <c r="BK720" s="96" t="s">
        <v>4304</v>
      </c>
      <c r="BL720" s="68" t="s">
        <v>6786</v>
      </c>
      <c r="CQ720" s="205">
        <v>1</v>
      </c>
    </row>
    <row r="721" spans="52:95" x14ac:dyDescent="0.25">
      <c r="AZ721" s="96" t="s">
        <v>952</v>
      </c>
      <c r="BA721" s="96" t="s">
        <v>12</v>
      </c>
      <c r="BB721" s="96">
        <v>4</v>
      </c>
      <c r="BC721" t="s">
        <v>4573</v>
      </c>
      <c r="BD721" t="s">
        <v>6812</v>
      </c>
      <c r="BE721" t="s">
        <v>6813</v>
      </c>
      <c r="BF721" t="s">
        <v>6802</v>
      </c>
      <c r="BG721" t="s">
        <v>6814</v>
      </c>
      <c r="BH721" t="s">
        <v>6815</v>
      </c>
      <c r="BI721" t="s">
        <v>6816</v>
      </c>
      <c r="BJ721" s="96">
        <v>4</v>
      </c>
      <c r="BK721" s="96" t="s">
        <v>4305</v>
      </c>
      <c r="BL721" s="68" t="s">
        <v>6786</v>
      </c>
      <c r="CQ721" s="205">
        <v>1</v>
      </c>
    </row>
    <row r="722" spans="52:95" x14ac:dyDescent="0.25">
      <c r="AZ722" s="96" t="s">
        <v>952</v>
      </c>
      <c r="BA722" s="96" t="s">
        <v>12</v>
      </c>
      <c r="BB722" s="96">
        <v>5</v>
      </c>
      <c r="BC722" t="s">
        <v>4577</v>
      </c>
      <c r="BD722" t="s">
        <v>6817</v>
      </c>
      <c r="BE722" t="s">
        <v>4578</v>
      </c>
      <c r="BF722" t="s">
        <v>6818</v>
      </c>
      <c r="BG722" t="s">
        <v>6819</v>
      </c>
      <c r="BH722" t="s">
        <v>6793</v>
      </c>
      <c r="BI722"/>
      <c r="BJ722" s="96">
        <v>4</v>
      </c>
      <c r="BK722" s="96" t="s">
        <v>4306</v>
      </c>
      <c r="BL722" s="68" t="s">
        <v>6786</v>
      </c>
      <c r="CQ722" s="205">
        <v>1</v>
      </c>
    </row>
    <row r="723" spans="52:95" x14ac:dyDescent="0.25">
      <c r="AZ723" s="96" t="s">
        <v>969</v>
      </c>
      <c r="BA723" s="96" t="s">
        <v>10</v>
      </c>
      <c r="BB723" s="96">
        <v>1</v>
      </c>
      <c r="BC723" t="s">
        <v>4512</v>
      </c>
      <c r="BD723" t="s">
        <v>6848</v>
      </c>
      <c r="BJ723" s="96">
        <v>4</v>
      </c>
      <c r="BK723" s="96" t="s">
        <v>4292</v>
      </c>
      <c r="BL723" s="68" t="s">
        <v>6786</v>
      </c>
      <c r="CQ723" s="205">
        <v>1</v>
      </c>
    </row>
    <row r="724" spans="52:95" x14ac:dyDescent="0.25">
      <c r="AZ724" s="96" t="s">
        <v>969</v>
      </c>
      <c r="BA724" s="96" t="s">
        <v>10</v>
      </c>
      <c r="BB724" s="96">
        <v>2</v>
      </c>
      <c r="BC724" t="s">
        <v>4518</v>
      </c>
      <c r="BD724" t="s">
        <v>6943</v>
      </c>
      <c r="BE724" t="s">
        <v>6787</v>
      </c>
      <c r="BF724" t="s">
        <v>6788</v>
      </c>
      <c r="BG724" t="s">
        <v>6789</v>
      </c>
      <c r="BJ724" s="96">
        <v>4</v>
      </c>
      <c r="BK724" s="96" t="s">
        <v>4293</v>
      </c>
      <c r="BL724" s="68" t="s">
        <v>6786</v>
      </c>
      <c r="CQ724" s="205">
        <v>1</v>
      </c>
    </row>
    <row r="725" spans="52:95" x14ac:dyDescent="0.25">
      <c r="AZ725" s="96" t="s">
        <v>969</v>
      </c>
      <c r="BA725" s="96" t="s">
        <v>10</v>
      </c>
      <c r="BB725" s="96">
        <v>3</v>
      </c>
      <c r="BC725" t="s">
        <v>4523</v>
      </c>
      <c r="BD725" t="s">
        <v>5540</v>
      </c>
      <c r="BE725" t="s">
        <v>6944</v>
      </c>
      <c r="BJ725" s="96">
        <v>4</v>
      </c>
      <c r="BK725" s="96" t="s">
        <v>4294</v>
      </c>
      <c r="BL725" s="68" t="s">
        <v>6786</v>
      </c>
      <c r="CQ725" s="205">
        <v>1</v>
      </c>
    </row>
    <row r="726" spans="52:95" x14ac:dyDescent="0.25">
      <c r="AZ726" s="96" t="s">
        <v>969</v>
      </c>
      <c r="BA726" s="96" t="s">
        <v>10</v>
      </c>
      <c r="BB726" s="96">
        <v>4</v>
      </c>
      <c r="BC726" t="s">
        <v>4527</v>
      </c>
      <c r="BD726" t="s">
        <v>5541</v>
      </c>
      <c r="BJ726" s="96">
        <v>4</v>
      </c>
      <c r="BK726" s="96" t="s">
        <v>4295</v>
      </c>
      <c r="BL726" s="68" t="s">
        <v>6786</v>
      </c>
      <c r="CQ726" s="205">
        <v>1</v>
      </c>
    </row>
    <row r="727" spans="52:95" x14ac:dyDescent="0.25">
      <c r="AZ727" s="96" t="s">
        <v>969</v>
      </c>
      <c r="BA727" s="96" t="s">
        <v>10</v>
      </c>
      <c r="BB727" s="96">
        <v>5</v>
      </c>
      <c r="BC727" t="s">
        <v>4531</v>
      </c>
      <c r="BD727" t="s">
        <v>5542</v>
      </c>
      <c r="BE727" t="s">
        <v>6945</v>
      </c>
      <c r="BF727" t="s">
        <v>6792</v>
      </c>
      <c r="BG727" t="s">
        <v>6793</v>
      </c>
      <c r="BJ727" s="96">
        <v>4</v>
      </c>
      <c r="BK727" s="96" t="s">
        <v>4296</v>
      </c>
      <c r="BL727" s="68" t="s">
        <v>6786</v>
      </c>
      <c r="CQ727" s="205">
        <v>1</v>
      </c>
    </row>
    <row r="728" spans="52:95" x14ac:dyDescent="0.25">
      <c r="AZ728" s="96" t="s">
        <v>969</v>
      </c>
      <c r="BA728" s="96" t="s">
        <v>54</v>
      </c>
      <c r="BB728" s="96">
        <v>1</v>
      </c>
      <c r="BC728" t="s">
        <v>4536</v>
      </c>
      <c r="BD728" t="s">
        <v>5541</v>
      </c>
      <c r="BJ728" s="96">
        <v>4</v>
      </c>
      <c r="BK728" s="96" t="s">
        <v>4297</v>
      </c>
      <c r="BL728" s="68" t="s">
        <v>6786</v>
      </c>
      <c r="CQ728" s="205">
        <v>1</v>
      </c>
    </row>
    <row r="729" spans="52:95" x14ac:dyDescent="0.25">
      <c r="AZ729" s="96" t="s">
        <v>969</v>
      </c>
      <c r="BA729" s="96" t="s">
        <v>54</v>
      </c>
      <c r="BB729" s="96">
        <v>2</v>
      </c>
      <c r="BC729" t="s">
        <v>4540</v>
      </c>
      <c r="BD729" t="s">
        <v>4541</v>
      </c>
      <c r="BE729" t="s">
        <v>6794</v>
      </c>
      <c r="BF729" t="s">
        <v>6789</v>
      </c>
      <c r="BG729" t="s">
        <v>6788</v>
      </c>
      <c r="BH729" s="96" t="s">
        <v>6795</v>
      </c>
      <c r="BJ729" s="96">
        <v>4</v>
      </c>
      <c r="BK729" s="96" t="s">
        <v>4298</v>
      </c>
      <c r="BL729" s="68" t="s">
        <v>6786</v>
      </c>
      <c r="CQ729" s="205">
        <v>1</v>
      </c>
    </row>
    <row r="730" spans="52:95" x14ac:dyDescent="0.25">
      <c r="AZ730" s="96" t="s">
        <v>969</v>
      </c>
      <c r="BA730" s="96" t="s">
        <v>54</v>
      </c>
      <c r="BB730" s="96">
        <v>3</v>
      </c>
      <c r="BC730" t="s">
        <v>4545</v>
      </c>
      <c r="BD730" t="s">
        <v>5540</v>
      </c>
      <c r="BE730" t="s">
        <v>6944</v>
      </c>
      <c r="BJ730" s="96">
        <v>4</v>
      </c>
      <c r="BK730" s="96" t="s">
        <v>4299</v>
      </c>
      <c r="BL730" s="68" t="s">
        <v>6786</v>
      </c>
      <c r="CQ730" s="205">
        <v>1</v>
      </c>
    </row>
    <row r="731" spans="52:95" x14ac:dyDescent="0.25">
      <c r="AZ731" s="96" t="s">
        <v>969</v>
      </c>
      <c r="BA731" s="96" t="s">
        <v>54</v>
      </c>
      <c r="BB731" s="96">
        <v>4</v>
      </c>
      <c r="BC731" t="s">
        <v>4550</v>
      </c>
      <c r="BD731" t="s">
        <v>4551</v>
      </c>
      <c r="BE731" t="s">
        <v>6799</v>
      </c>
      <c r="BF731" t="s">
        <v>6800</v>
      </c>
      <c r="BG731" t="s">
        <v>6801</v>
      </c>
      <c r="BH731" s="96" t="s">
        <v>6802</v>
      </c>
      <c r="BI731" s="96" t="s">
        <v>6803</v>
      </c>
      <c r="BJ731" s="96">
        <v>4</v>
      </c>
      <c r="BK731" s="96" t="s">
        <v>4300</v>
      </c>
      <c r="BL731" s="68" t="s">
        <v>6786</v>
      </c>
      <c r="CQ731" s="205">
        <v>1</v>
      </c>
    </row>
    <row r="732" spans="52:95" x14ac:dyDescent="0.25">
      <c r="AZ732" s="96" t="s">
        <v>969</v>
      </c>
      <c r="BA732" s="96" t="s">
        <v>54</v>
      </c>
      <c r="BB732" s="96">
        <v>5</v>
      </c>
      <c r="BC732" t="s">
        <v>4555</v>
      </c>
      <c r="BD732" t="s">
        <v>4556</v>
      </c>
      <c r="BE732" t="s">
        <v>6804</v>
      </c>
      <c r="BF732" t="s">
        <v>6805</v>
      </c>
      <c r="BG732" t="s">
        <v>6806</v>
      </c>
      <c r="BH732" s="96" t="s">
        <v>6807</v>
      </c>
      <c r="BJ732" s="96">
        <v>4</v>
      </c>
      <c r="BK732" s="96" t="s">
        <v>4301</v>
      </c>
      <c r="BL732" s="68" t="s">
        <v>6786</v>
      </c>
      <c r="CQ732" s="205">
        <v>1</v>
      </c>
    </row>
    <row r="733" spans="52:95" x14ac:dyDescent="0.25">
      <c r="AZ733" s="96" t="s">
        <v>969</v>
      </c>
      <c r="BA733" s="96" t="s">
        <v>12</v>
      </c>
      <c r="BB733" s="96">
        <v>1</v>
      </c>
      <c r="BC733" t="s">
        <v>4560</v>
      </c>
      <c r="BD733" t="s">
        <v>6848</v>
      </c>
      <c r="BH733"/>
      <c r="BI733"/>
      <c r="BJ733" s="96">
        <v>4</v>
      </c>
      <c r="BK733" s="96" t="s">
        <v>4302</v>
      </c>
      <c r="BL733" s="68" t="s">
        <v>6786</v>
      </c>
      <c r="CQ733" s="205">
        <v>1</v>
      </c>
    </row>
    <row r="734" spans="52:95" x14ac:dyDescent="0.25">
      <c r="AZ734" s="96" t="s">
        <v>969</v>
      </c>
      <c r="BA734" s="96" t="s">
        <v>12</v>
      </c>
      <c r="BB734" s="96">
        <v>2</v>
      </c>
      <c r="BC734" t="s">
        <v>4564</v>
      </c>
      <c r="BD734" t="s">
        <v>4565</v>
      </c>
      <c r="BE734" t="s">
        <v>6808</v>
      </c>
      <c r="BF734" t="s">
        <v>6809</v>
      </c>
      <c r="BG734" t="s">
        <v>6810</v>
      </c>
      <c r="BH734" t="s">
        <v>6811</v>
      </c>
      <c r="BI734"/>
      <c r="BJ734" s="96">
        <v>4</v>
      </c>
      <c r="BK734" s="96" t="s">
        <v>4303</v>
      </c>
      <c r="BL734" s="68" t="s">
        <v>6786</v>
      </c>
      <c r="CQ734" s="205">
        <v>1</v>
      </c>
    </row>
    <row r="735" spans="52:95" x14ac:dyDescent="0.25">
      <c r="AZ735" s="96" t="s">
        <v>969</v>
      </c>
      <c r="BA735" s="96" t="s">
        <v>12</v>
      </c>
      <c r="BB735" s="96">
        <v>3</v>
      </c>
      <c r="BC735" t="s">
        <v>4569</v>
      </c>
      <c r="BD735" t="s">
        <v>6944</v>
      </c>
      <c r="BH735"/>
      <c r="BI735"/>
      <c r="BJ735" s="96">
        <v>4</v>
      </c>
      <c r="BK735" s="96" t="s">
        <v>4304</v>
      </c>
      <c r="BL735" s="68" t="s">
        <v>6786</v>
      </c>
      <c r="CQ735" s="205">
        <v>1</v>
      </c>
    </row>
    <row r="736" spans="52:95" x14ac:dyDescent="0.25">
      <c r="AZ736" s="96" t="s">
        <v>969</v>
      </c>
      <c r="BA736" s="96" t="s">
        <v>12</v>
      </c>
      <c r="BB736" s="96">
        <v>4</v>
      </c>
      <c r="BC736" t="s">
        <v>4573</v>
      </c>
      <c r="BD736" t="s">
        <v>6812</v>
      </c>
      <c r="BE736" t="s">
        <v>6813</v>
      </c>
      <c r="BF736" t="s">
        <v>6802</v>
      </c>
      <c r="BG736" t="s">
        <v>6814</v>
      </c>
      <c r="BH736" t="s">
        <v>6815</v>
      </c>
      <c r="BI736" t="s">
        <v>6816</v>
      </c>
      <c r="BJ736" s="96">
        <v>4</v>
      </c>
      <c r="BK736" s="96" t="s">
        <v>4305</v>
      </c>
      <c r="BL736" s="68" t="s">
        <v>6786</v>
      </c>
      <c r="CQ736" s="205">
        <v>1</v>
      </c>
    </row>
    <row r="737" spans="52:95" x14ac:dyDescent="0.25">
      <c r="AZ737" s="96" t="s">
        <v>969</v>
      </c>
      <c r="BA737" s="96" t="s">
        <v>12</v>
      </c>
      <c r="BB737" s="96">
        <v>5</v>
      </c>
      <c r="BC737" t="s">
        <v>4577</v>
      </c>
      <c r="BD737" t="s">
        <v>6817</v>
      </c>
      <c r="BE737" t="s">
        <v>4578</v>
      </c>
      <c r="BF737" t="s">
        <v>6818</v>
      </c>
      <c r="BG737" t="s">
        <v>6819</v>
      </c>
      <c r="BH737" t="s">
        <v>6793</v>
      </c>
      <c r="BI737"/>
      <c r="BJ737" s="96">
        <v>4</v>
      </c>
      <c r="BK737" s="96" t="s">
        <v>4306</v>
      </c>
      <c r="BL737" s="68" t="s">
        <v>6786</v>
      </c>
      <c r="CQ737" s="205">
        <v>1</v>
      </c>
    </row>
    <row r="738" spans="52:95" x14ac:dyDescent="0.25">
      <c r="AZ738" s="96" t="s">
        <v>990</v>
      </c>
      <c r="BA738" s="96" t="s">
        <v>10</v>
      </c>
      <c r="BB738" s="96">
        <v>1</v>
      </c>
      <c r="BC738" t="s">
        <v>4512</v>
      </c>
      <c r="BD738" t="s">
        <v>6848</v>
      </c>
      <c r="BJ738" s="96">
        <v>4</v>
      </c>
      <c r="BK738" s="96" t="s">
        <v>4292</v>
      </c>
      <c r="BL738" s="68" t="s">
        <v>6786</v>
      </c>
      <c r="CQ738" s="205">
        <v>1</v>
      </c>
    </row>
    <row r="739" spans="52:95" x14ac:dyDescent="0.25">
      <c r="AZ739" s="96" t="s">
        <v>990</v>
      </c>
      <c r="BA739" s="96" t="s">
        <v>10</v>
      </c>
      <c r="BB739" s="96">
        <v>2</v>
      </c>
      <c r="BC739" t="s">
        <v>4518</v>
      </c>
      <c r="BD739" t="s">
        <v>6946</v>
      </c>
      <c r="BE739" t="s">
        <v>6787</v>
      </c>
      <c r="BF739" t="s">
        <v>6788</v>
      </c>
      <c r="BG739" t="s">
        <v>6789</v>
      </c>
      <c r="BJ739" s="96">
        <v>4</v>
      </c>
      <c r="BK739" s="96" t="s">
        <v>4293</v>
      </c>
      <c r="BL739" s="68" t="s">
        <v>6786</v>
      </c>
      <c r="CQ739" s="205">
        <v>1</v>
      </c>
    </row>
    <row r="740" spans="52:95" x14ac:dyDescent="0.25">
      <c r="AZ740" s="96" t="s">
        <v>990</v>
      </c>
      <c r="BA740" s="96" t="s">
        <v>10</v>
      </c>
      <c r="BB740" s="96">
        <v>3</v>
      </c>
      <c r="BC740" t="s">
        <v>4523</v>
      </c>
      <c r="BD740" t="s">
        <v>5543</v>
      </c>
      <c r="BE740" t="s">
        <v>6947</v>
      </c>
      <c r="BJ740" s="96">
        <v>4</v>
      </c>
      <c r="BK740" s="96" t="s">
        <v>4294</v>
      </c>
      <c r="BL740" s="68" t="s">
        <v>6786</v>
      </c>
      <c r="CQ740" s="205">
        <v>1</v>
      </c>
    </row>
    <row r="741" spans="52:95" x14ac:dyDescent="0.25">
      <c r="AZ741" s="96" t="s">
        <v>990</v>
      </c>
      <c r="BA741" s="96" t="s">
        <v>10</v>
      </c>
      <c r="BB741" s="96">
        <v>4</v>
      </c>
      <c r="BC741" t="s">
        <v>4527</v>
      </c>
      <c r="BD741" t="s">
        <v>5544</v>
      </c>
      <c r="BJ741" s="96">
        <v>4</v>
      </c>
      <c r="BK741" s="96" t="s">
        <v>4295</v>
      </c>
      <c r="BL741" s="68" t="s">
        <v>6786</v>
      </c>
      <c r="CQ741" s="205">
        <v>1</v>
      </c>
    </row>
    <row r="742" spans="52:95" x14ac:dyDescent="0.25">
      <c r="AZ742" s="96" t="s">
        <v>990</v>
      </c>
      <c r="BA742" s="96" t="s">
        <v>10</v>
      </c>
      <c r="BB742" s="96">
        <v>5</v>
      </c>
      <c r="BC742" t="s">
        <v>4531</v>
      </c>
      <c r="BD742" t="s">
        <v>5545</v>
      </c>
      <c r="BE742" t="s">
        <v>6948</v>
      </c>
      <c r="BF742" t="s">
        <v>6792</v>
      </c>
      <c r="BG742" t="s">
        <v>6793</v>
      </c>
      <c r="BJ742" s="96">
        <v>4</v>
      </c>
      <c r="BK742" s="96" t="s">
        <v>4296</v>
      </c>
      <c r="BL742" s="68" t="s">
        <v>6786</v>
      </c>
      <c r="CQ742" s="205">
        <v>1</v>
      </c>
    </row>
    <row r="743" spans="52:95" x14ac:dyDescent="0.25">
      <c r="AZ743" s="96" t="s">
        <v>990</v>
      </c>
      <c r="BA743" s="96" t="s">
        <v>54</v>
      </c>
      <c r="BB743" s="96">
        <v>1</v>
      </c>
      <c r="BC743" t="s">
        <v>4536</v>
      </c>
      <c r="BD743" t="s">
        <v>5544</v>
      </c>
      <c r="BJ743" s="96">
        <v>4</v>
      </c>
      <c r="BK743" s="96" t="s">
        <v>4297</v>
      </c>
      <c r="BL743" s="68" t="s">
        <v>6786</v>
      </c>
      <c r="CQ743" s="205">
        <v>1</v>
      </c>
    </row>
    <row r="744" spans="52:95" x14ac:dyDescent="0.25">
      <c r="AZ744" s="96" t="s">
        <v>990</v>
      </c>
      <c r="BA744" s="96" t="s">
        <v>54</v>
      </c>
      <c r="BB744" s="96">
        <v>2</v>
      </c>
      <c r="BC744" t="s">
        <v>4540</v>
      </c>
      <c r="BD744" t="s">
        <v>4541</v>
      </c>
      <c r="BE744" t="s">
        <v>6794</v>
      </c>
      <c r="BF744" t="s">
        <v>6789</v>
      </c>
      <c r="BG744" t="s">
        <v>6788</v>
      </c>
      <c r="BH744" s="96" t="s">
        <v>6795</v>
      </c>
      <c r="BJ744" s="96">
        <v>4</v>
      </c>
      <c r="BK744" s="96" t="s">
        <v>4298</v>
      </c>
      <c r="BL744" s="68" t="s">
        <v>6786</v>
      </c>
      <c r="CQ744" s="205">
        <v>1</v>
      </c>
    </row>
    <row r="745" spans="52:95" x14ac:dyDescent="0.25">
      <c r="AZ745" s="96" t="s">
        <v>990</v>
      </c>
      <c r="BA745" s="96" t="s">
        <v>54</v>
      </c>
      <c r="BB745" s="96">
        <v>3</v>
      </c>
      <c r="BC745" t="s">
        <v>4545</v>
      </c>
      <c r="BD745" t="s">
        <v>5543</v>
      </c>
      <c r="BE745" t="s">
        <v>6947</v>
      </c>
      <c r="BJ745" s="96">
        <v>4</v>
      </c>
      <c r="BK745" s="96" t="s">
        <v>4299</v>
      </c>
      <c r="BL745" s="68" t="s">
        <v>6786</v>
      </c>
      <c r="CQ745" s="205">
        <v>1</v>
      </c>
    </row>
    <row r="746" spans="52:95" x14ac:dyDescent="0.25">
      <c r="AZ746" s="96" t="s">
        <v>990</v>
      </c>
      <c r="BA746" s="96" t="s">
        <v>54</v>
      </c>
      <c r="BB746" s="96">
        <v>4</v>
      </c>
      <c r="BC746" t="s">
        <v>4550</v>
      </c>
      <c r="BD746" t="s">
        <v>4551</v>
      </c>
      <c r="BE746" t="s">
        <v>6799</v>
      </c>
      <c r="BF746" t="s">
        <v>6800</v>
      </c>
      <c r="BG746" t="s">
        <v>6801</v>
      </c>
      <c r="BH746" s="96" t="s">
        <v>6802</v>
      </c>
      <c r="BI746" s="96" t="s">
        <v>6803</v>
      </c>
      <c r="BJ746" s="96">
        <v>4</v>
      </c>
      <c r="BK746" s="96" t="s">
        <v>4300</v>
      </c>
      <c r="BL746" s="68" t="s">
        <v>6786</v>
      </c>
      <c r="CQ746" s="205">
        <v>1</v>
      </c>
    </row>
    <row r="747" spans="52:95" x14ac:dyDescent="0.25">
      <c r="AZ747" s="96" t="s">
        <v>990</v>
      </c>
      <c r="BA747" s="96" t="s">
        <v>54</v>
      </c>
      <c r="BB747" s="96">
        <v>5</v>
      </c>
      <c r="BC747" t="s">
        <v>4555</v>
      </c>
      <c r="BD747" t="s">
        <v>4556</v>
      </c>
      <c r="BE747" t="s">
        <v>6804</v>
      </c>
      <c r="BF747" t="s">
        <v>6805</v>
      </c>
      <c r="BG747" t="s">
        <v>6806</v>
      </c>
      <c r="BH747" s="96" t="s">
        <v>6807</v>
      </c>
      <c r="BJ747" s="96">
        <v>4</v>
      </c>
      <c r="BK747" s="96" t="s">
        <v>4301</v>
      </c>
      <c r="BL747" s="68" t="s">
        <v>6786</v>
      </c>
      <c r="CQ747" s="205">
        <v>1</v>
      </c>
    </row>
    <row r="748" spans="52:95" x14ac:dyDescent="0.25">
      <c r="AZ748" s="96" t="s">
        <v>990</v>
      </c>
      <c r="BA748" s="96" t="s">
        <v>12</v>
      </c>
      <c r="BB748" s="96">
        <v>1</v>
      </c>
      <c r="BC748" t="s">
        <v>4560</v>
      </c>
      <c r="BD748" t="s">
        <v>6848</v>
      </c>
      <c r="BH748"/>
      <c r="BI748"/>
      <c r="BJ748" s="96">
        <v>4</v>
      </c>
      <c r="BK748" s="96" t="s">
        <v>4302</v>
      </c>
      <c r="BL748" s="68" t="s">
        <v>6786</v>
      </c>
      <c r="CQ748" s="205">
        <v>1</v>
      </c>
    </row>
    <row r="749" spans="52:95" x14ac:dyDescent="0.25">
      <c r="AZ749" s="96" t="s">
        <v>990</v>
      </c>
      <c r="BA749" s="96" t="s">
        <v>12</v>
      </c>
      <c r="BB749" s="96">
        <v>2</v>
      </c>
      <c r="BC749" t="s">
        <v>4564</v>
      </c>
      <c r="BD749" t="s">
        <v>4565</v>
      </c>
      <c r="BE749" t="s">
        <v>6808</v>
      </c>
      <c r="BF749" t="s">
        <v>6809</v>
      </c>
      <c r="BG749" t="s">
        <v>6810</v>
      </c>
      <c r="BH749" t="s">
        <v>6811</v>
      </c>
      <c r="BI749"/>
      <c r="BJ749" s="96">
        <v>4</v>
      </c>
      <c r="BK749" s="96" t="s">
        <v>4303</v>
      </c>
      <c r="BL749" s="68" t="s">
        <v>6786</v>
      </c>
      <c r="CQ749" s="205">
        <v>1</v>
      </c>
    </row>
    <row r="750" spans="52:95" x14ac:dyDescent="0.25">
      <c r="AZ750" s="96" t="s">
        <v>990</v>
      </c>
      <c r="BA750" s="96" t="s">
        <v>12</v>
      </c>
      <c r="BB750" s="96">
        <v>3</v>
      </c>
      <c r="BC750" t="s">
        <v>4569</v>
      </c>
      <c r="BD750" t="s">
        <v>6947</v>
      </c>
      <c r="BH750"/>
      <c r="BI750"/>
      <c r="BJ750" s="96">
        <v>4</v>
      </c>
      <c r="BK750" s="96" t="s">
        <v>4304</v>
      </c>
      <c r="BL750" s="68" t="s">
        <v>6786</v>
      </c>
      <c r="CQ750" s="205">
        <v>1</v>
      </c>
    </row>
    <row r="751" spans="52:95" x14ac:dyDescent="0.25">
      <c r="AZ751" s="96" t="s">
        <v>990</v>
      </c>
      <c r="BA751" s="96" t="s">
        <v>12</v>
      </c>
      <c r="BB751" s="96">
        <v>4</v>
      </c>
      <c r="BC751" t="s">
        <v>4573</v>
      </c>
      <c r="BD751" t="s">
        <v>6812</v>
      </c>
      <c r="BE751" t="s">
        <v>6813</v>
      </c>
      <c r="BF751" t="s">
        <v>6802</v>
      </c>
      <c r="BG751" t="s">
        <v>6814</v>
      </c>
      <c r="BH751" t="s">
        <v>6815</v>
      </c>
      <c r="BI751" t="s">
        <v>6816</v>
      </c>
      <c r="BJ751" s="96">
        <v>4</v>
      </c>
      <c r="BK751" s="96" t="s">
        <v>4305</v>
      </c>
      <c r="BL751" s="68" t="s">
        <v>6786</v>
      </c>
      <c r="CQ751" s="205">
        <v>1</v>
      </c>
    </row>
    <row r="752" spans="52:95" x14ac:dyDescent="0.25">
      <c r="AZ752" s="96" t="s">
        <v>990</v>
      </c>
      <c r="BA752" s="96" t="s">
        <v>12</v>
      </c>
      <c r="BB752" s="96">
        <v>5</v>
      </c>
      <c r="BC752" t="s">
        <v>4577</v>
      </c>
      <c r="BD752" t="s">
        <v>6817</v>
      </c>
      <c r="BE752" t="s">
        <v>4578</v>
      </c>
      <c r="BF752" t="s">
        <v>6818</v>
      </c>
      <c r="BG752" t="s">
        <v>6819</v>
      </c>
      <c r="BH752" t="s">
        <v>6793</v>
      </c>
      <c r="BI752"/>
      <c r="BJ752" s="96">
        <v>4</v>
      </c>
      <c r="BK752" s="96" t="s">
        <v>4306</v>
      </c>
      <c r="BL752" s="68" t="s">
        <v>6786</v>
      </c>
      <c r="CQ752" s="205">
        <v>1</v>
      </c>
    </row>
    <row r="753" spans="52:95" x14ac:dyDescent="0.25">
      <c r="AZ753" s="96" t="s">
        <v>1008</v>
      </c>
      <c r="BA753" s="96" t="s">
        <v>10</v>
      </c>
      <c r="BB753" s="96">
        <v>1</v>
      </c>
      <c r="BC753" t="s">
        <v>4512</v>
      </c>
      <c r="BD753" t="s">
        <v>6848</v>
      </c>
      <c r="BJ753" s="96">
        <v>4</v>
      </c>
      <c r="BK753" s="96" t="s">
        <v>4292</v>
      </c>
      <c r="BL753" s="68" t="s">
        <v>6786</v>
      </c>
      <c r="CQ753" s="205">
        <v>1</v>
      </c>
    </row>
    <row r="754" spans="52:95" x14ac:dyDescent="0.25">
      <c r="AZ754" s="96" t="s">
        <v>1008</v>
      </c>
      <c r="BA754" s="96" t="s">
        <v>10</v>
      </c>
      <c r="BB754" s="96">
        <v>2</v>
      </c>
      <c r="BC754" t="s">
        <v>4518</v>
      </c>
      <c r="BD754" t="s">
        <v>5546</v>
      </c>
      <c r="BE754" t="s">
        <v>6787</v>
      </c>
      <c r="BF754" t="s">
        <v>6788</v>
      </c>
      <c r="BG754" t="s">
        <v>6789</v>
      </c>
      <c r="BJ754" s="96">
        <v>4</v>
      </c>
      <c r="BK754" s="96" t="s">
        <v>4293</v>
      </c>
      <c r="BL754" s="68" t="s">
        <v>6786</v>
      </c>
      <c r="CQ754" s="205">
        <v>1</v>
      </c>
    </row>
    <row r="755" spans="52:95" x14ac:dyDescent="0.25">
      <c r="AZ755" s="96" t="s">
        <v>1008</v>
      </c>
      <c r="BA755" s="96" t="s">
        <v>10</v>
      </c>
      <c r="BB755" s="96">
        <v>3</v>
      </c>
      <c r="BC755" t="s">
        <v>4523</v>
      </c>
      <c r="BD755" t="s">
        <v>5547</v>
      </c>
      <c r="BE755" t="s">
        <v>5546</v>
      </c>
      <c r="BJ755" s="96">
        <v>4</v>
      </c>
      <c r="BK755" s="96" t="s">
        <v>4294</v>
      </c>
      <c r="BL755" s="68" t="s">
        <v>6786</v>
      </c>
      <c r="CQ755" s="205">
        <v>1</v>
      </c>
    </row>
    <row r="756" spans="52:95" x14ac:dyDescent="0.25">
      <c r="AZ756" s="96" t="s">
        <v>1008</v>
      </c>
      <c r="BA756" s="96" t="s">
        <v>10</v>
      </c>
      <c r="BB756" s="96">
        <v>4</v>
      </c>
      <c r="BC756" t="s">
        <v>4527</v>
      </c>
      <c r="BD756" t="s">
        <v>5548</v>
      </c>
      <c r="BJ756" s="96">
        <v>4</v>
      </c>
      <c r="BK756" s="96" t="s">
        <v>4295</v>
      </c>
      <c r="BL756" s="68" t="s">
        <v>6786</v>
      </c>
      <c r="CQ756" s="205">
        <v>1</v>
      </c>
    </row>
    <row r="757" spans="52:95" x14ac:dyDescent="0.25">
      <c r="AZ757" s="96" t="s">
        <v>1008</v>
      </c>
      <c r="BA757" s="96" t="s">
        <v>10</v>
      </c>
      <c r="BB757" s="96">
        <v>5</v>
      </c>
      <c r="BC757" t="s">
        <v>4531</v>
      </c>
      <c r="BD757" t="s">
        <v>4362</v>
      </c>
      <c r="BE757" t="s">
        <v>6949</v>
      </c>
      <c r="BF757" t="s">
        <v>6792</v>
      </c>
      <c r="BG757" t="s">
        <v>6793</v>
      </c>
      <c r="BJ757" s="96">
        <v>4</v>
      </c>
      <c r="BK757" s="96" t="s">
        <v>4296</v>
      </c>
      <c r="BL757" s="68" t="s">
        <v>6786</v>
      </c>
      <c r="CQ757" s="205">
        <v>1</v>
      </c>
    </row>
    <row r="758" spans="52:95" x14ac:dyDescent="0.25">
      <c r="AZ758" s="96" t="s">
        <v>1008</v>
      </c>
      <c r="BA758" s="96" t="s">
        <v>54</v>
      </c>
      <c r="BB758" s="96">
        <v>1</v>
      </c>
      <c r="BC758" t="s">
        <v>4536</v>
      </c>
      <c r="BD758" t="s">
        <v>5548</v>
      </c>
      <c r="BJ758" s="96">
        <v>4</v>
      </c>
      <c r="BK758" s="96" t="s">
        <v>4297</v>
      </c>
      <c r="BL758" s="68" t="s">
        <v>6786</v>
      </c>
      <c r="CQ758" s="205">
        <v>1</v>
      </c>
    </row>
    <row r="759" spans="52:95" x14ac:dyDescent="0.25">
      <c r="AZ759" s="96" t="s">
        <v>1008</v>
      </c>
      <c r="BA759" s="96" t="s">
        <v>54</v>
      </c>
      <c r="BB759" s="96">
        <v>2</v>
      </c>
      <c r="BC759" t="s">
        <v>4540</v>
      </c>
      <c r="BD759" t="s">
        <v>4541</v>
      </c>
      <c r="BE759" t="s">
        <v>6794</v>
      </c>
      <c r="BF759" t="s">
        <v>6789</v>
      </c>
      <c r="BG759" t="s">
        <v>6788</v>
      </c>
      <c r="BH759" s="96" t="s">
        <v>6795</v>
      </c>
      <c r="BJ759" s="96">
        <v>4</v>
      </c>
      <c r="BK759" s="96" t="s">
        <v>4298</v>
      </c>
      <c r="BL759" s="68" t="s">
        <v>6786</v>
      </c>
      <c r="CQ759" s="205">
        <v>1</v>
      </c>
    </row>
    <row r="760" spans="52:95" x14ac:dyDescent="0.25">
      <c r="AZ760" s="96" t="s">
        <v>1008</v>
      </c>
      <c r="BA760" s="96" t="s">
        <v>54</v>
      </c>
      <c r="BB760" s="96">
        <v>3</v>
      </c>
      <c r="BC760" t="s">
        <v>4545</v>
      </c>
      <c r="BD760" t="s">
        <v>5547</v>
      </c>
      <c r="BE760" t="s">
        <v>5546</v>
      </c>
      <c r="BJ760" s="96">
        <v>4</v>
      </c>
      <c r="BK760" s="96" t="s">
        <v>4299</v>
      </c>
      <c r="BL760" s="68" t="s">
        <v>6786</v>
      </c>
      <c r="CQ760" s="205">
        <v>1</v>
      </c>
    </row>
    <row r="761" spans="52:95" x14ac:dyDescent="0.25">
      <c r="AZ761" s="96" t="s">
        <v>1008</v>
      </c>
      <c r="BA761" s="96" t="s">
        <v>54</v>
      </c>
      <c r="BB761" s="96">
        <v>4</v>
      </c>
      <c r="BC761" t="s">
        <v>4550</v>
      </c>
      <c r="BD761" t="s">
        <v>4551</v>
      </c>
      <c r="BE761" t="s">
        <v>6799</v>
      </c>
      <c r="BF761" t="s">
        <v>6800</v>
      </c>
      <c r="BG761" t="s">
        <v>6801</v>
      </c>
      <c r="BH761" s="96" t="s">
        <v>6802</v>
      </c>
      <c r="BI761" s="96" t="s">
        <v>6803</v>
      </c>
      <c r="BJ761" s="96">
        <v>4</v>
      </c>
      <c r="BK761" s="96" t="s">
        <v>4300</v>
      </c>
      <c r="BL761" s="68" t="s">
        <v>6786</v>
      </c>
      <c r="CQ761" s="205">
        <v>1</v>
      </c>
    </row>
    <row r="762" spans="52:95" x14ac:dyDescent="0.25">
      <c r="AZ762" s="96" t="s">
        <v>1008</v>
      </c>
      <c r="BA762" s="96" t="s">
        <v>54</v>
      </c>
      <c r="BB762" s="96">
        <v>5</v>
      </c>
      <c r="BC762" t="s">
        <v>4555</v>
      </c>
      <c r="BD762" t="s">
        <v>4556</v>
      </c>
      <c r="BE762" t="s">
        <v>6804</v>
      </c>
      <c r="BF762" t="s">
        <v>6805</v>
      </c>
      <c r="BG762" t="s">
        <v>6806</v>
      </c>
      <c r="BH762" s="96" t="s">
        <v>6807</v>
      </c>
      <c r="BJ762" s="96">
        <v>4</v>
      </c>
      <c r="BK762" s="96" t="s">
        <v>4301</v>
      </c>
      <c r="BL762" s="68" t="s">
        <v>6786</v>
      </c>
      <c r="CQ762" s="205">
        <v>1</v>
      </c>
    </row>
    <row r="763" spans="52:95" x14ac:dyDescent="0.25">
      <c r="AZ763" s="96" t="s">
        <v>1008</v>
      </c>
      <c r="BA763" s="96" t="s">
        <v>12</v>
      </c>
      <c r="BB763" s="96">
        <v>1</v>
      </c>
      <c r="BC763" t="s">
        <v>4560</v>
      </c>
      <c r="BD763" t="s">
        <v>6848</v>
      </c>
      <c r="BH763"/>
      <c r="BI763"/>
      <c r="BJ763" s="96">
        <v>4</v>
      </c>
      <c r="BK763" s="96" t="s">
        <v>4302</v>
      </c>
      <c r="BL763" s="68" t="s">
        <v>6786</v>
      </c>
      <c r="CQ763" s="205">
        <v>1</v>
      </c>
    </row>
    <row r="764" spans="52:95" x14ac:dyDescent="0.25">
      <c r="AZ764" s="96" t="s">
        <v>1008</v>
      </c>
      <c r="BA764" s="96" t="s">
        <v>12</v>
      </c>
      <c r="BB764" s="96">
        <v>2</v>
      </c>
      <c r="BC764" t="s">
        <v>4564</v>
      </c>
      <c r="BD764" t="s">
        <v>4565</v>
      </c>
      <c r="BE764" t="s">
        <v>6808</v>
      </c>
      <c r="BF764" t="s">
        <v>6809</v>
      </c>
      <c r="BG764" t="s">
        <v>6810</v>
      </c>
      <c r="BH764" t="s">
        <v>6811</v>
      </c>
      <c r="BI764"/>
      <c r="BJ764" s="96">
        <v>4</v>
      </c>
      <c r="BK764" s="96" t="s">
        <v>4303</v>
      </c>
      <c r="BL764" s="68" t="s">
        <v>6786</v>
      </c>
      <c r="CQ764" s="205">
        <v>1</v>
      </c>
    </row>
    <row r="765" spans="52:95" x14ac:dyDescent="0.25">
      <c r="AZ765" s="96" t="s">
        <v>1008</v>
      </c>
      <c r="BA765" s="96" t="s">
        <v>12</v>
      </c>
      <c r="BB765" s="96">
        <v>3</v>
      </c>
      <c r="BC765" t="s">
        <v>4569</v>
      </c>
      <c r="BD765" t="s">
        <v>5546</v>
      </c>
      <c r="BH765"/>
      <c r="BI765"/>
      <c r="BJ765" s="96">
        <v>4</v>
      </c>
      <c r="BK765" s="96" t="s">
        <v>4304</v>
      </c>
      <c r="BL765" s="68" t="s">
        <v>6786</v>
      </c>
      <c r="CQ765" s="205">
        <v>1</v>
      </c>
    </row>
    <row r="766" spans="52:95" x14ac:dyDescent="0.25">
      <c r="AZ766" s="96" t="s">
        <v>1008</v>
      </c>
      <c r="BA766" s="96" t="s">
        <v>12</v>
      </c>
      <c r="BB766" s="96">
        <v>4</v>
      </c>
      <c r="BC766" t="s">
        <v>4573</v>
      </c>
      <c r="BD766" t="s">
        <v>6812</v>
      </c>
      <c r="BE766" t="s">
        <v>6813</v>
      </c>
      <c r="BF766" t="s">
        <v>6802</v>
      </c>
      <c r="BG766" t="s">
        <v>6814</v>
      </c>
      <c r="BH766" t="s">
        <v>6815</v>
      </c>
      <c r="BI766" t="s">
        <v>6816</v>
      </c>
      <c r="BJ766" s="96">
        <v>4</v>
      </c>
      <c r="BK766" s="96" t="s">
        <v>4305</v>
      </c>
      <c r="BL766" s="68" t="s">
        <v>6786</v>
      </c>
      <c r="CQ766" s="205">
        <v>1</v>
      </c>
    </row>
    <row r="767" spans="52:95" x14ac:dyDescent="0.25">
      <c r="AZ767" s="96" t="s">
        <v>1008</v>
      </c>
      <c r="BA767" s="96" t="s">
        <v>12</v>
      </c>
      <c r="BB767" s="96">
        <v>5</v>
      </c>
      <c r="BC767" t="s">
        <v>4577</v>
      </c>
      <c r="BD767" t="s">
        <v>6817</v>
      </c>
      <c r="BE767" t="s">
        <v>4578</v>
      </c>
      <c r="BF767" t="s">
        <v>6818</v>
      </c>
      <c r="BG767" t="s">
        <v>6819</v>
      </c>
      <c r="BH767" t="s">
        <v>6793</v>
      </c>
      <c r="BI767"/>
      <c r="BJ767" s="96">
        <v>4</v>
      </c>
      <c r="BK767" s="96" t="s">
        <v>4306</v>
      </c>
      <c r="BL767" s="68" t="s">
        <v>6786</v>
      </c>
      <c r="CQ767" s="205">
        <v>1</v>
      </c>
    </row>
    <row r="768" spans="52:95" x14ac:dyDescent="0.25">
      <c r="AZ768" s="96" t="s">
        <v>1026</v>
      </c>
      <c r="BA768" s="96" t="s">
        <v>10</v>
      </c>
      <c r="BB768" s="96">
        <v>1</v>
      </c>
      <c r="BC768" t="s">
        <v>4512</v>
      </c>
      <c r="BD768" t="s">
        <v>6848</v>
      </c>
      <c r="BJ768" s="96">
        <v>4</v>
      </c>
      <c r="BK768" s="96" t="s">
        <v>4292</v>
      </c>
      <c r="BL768" s="68" t="s">
        <v>6786</v>
      </c>
      <c r="CQ768" s="205">
        <v>1</v>
      </c>
    </row>
    <row r="769" spans="52:95" x14ac:dyDescent="0.25">
      <c r="AZ769" s="96" t="s">
        <v>1026</v>
      </c>
      <c r="BA769" s="96" t="s">
        <v>10</v>
      </c>
      <c r="BB769" s="96">
        <v>2</v>
      </c>
      <c r="BC769" t="s">
        <v>4518</v>
      </c>
      <c r="BD769" t="s">
        <v>6950</v>
      </c>
      <c r="BE769" t="s">
        <v>6787</v>
      </c>
      <c r="BF769" t="s">
        <v>6788</v>
      </c>
      <c r="BG769" t="s">
        <v>6789</v>
      </c>
      <c r="BJ769" s="96">
        <v>4</v>
      </c>
      <c r="BK769" s="96" t="s">
        <v>4293</v>
      </c>
      <c r="BL769" s="68" t="s">
        <v>6786</v>
      </c>
      <c r="CQ769" s="205">
        <v>1</v>
      </c>
    </row>
    <row r="770" spans="52:95" x14ac:dyDescent="0.25">
      <c r="AZ770" s="96" t="s">
        <v>1026</v>
      </c>
      <c r="BA770" s="96" t="s">
        <v>10</v>
      </c>
      <c r="BB770" s="96">
        <v>3</v>
      </c>
      <c r="BC770" t="s">
        <v>4523</v>
      </c>
      <c r="BD770" t="s">
        <v>5549</v>
      </c>
      <c r="BE770" t="s">
        <v>6951</v>
      </c>
      <c r="BJ770" s="96">
        <v>4</v>
      </c>
      <c r="BK770" s="96" t="s">
        <v>4294</v>
      </c>
      <c r="BL770" s="68" t="s">
        <v>6786</v>
      </c>
      <c r="CQ770" s="205">
        <v>1</v>
      </c>
    </row>
    <row r="771" spans="52:95" x14ac:dyDescent="0.25">
      <c r="AZ771" s="96" t="s">
        <v>1026</v>
      </c>
      <c r="BA771" s="96" t="s">
        <v>10</v>
      </c>
      <c r="BB771" s="96">
        <v>4</v>
      </c>
      <c r="BC771" t="s">
        <v>4527</v>
      </c>
      <c r="BD771" t="s">
        <v>5550</v>
      </c>
      <c r="BJ771" s="96">
        <v>4</v>
      </c>
      <c r="BK771" s="96" t="s">
        <v>4295</v>
      </c>
      <c r="BL771" s="68" t="s">
        <v>6786</v>
      </c>
      <c r="CQ771" s="205">
        <v>1</v>
      </c>
    </row>
    <row r="772" spans="52:95" x14ac:dyDescent="0.25">
      <c r="AZ772" s="96" t="s">
        <v>1026</v>
      </c>
      <c r="BA772" s="96" t="s">
        <v>10</v>
      </c>
      <c r="BB772" s="96">
        <v>5</v>
      </c>
      <c r="BC772" t="s">
        <v>4531</v>
      </c>
      <c r="BD772" t="s">
        <v>4317</v>
      </c>
      <c r="BE772" t="s">
        <v>6952</v>
      </c>
      <c r="BF772" t="s">
        <v>6792</v>
      </c>
      <c r="BG772" t="s">
        <v>6793</v>
      </c>
      <c r="BJ772" s="96">
        <v>4</v>
      </c>
      <c r="BK772" s="96" t="s">
        <v>4296</v>
      </c>
      <c r="BL772" s="68" t="s">
        <v>6786</v>
      </c>
      <c r="CQ772" s="205">
        <v>1</v>
      </c>
    </row>
    <row r="773" spans="52:95" x14ac:dyDescent="0.25">
      <c r="AZ773" s="96" t="s">
        <v>1026</v>
      </c>
      <c r="BA773" s="96" t="s">
        <v>54</v>
      </c>
      <c r="BB773" s="96">
        <v>1</v>
      </c>
      <c r="BC773" t="s">
        <v>4536</v>
      </c>
      <c r="BD773" t="s">
        <v>5550</v>
      </c>
      <c r="BJ773" s="96">
        <v>4</v>
      </c>
      <c r="BK773" s="96" t="s">
        <v>4297</v>
      </c>
      <c r="BL773" s="68" t="s">
        <v>6786</v>
      </c>
      <c r="CQ773" s="205">
        <v>1</v>
      </c>
    </row>
    <row r="774" spans="52:95" x14ac:dyDescent="0.25">
      <c r="AZ774" s="96" t="s">
        <v>1026</v>
      </c>
      <c r="BA774" s="96" t="s">
        <v>54</v>
      </c>
      <c r="BB774" s="96">
        <v>2</v>
      </c>
      <c r="BC774" t="s">
        <v>4540</v>
      </c>
      <c r="BD774" t="s">
        <v>4541</v>
      </c>
      <c r="BE774" t="s">
        <v>6794</v>
      </c>
      <c r="BF774" t="s">
        <v>6789</v>
      </c>
      <c r="BG774" t="s">
        <v>6788</v>
      </c>
      <c r="BH774" s="96" t="s">
        <v>6795</v>
      </c>
      <c r="BJ774" s="96">
        <v>4</v>
      </c>
      <c r="BK774" s="96" t="s">
        <v>4298</v>
      </c>
      <c r="BL774" s="68" t="s">
        <v>6786</v>
      </c>
      <c r="CQ774" s="205">
        <v>1</v>
      </c>
    </row>
    <row r="775" spans="52:95" x14ac:dyDescent="0.25">
      <c r="AZ775" s="96" t="s">
        <v>1026</v>
      </c>
      <c r="BA775" s="96" t="s">
        <v>54</v>
      </c>
      <c r="BB775" s="96">
        <v>3</v>
      </c>
      <c r="BC775" t="s">
        <v>4545</v>
      </c>
      <c r="BD775" t="s">
        <v>5549</v>
      </c>
      <c r="BE775" t="s">
        <v>6951</v>
      </c>
      <c r="BJ775" s="96">
        <v>4</v>
      </c>
      <c r="BK775" s="96" t="s">
        <v>4299</v>
      </c>
      <c r="BL775" s="68" t="s">
        <v>6786</v>
      </c>
      <c r="CQ775" s="205">
        <v>1</v>
      </c>
    </row>
    <row r="776" spans="52:95" x14ac:dyDescent="0.25">
      <c r="AZ776" s="96" t="s">
        <v>1026</v>
      </c>
      <c r="BA776" s="96" t="s">
        <v>54</v>
      </c>
      <c r="BB776" s="96">
        <v>4</v>
      </c>
      <c r="BC776" t="s">
        <v>4550</v>
      </c>
      <c r="BD776" t="s">
        <v>4551</v>
      </c>
      <c r="BE776" t="s">
        <v>6799</v>
      </c>
      <c r="BF776" t="s">
        <v>6800</v>
      </c>
      <c r="BG776" t="s">
        <v>6801</v>
      </c>
      <c r="BH776" s="96" t="s">
        <v>6802</v>
      </c>
      <c r="BI776" s="96" t="s">
        <v>6803</v>
      </c>
      <c r="BJ776" s="96">
        <v>4</v>
      </c>
      <c r="BK776" s="96" t="s">
        <v>4300</v>
      </c>
      <c r="BL776" s="68" t="s">
        <v>6786</v>
      </c>
      <c r="CQ776" s="205">
        <v>1</v>
      </c>
    </row>
    <row r="777" spans="52:95" x14ac:dyDescent="0.25">
      <c r="AZ777" s="96" t="s">
        <v>1026</v>
      </c>
      <c r="BA777" s="96" t="s">
        <v>54</v>
      </c>
      <c r="BB777" s="96">
        <v>5</v>
      </c>
      <c r="BC777" t="s">
        <v>4555</v>
      </c>
      <c r="BD777" t="s">
        <v>4556</v>
      </c>
      <c r="BE777" t="s">
        <v>6804</v>
      </c>
      <c r="BF777" t="s">
        <v>6805</v>
      </c>
      <c r="BG777" t="s">
        <v>6806</v>
      </c>
      <c r="BH777" s="96" t="s">
        <v>6807</v>
      </c>
      <c r="BJ777" s="96">
        <v>4</v>
      </c>
      <c r="BK777" s="96" t="s">
        <v>4301</v>
      </c>
      <c r="BL777" s="68" t="s">
        <v>6786</v>
      </c>
      <c r="CQ777" s="205">
        <v>1</v>
      </c>
    </row>
    <row r="778" spans="52:95" x14ac:dyDescent="0.25">
      <c r="AZ778" s="96" t="s">
        <v>1026</v>
      </c>
      <c r="BA778" s="96" t="s">
        <v>12</v>
      </c>
      <c r="BB778" s="96">
        <v>1</v>
      </c>
      <c r="BC778" t="s">
        <v>4560</v>
      </c>
      <c r="BD778" t="s">
        <v>6848</v>
      </c>
      <c r="BH778"/>
      <c r="BI778"/>
      <c r="BJ778" s="96">
        <v>4</v>
      </c>
      <c r="BK778" s="96" t="s">
        <v>4302</v>
      </c>
      <c r="BL778" s="68" t="s">
        <v>6786</v>
      </c>
      <c r="CQ778" s="205">
        <v>1</v>
      </c>
    </row>
    <row r="779" spans="52:95" x14ac:dyDescent="0.25">
      <c r="AZ779" s="96" t="s">
        <v>1026</v>
      </c>
      <c r="BA779" s="96" t="s">
        <v>12</v>
      </c>
      <c r="BB779" s="96">
        <v>2</v>
      </c>
      <c r="BC779" t="s">
        <v>4564</v>
      </c>
      <c r="BD779" t="s">
        <v>4565</v>
      </c>
      <c r="BE779" t="s">
        <v>6808</v>
      </c>
      <c r="BF779" t="s">
        <v>6809</v>
      </c>
      <c r="BG779" t="s">
        <v>6810</v>
      </c>
      <c r="BH779" t="s">
        <v>6811</v>
      </c>
      <c r="BI779"/>
      <c r="BJ779" s="96">
        <v>4</v>
      </c>
      <c r="BK779" s="96" t="s">
        <v>4303</v>
      </c>
      <c r="BL779" s="68" t="s">
        <v>6786</v>
      </c>
      <c r="CQ779" s="205">
        <v>1</v>
      </c>
    </row>
    <row r="780" spans="52:95" x14ac:dyDescent="0.25">
      <c r="AZ780" s="96" t="s">
        <v>1026</v>
      </c>
      <c r="BA780" s="96" t="s">
        <v>12</v>
      </c>
      <c r="BB780" s="96">
        <v>3</v>
      </c>
      <c r="BC780" t="s">
        <v>4569</v>
      </c>
      <c r="BD780" t="s">
        <v>6951</v>
      </c>
      <c r="BH780"/>
      <c r="BI780"/>
      <c r="BJ780" s="96">
        <v>4</v>
      </c>
      <c r="BK780" s="96" t="s">
        <v>4304</v>
      </c>
      <c r="BL780" s="68" t="s">
        <v>6786</v>
      </c>
      <c r="CQ780" s="205">
        <v>1</v>
      </c>
    </row>
    <row r="781" spans="52:95" x14ac:dyDescent="0.25">
      <c r="AZ781" s="96" t="s">
        <v>1026</v>
      </c>
      <c r="BA781" s="96" t="s">
        <v>12</v>
      </c>
      <c r="BB781" s="96">
        <v>4</v>
      </c>
      <c r="BC781" t="s">
        <v>4573</v>
      </c>
      <c r="BD781" t="s">
        <v>6812</v>
      </c>
      <c r="BE781" t="s">
        <v>6813</v>
      </c>
      <c r="BF781" t="s">
        <v>6802</v>
      </c>
      <c r="BG781" t="s">
        <v>6814</v>
      </c>
      <c r="BH781" t="s">
        <v>6815</v>
      </c>
      <c r="BI781" t="s">
        <v>6816</v>
      </c>
      <c r="BJ781" s="96">
        <v>4</v>
      </c>
      <c r="BK781" s="96" t="s">
        <v>4305</v>
      </c>
      <c r="BL781" s="68" t="s">
        <v>6786</v>
      </c>
      <c r="CQ781" s="205">
        <v>1</v>
      </c>
    </row>
    <row r="782" spans="52:95" x14ac:dyDescent="0.25">
      <c r="AZ782" s="96" t="s">
        <v>1026</v>
      </c>
      <c r="BA782" s="96" t="s">
        <v>12</v>
      </c>
      <c r="BB782" s="96">
        <v>5</v>
      </c>
      <c r="BC782" t="s">
        <v>4577</v>
      </c>
      <c r="BD782" t="s">
        <v>6817</v>
      </c>
      <c r="BE782" t="s">
        <v>4578</v>
      </c>
      <c r="BF782" t="s">
        <v>6818</v>
      </c>
      <c r="BG782" t="s">
        <v>6819</v>
      </c>
      <c r="BH782" t="s">
        <v>6793</v>
      </c>
      <c r="BI782"/>
      <c r="BJ782" s="96">
        <v>4</v>
      </c>
      <c r="BK782" s="96" t="s">
        <v>4306</v>
      </c>
      <c r="BL782" s="68" t="s">
        <v>6786</v>
      </c>
      <c r="CQ782" s="205">
        <v>1</v>
      </c>
    </row>
    <row r="783" spans="52:95" x14ac:dyDescent="0.25">
      <c r="AZ783" s="96" t="s">
        <v>1044</v>
      </c>
      <c r="BA783" s="96" t="s">
        <v>10</v>
      </c>
      <c r="BB783" s="96">
        <v>1</v>
      </c>
      <c r="BC783" t="s">
        <v>4512</v>
      </c>
      <c r="BD783" t="s">
        <v>6848</v>
      </c>
      <c r="BJ783" s="96">
        <v>4</v>
      </c>
      <c r="BK783" s="96" t="s">
        <v>4292</v>
      </c>
      <c r="BL783" s="68" t="s">
        <v>6786</v>
      </c>
      <c r="CQ783" s="205">
        <v>1</v>
      </c>
    </row>
    <row r="784" spans="52:95" x14ac:dyDescent="0.25">
      <c r="AZ784" s="96" t="s">
        <v>1044</v>
      </c>
      <c r="BA784" s="96" t="s">
        <v>10</v>
      </c>
      <c r="BB784" s="96">
        <v>2</v>
      </c>
      <c r="BC784" t="s">
        <v>4518</v>
      </c>
      <c r="BD784" t="s">
        <v>6953</v>
      </c>
      <c r="BE784" t="s">
        <v>6787</v>
      </c>
      <c r="BF784" t="s">
        <v>6788</v>
      </c>
      <c r="BG784" t="s">
        <v>6789</v>
      </c>
      <c r="BJ784" s="96">
        <v>4</v>
      </c>
      <c r="BK784" s="96" t="s">
        <v>4293</v>
      </c>
      <c r="BL784" s="68" t="s">
        <v>6786</v>
      </c>
      <c r="CQ784" s="205">
        <v>1</v>
      </c>
    </row>
    <row r="785" spans="52:95" x14ac:dyDescent="0.25">
      <c r="AZ785" s="96" t="s">
        <v>1044</v>
      </c>
      <c r="BA785" s="96" t="s">
        <v>10</v>
      </c>
      <c r="BB785" s="96">
        <v>3</v>
      </c>
      <c r="BC785" t="s">
        <v>4523</v>
      </c>
      <c r="BD785" t="s">
        <v>5551</v>
      </c>
      <c r="BE785" t="s">
        <v>6954</v>
      </c>
      <c r="BJ785" s="96">
        <v>4</v>
      </c>
      <c r="BK785" s="96" t="s">
        <v>4294</v>
      </c>
      <c r="BL785" s="68" t="s">
        <v>6786</v>
      </c>
      <c r="CQ785" s="205">
        <v>1</v>
      </c>
    </row>
    <row r="786" spans="52:95" x14ac:dyDescent="0.25">
      <c r="AZ786" s="96" t="s">
        <v>1044</v>
      </c>
      <c r="BA786" s="96" t="s">
        <v>10</v>
      </c>
      <c r="BB786" s="96">
        <v>4</v>
      </c>
      <c r="BC786" t="s">
        <v>4527</v>
      </c>
      <c r="BD786" t="s">
        <v>5552</v>
      </c>
      <c r="BJ786" s="96">
        <v>4</v>
      </c>
      <c r="BK786" s="96" t="s">
        <v>4295</v>
      </c>
      <c r="BL786" s="68" t="s">
        <v>6786</v>
      </c>
      <c r="CQ786" s="205">
        <v>1</v>
      </c>
    </row>
    <row r="787" spans="52:95" x14ac:dyDescent="0.25">
      <c r="AZ787" s="96" t="s">
        <v>1044</v>
      </c>
      <c r="BA787" s="96" t="s">
        <v>10</v>
      </c>
      <c r="BB787" s="96">
        <v>5</v>
      </c>
      <c r="BC787" t="s">
        <v>4531</v>
      </c>
      <c r="BD787" t="s">
        <v>5553</v>
      </c>
      <c r="BE787" t="s">
        <v>6955</v>
      </c>
      <c r="BF787" t="s">
        <v>6792</v>
      </c>
      <c r="BG787" t="s">
        <v>6793</v>
      </c>
      <c r="BJ787" s="96">
        <v>4</v>
      </c>
      <c r="BK787" s="96" t="s">
        <v>4296</v>
      </c>
      <c r="BL787" s="68" t="s">
        <v>6786</v>
      </c>
      <c r="CQ787" s="205">
        <v>1</v>
      </c>
    </row>
    <row r="788" spans="52:95" x14ac:dyDescent="0.25">
      <c r="AZ788" s="96" t="s">
        <v>1044</v>
      </c>
      <c r="BA788" s="96" t="s">
        <v>54</v>
      </c>
      <c r="BB788" s="96">
        <v>1</v>
      </c>
      <c r="BC788" t="s">
        <v>4536</v>
      </c>
      <c r="BD788" t="s">
        <v>5552</v>
      </c>
      <c r="BJ788" s="96">
        <v>4</v>
      </c>
      <c r="BK788" s="96" t="s">
        <v>4297</v>
      </c>
      <c r="BL788" s="68" t="s">
        <v>6786</v>
      </c>
      <c r="CQ788" s="205">
        <v>1</v>
      </c>
    </row>
    <row r="789" spans="52:95" x14ac:dyDescent="0.25">
      <c r="AZ789" s="96" t="s">
        <v>1044</v>
      </c>
      <c r="BA789" s="96" t="s">
        <v>54</v>
      </c>
      <c r="BB789" s="96">
        <v>2</v>
      </c>
      <c r="BC789" t="s">
        <v>4540</v>
      </c>
      <c r="BD789" t="s">
        <v>4541</v>
      </c>
      <c r="BE789" t="s">
        <v>6794</v>
      </c>
      <c r="BF789" t="s">
        <v>6789</v>
      </c>
      <c r="BG789" t="s">
        <v>6788</v>
      </c>
      <c r="BH789" s="96" t="s">
        <v>6795</v>
      </c>
      <c r="BJ789" s="96">
        <v>4</v>
      </c>
      <c r="BK789" s="96" t="s">
        <v>4298</v>
      </c>
      <c r="BL789" s="68" t="s">
        <v>6786</v>
      </c>
      <c r="CQ789" s="205">
        <v>1</v>
      </c>
    </row>
    <row r="790" spans="52:95" x14ac:dyDescent="0.25">
      <c r="AZ790" s="96" t="s">
        <v>1044</v>
      </c>
      <c r="BA790" s="96" t="s">
        <v>54</v>
      </c>
      <c r="BB790" s="96">
        <v>3</v>
      </c>
      <c r="BC790" t="s">
        <v>4545</v>
      </c>
      <c r="BD790" t="s">
        <v>5551</v>
      </c>
      <c r="BE790" t="s">
        <v>6954</v>
      </c>
      <c r="BJ790" s="96">
        <v>4</v>
      </c>
      <c r="BK790" s="96" t="s">
        <v>4299</v>
      </c>
      <c r="BL790" s="68" t="s">
        <v>6786</v>
      </c>
      <c r="CQ790" s="205">
        <v>1</v>
      </c>
    </row>
    <row r="791" spans="52:95" x14ac:dyDescent="0.25">
      <c r="AZ791" s="96" t="s">
        <v>1044</v>
      </c>
      <c r="BA791" s="96" t="s">
        <v>54</v>
      </c>
      <c r="BB791" s="96">
        <v>4</v>
      </c>
      <c r="BC791" t="s">
        <v>4550</v>
      </c>
      <c r="BD791" t="s">
        <v>4551</v>
      </c>
      <c r="BE791" t="s">
        <v>6799</v>
      </c>
      <c r="BF791" t="s">
        <v>6800</v>
      </c>
      <c r="BG791" t="s">
        <v>6801</v>
      </c>
      <c r="BH791" s="96" t="s">
        <v>6802</v>
      </c>
      <c r="BI791" s="96" t="s">
        <v>6803</v>
      </c>
      <c r="BJ791" s="96">
        <v>4</v>
      </c>
      <c r="BK791" s="96" t="s">
        <v>4300</v>
      </c>
      <c r="BL791" s="68" t="s">
        <v>6786</v>
      </c>
      <c r="CQ791" s="205">
        <v>1</v>
      </c>
    </row>
    <row r="792" spans="52:95" x14ac:dyDescent="0.25">
      <c r="AZ792" s="96" t="s">
        <v>1044</v>
      </c>
      <c r="BA792" s="96" t="s">
        <v>54</v>
      </c>
      <c r="BB792" s="96">
        <v>5</v>
      </c>
      <c r="BC792" t="s">
        <v>4555</v>
      </c>
      <c r="BD792" t="s">
        <v>4556</v>
      </c>
      <c r="BE792" t="s">
        <v>6804</v>
      </c>
      <c r="BF792" t="s">
        <v>6805</v>
      </c>
      <c r="BG792" t="s">
        <v>6806</v>
      </c>
      <c r="BH792" s="96" t="s">
        <v>6807</v>
      </c>
      <c r="BJ792" s="96">
        <v>4</v>
      </c>
      <c r="BK792" s="96" t="s">
        <v>4301</v>
      </c>
      <c r="BL792" s="68" t="s">
        <v>6786</v>
      </c>
      <c r="CQ792" s="205">
        <v>1</v>
      </c>
    </row>
    <row r="793" spans="52:95" x14ac:dyDescent="0.25">
      <c r="AZ793" s="96" t="s">
        <v>1044</v>
      </c>
      <c r="BA793" s="96" t="s">
        <v>12</v>
      </c>
      <c r="BB793" s="96">
        <v>1</v>
      </c>
      <c r="BC793" t="s">
        <v>4560</v>
      </c>
      <c r="BD793" t="s">
        <v>6848</v>
      </c>
      <c r="BH793"/>
      <c r="BI793"/>
      <c r="BJ793" s="96">
        <v>4</v>
      </c>
      <c r="BK793" s="96" t="s">
        <v>4302</v>
      </c>
      <c r="BL793" s="68" t="s">
        <v>6786</v>
      </c>
      <c r="CQ793" s="205">
        <v>1</v>
      </c>
    </row>
    <row r="794" spans="52:95" x14ac:dyDescent="0.25">
      <c r="AZ794" s="96" t="s">
        <v>1044</v>
      </c>
      <c r="BA794" s="96" t="s">
        <v>12</v>
      </c>
      <c r="BB794" s="96">
        <v>2</v>
      </c>
      <c r="BC794" t="s">
        <v>4564</v>
      </c>
      <c r="BD794" t="s">
        <v>4565</v>
      </c>
      <c r="BE794" t="s">
        <v>6808</v>
      </c>
      <c r="BF794" t="s">
        <v>6809</v>
      </c>
      <c r="BG794" t="s">
        <v>6810</v>
      </c>
      <c r="BH794" t="s">
        <v>6811</v>
      </c>
      <c r="BI794"/>
      <c r="BJ794" s="96">
        <v>4</v>
      </c>
      <c r="BK794" s="96" t="s">
        <v>4303</v>
      </c>
      <c r="BL794" s="68" t="s">
        <v>6786</v>
      </c>
      <c r="CQ794" s="205">
        <v>1</v>
      </c>
    </row>
    <row r="795" spans="52:95" x14ac:dyDescent="0.25">
      <c r="AZ795" s="96" t="s">
        <v>1044</v>
      </c>
      <c r="BA795" s="96" t="s">
        <v>12</v>
      </c>
      <c r="BB795" s="96">
        <v>3</v>
      </c>
      <c r="BC795" t="s">
        <v>4569</v>
      </c>
      <c r="BD795" t="s">
        <v>6954</v>
      </c>
      <c r="BH795"/>
      <c r="BI795"/>
      <c r="BJ795" s="96">
        <v>4</v>
      </c>
      <c r="BK795" s="96" t="s">
        <v>4304</v>
      </c>
      <c r="BL795" s="68" t="s">
        <v>6786</v>
      </c>
      <c r="CQ795" s="205">
        <v>1</v>
      </c>
    </row>
    <row r="796" spans="52:95" x14ac:dyDescent="0.25">
      <c r="AZ796" s="96" t="s">
        <v>1044</v>
      </c>
      <c r="BA796" s="96" t="s">
        <v>12</v>
      </c>
      <c r="BB796" s="96">
        <v>4</v>
      </c>
      <c r="BC796" t="s">
        <v>4573</v>
      </c>
      <c r="BD796" t="s">
        <v>6812</v>
      </c>
      <c r="BE796" t="s">
        <v>6813</v>
      </c>
      <c r="BF796" t="s">
        <v>6802</v>
      </c>
      <c r="BG796" t="s">
        <v>6814</v>
      </c>
      <c r="BH796" t="s">
        <v>6815</v>
      </c>
      <c r="BI796" t="s">
        <v>6816</v>
      </c>
      <c r="BJ796" s="96">
        <v>4</v>
      </c>
      <c r="BK796" s="96" t="s">
        <v>4305</v>
      </c>
      <c r="BL796" s="68" t="s">
        <v>6786</v>
      </c>
      <c r="CQ796" s="205">
        <v>1</v>
      </c>
    </row>
    <row r="797" spans="52:95" x14ac:dyDescent="0.25">
      <c r="AZ797" s="96" t="s">
        <v>1044</v>
      </c>
      <c r="BA797" s="96" t="s">
        <v>12</v>
      </c>
      <c r="BB797" s="96">
        <v>5</v>
      </c>
      <c r="BC797" t="s">
        <v>4577</v>
      </c>
      <c r="BD797" t="s">
        <v>6817</v>
      </c>
      <c r="BE797" t="s">
        <v>4578</v>
      </c>
      <c r="BF797" t="s">
        <v>6818</v>
      </c>
      <c r="BG797" t="s">
        <v>6819</v>
      </c>
      <c r="BH797" t="s">
        <v>6793</v>
      </c>
      <c r="BI797"/>
      <c r="BJ797" s="96">
        <v>4</v>
      </c>
      <c r="BK797" s="96" t="s">
        <v>4306</v>
      </c>
      <c r="BL797" s="68" t="s">
        <v>6786</v>
      </c>
      <c r="CQ797" s="205">
        <v>1</v>
      </c>
    </row>
    <row r="798" spans="52:95" x14ac:dyDescent="0.25">
      <c r="AZ798" s="96" t="s">
        <v>1062</v>
      </c>
      <c r="BA798" s="96" t="s">
        <v>10</v>
      </c>
      <c r="BB798" s="96">
        <v>1</v>
      </c>
      <c r="BC798" t="s">
        <v>4512</v>
      </c>
      <c r="BD798" t="s">
        <v>4363</v>
      </c>
      <c r="BE798" t="s">
        <v>6848</v>
      </c>
      <c r="BJ798" s="96">
        <v>4</v>
      </c>
      <c r="BK798" s="96" t="s">
        <v>4292</v>
      </c>
      <c r="BL798" s="68" t="s">
        <v>6786</v>
      </c>
      <c r="CQ798" s="205">
        <v>1</v>
      </c>
    </row>
    <row r="799" spans="52:95" x14ac:dyDescent="0.25">
      <c r="AZ799" s="96" t="s">
        <v>1062</v>
      </c>
      <c r="BA799" s="96" t="s">
        <v>10</v>
      </c>
      <c r="BB799" s="96">
        <v>2</v>
      </c>
      <c r="BC799" t="s">
        <v>4518</v>
      </c>
      <c r="BD799" t="s">
        <v>6956</v>
      </c>
      <c r="BE799" t="s">
        <v>6787</v>
      </c>
      <c r="BF799" t="s">
        <v>6788</v>
      </c>
      <c r="BG799" t="s">
        <v>6789</v>
      </c>
      <c r="BJ799" s="96">
        <v>4</v>
      </c>
      <c r="BK799" s="96" t="s">
        <v>4293</v>
      </c>
      <c r="BL799" s="68" t="s">
        <v>6786</v>
      </c>
      <c r="CQ799" s="205">
        <v>1</v>
      </c>
    </row>
    <row r="800" spans="52:95" x14ac:dyDescent="0.25">
      <c r="AZ800" s="96" t="s">
        <v>1062</v>
      </c>
      <c r="BA800" s="96" t="s">
        <v>10</v>
      </c>
      <c r="BB800" s="96">
        <v>3</v>
      </c>
      <c r="BC800" t="s">
        <v>4523</v>
      </c>
      <c r="BD800" t="s">
        <v>5554</v>
      </c>
      <c r="BE800" t="s">
        <v>6957</v>
      </c>
      <c r="BI800"/>
      <c r="BJ800" s="96">
        <v>4</v>
      </c>
      <c r="BK800" s="96" t="s">
        <v>4294</v>
      </c>
      <c r="BL800" s="68" t="s">
        <v>6786</v>
      </c>
      <c r="CQ800" s="205">
        <v>1</v>
      </c>
    </row>
    <row r="801" spans="52:95" x14ac:dyDescent="0.25">
      <c r="AZ801" s="96" t="s">
        <v>1062</v>
      </c>
      <c r="BA801" s="96" t="s">
        <v>10</v>
      </c>
      <c r="BB801" s="96">
        <v>4</v>
      </c>
      <c r="BC801" t="s">
        <v>4527</v>
      </c>
      <c r="BD801" t="s">
        <v>5555</v>
      </c>
      <c r="BJ801" s="96">
        <v>4</v>
      </c>
      <c r="BK801" s="96" t="s">
        <v>4295</v>
      </c>
      <c r="BL801" s="68" t="s">
        <v>6786</v>
      </c>
      <c r="CQ801" s="205">
        <v>1</v>
      </c>
    </row>
    <row r="802" spans="52:95" x14ac:dyDescent="0.25">
      <c r="AZ802" s="96" t="s">
        <v>1062</v>
      </c>
      <c r="BA802" s="96" t="s">
        <v>10</v>
      </c>
      <c r="BB802" s="96">
        <v>5</v>
      </c>
      <c r="BC802" t="s">
        <v>4531</v>
      </c>
      <c r="BD802" t="s">
        <v>5556</v>
      </c>
      <c r="BE802" t="s">
        <v>6958</v>
      </c>
      <c r="BF802" t="s">
        <v>6792</v>
      </c>
      <c r="BG802" t="s">
        <v>6793</v>
      </c>
      <c r="BJ802" s="96">
        <v>4</v>
      </c>
      <c r="BK802" s="96" t="s">
        <v>4296</v>
      </c>
      <c r="BL802" s="68" t="s">
        <v>6786</v>
      </c>
      <c r="CQ802" s="205">
        <v>1</v>
      </c>
    </row>
    <row r="803" spans="52:95" x14ac:dyDescent="0.25">
      <c r="AZ803" s="96" t="s">
        <v>1062</v>
      </c>
      <c r="BA803" s="96" t="s">
        <v>54</v>
      </c>
      <c r="BB803" s="96">
        <v>1</v>
      </c>
      <c r="BC803" t="s">
        <v>4536</v>
      </c>
      <c r="BD803" t="s">
        <v>5555</v>
      </c>
      <c r="BJ803" s="96">
        <v>4</v>
      </c>
      <c r="BK803" s="96" t="s">
        <v>4297</v>
      </c>
      <c r="BL803" s="68" t="s">
        <v>6786</v>
      </c>
      <c r="CQ803" s="205">
        <v>1</v>
      </c>
    </row>
    <row r="804" spans="52:95" x14ac:dyDescent="0.25">
      <c r="AZ804" s="96" t="s">
        <v>1062</v>
      </c>
      <c r="BA804" s="96" t="s">
        <v>54</v>
      </c>
      <c r="BB804" s="96">
        <v>2</v>
      </c>
      <c r="BC804" t="s">
        <v>4540</v>
      </c>
      <c r="BD804" t="s">
        <v>4541</v>
      </c>
      <c r="BE804" t="s">
        <v>6794</v>
      </c>
      <c r="BF804" t="s">
        <v>6789</v>
      </c>
      <c r="BG804" t="s">
        <v>6788</v>
      </c>
      <c r="BH804" s="96" t="s">
        <v>6795</v>
      </c>
      <c r="BJ804" s="96">
        <v>4</v>
      </c>
      <c r="BK804" s="96" t="s">
        <v>4298</v>
      </c>
      <c r="BL804" s="68" t="s">
        <v>6786</v>
      </c>
      <c r="CQ804" s="205">
        <v>1</v>
      </c>
    </row>
    <row r="805" spans="52:95" x14ac:dyDescent="0.25">
      <c r="AZ805" s="96" t="s">
        <v>1062</v>
      </c>
      <c r="BA805" s="96" t="s">
        <v>54</v>
      </c>
      <c r="BB805" s="96">
        <v>3</v>
      </c>
      <c r="BC805" t="s">
        <v>4545</v>
      </c>
      <c r="BD805" t="s">
        <v>5554</v>
      </c>
      <c r="BE805" t="s">
        <v>6957</v>
      </c>
      <c r="BI805"/>
      <c r="BJ805" s="96">
        <v>4</v>
      </c>
      <c r="BK805" s="96" t="s">
        <v>4299</v>
      </c>
      <c r="BL805" s="68" t="s">
        <v>6786</v>
      </c>
      <c r="CQ805" s="205">
        <v>1</v>
      </c>
    </row>
    <row r="806" spans="52:95" x14ac:dyDescent="0.25">
      <c r="AZ806" s="96" t="s">
        <v>1062</v>
      </c>
      <c r="BA806" s="96" t="s">
        <v>54</v>
      </c>
      <c r="BB806" s="96">
        <v>4</v>
      </c>
      <c r="BC806" t="s">
        <v>4550</v>
      </c>
      <c r="BD806" t="s">
        <v>4551</v>
      </c>
      <c r="BE806" t="s">
        <v>6799</v>
      </c>
      <c r="BF806" t="s">
        <v>6800</v>
      </c>
      <c r="BG806" t="s">
        <v>6801</v>
      </c>
      <c r="BH806" s="96" t="s">
        <v>6802</v>
      </c>
      <c r="BI806" s="96" t="s">
        <v>6803</v>
      </c>
      <c r="BJ806" s="96">
        <v>4</v>
      </c>
      <c r="BK806" s="96" t="s">
        <v>4300</v>
      </c>
      <c r="BL806" s="68" t="s">
        <v>6786</v>
      </c>
      <c r="CQ806" s="205">
        <v>1</v>
      </c>
    </row>
    <row r="807" spans="52:95" x14ac:dyDescent="0.25">
      <c r="AZ807" s="96" t="s">
        <v>1062</v>
      </c>
      <c r="BA807" s="96" t="s">
        <v>54</v>
      </c>
      <c r="BB807" s="96">
        <v>5</v>
      </c>
      <c r="BC807" t="s">
        <v>4555</v>
      </c>
      <c r="BD807" t="s">
        <v>4556</v>
      </c>
      <c r="BE807" t="s">
        <v>6804</v>
      </c>
      <c r="BF807" t="s">
        <v>6805</v>
      </c>
      <c r="BG807" t="s">
        <v>6806</v>
      </c>
      <c r="BH807" s="96" t="s">
        <v>6807</v>
      </c>
      <c r="BJ807" s="96">
        <v>4</v>
      </c>
      <c r="BK807" s="96" t="s">
        <v>4301</v>
      </c>
      <c r="BL807" s="68" t="s">
        <v>6786</v>
      </c>
      <c r="CQ807" s="205">
        <v>1</v>
      </c>
    </row>
    <row r="808" spans="52:95" x14ac:dyDescent="0.25">
      <c r="AZ808" s="96" t="s">
        <v>1062</v>
      </c>
      <c r="BA808" s="96" t="s">
        <v>12</v>
      </c>
      <c r="BB808" s="96">
        <v>1</v>
      </c>
      <c r="BC808" t="s">
        <v>4560</v>
      </c>
      <c r="BD808" t="s">
        <v>4363</v>
      </c>
      <c r="BE808" t="s">
        <v>6848</v>
      </c>
      <c r="BH808"/>
      <c r="BI808"/>
      <c r="BJ808" s="96">
        <v>4</v>
      </c>
      <c r="BK808" s="96" t="s">
        <v>4302</v>
      </c>
      <c r="BL808" s="68" t="s">
        <v>6786</v>
      </c>
      <c r="CQ808" s="205">
        <v>1</v>
      </c>
    </row>
    <row r="809" spans="52:95" x14ac:dyDescent="0.25">
      <c r="AZ809" s="96" t="s">
        <v>1062</v>
      </c>
      <c r="BA809" s="96" t="s">
        <v>12</v>
      </c>
      <c r="BB809" s="96">
        <v>2</v>
      </c>
      <c r="BC809" t="s">
        <v>4564</v>
      </c>
      <c r="BD809" t="s">
        <v>4565</v>
      </c>
      <c r="BE809" t="s">
        <v>6808</v>
      </c>
      <c r="BF809" t="s">
        <v>6809</v>
      </c>
      <c r="BG809" t="s">
        <v>6810</v>
      </c>
      <c r="BH809" t="s">
        <v>6811</v>
      </c>
      <c r="BI809"/>
      <c r="BJ809" s="96">
        <v>4</v>
      </c>
      <c r="BK809" s="96" t="s">
        <v>4303</v>
      </c>
      <c r="BL809" s="68" t="s">
        <v>6786</v>
      </c>
      <c r="CQ809" s="205">
        <v>1</v>
      </c>
    </row>
    <row r="810" spans="52:95" x14ac:dyDescent="0.25">
      <c r="AZ810" s="96" t="s">
        <v>1062</v>
      </c>
      <c r="BA810" s="96" t="s">
        <v>12</v>
      </c>
      <c r="BB810" s="96">
        <v>3</v>
      </c>
      <c r="BC810" t="s">
        <v>4569</v>
      </c>
      <c r="BD810" t="s">
        <v>4363</v>
      </c>
      <c r="BE810" t="s">
        <v>6957</v>
      </c>
      <c r="BH810"/>
      <c r="BI810"/>
      <c r="BJ810" s="96">
        <v>4</v>
      </c>
      <c r="BK810" s="96" t="s">
        <v>4304</v>
      </c>
      <c r="BL810" s="68" t="s">
        <v>6786</v>
      </c>
      <c r="CQ810" s="205">
        <v>1</v>
      </c>
    </row>
    <row r="811" spans="52:95" x14ac:dyDescent="0.25">
      <c r="AZ811" s="96" t="s">
        <v>1062</v>
      </c>
      <c r="BA811" s="96" t="s">
        <v>12</v>
      </c>
      <c r="BB811" s="96">
        <v>4</v>
      </c>
      <c r="BC811" t="s">
        <v>4573</v>
      </c>
      <c r="BD811" t="s">
        <v>6812</v>
      </c>
      <c r="BE811" t="s">
        <v>6813</v>
      </c>
      <c r="BF811" t="s">
        <v>6802</v>
      </c>
      <c r="BG811" t="s">
        <v>6814</v>
      </c>
      <c r="BH811" t="s">
        <v>6815</v>
      </c>
      <c r="BI811" t="s">
        <v>6816</v>
      </c>
      <c r="BJ811" s="96">
        <v>4</v>
      </c>
      <c r="BK811" s="96" t="s">
        <v>4305</v>
      </c>
      <c r="BL811" s="68" t="s">
        <v>6786</v>
      </c>
      <c r="CQ811" s="205">
        <v>1</v>
      </c>
    </row>
    <row r="812" spans="52:95" x14ac:dyDescent="0.25">
      <c r="AZ812" s="96" t="s">
        <v>1062</v>
      </c>
      <c r="BA812" s="96" t="s">
        <v>12</v>
      </c>
      <c r="BB812" s="96">
        <v>5</v>
      </c>
      <c r="BC812" t="s">
        <v>4577</v>
      </c>
      <c r="BD812" t="s">
        <v>6817</v>
      </c>
      <c r="BE812" t="s">
        <v>4578</v>
      </c>
      <c r="BF812" t="s">
        <v>6818</v>
      </c>
      <c r="BG812" t="s">
        <v>6819</v>
      </c>
      <c r="BH812" t="s">
        <v>6793</v>
      </c>
      <c r="BI812"/>
      <c r="BJ812" s="96">
        <v>4</v>
      </c>
      <c r="BK812" s="96" t="s">
        <v>4306</v>
      </c>
      <c r="BL812" s="68" t="s">
        <v>6786</v>
      </c>
      <c r="CQ812" s="205">
        <v>1</v>
      </c>
    </row>
    <row r="813" spans="52:95" x14ac:dyDescent="0.25">
      <c r="AZ813" s="96" t="s">
        <v>1080</v>
      </c>
      <c r="BA813" s="96" t="s">
        <v>10</v>
      </c>
      <c r="BB813" s="96">
        <v>1</v>
      </c>
      <c r="BC813" t="s">
        <v>4512</v>
      </c>
      <c r="BD813" t="s">
        <v>4364</v>
      </c>
      <c r="BE813" t="s">
        <v>6848</v>
      </c>
      <c r="BJ813" s="96">
        <v>4</v>
      </c>
      <c r="BK813" s="96" t="s">
        <v>4292</v>
      </c>
      <c r="BL813" s="68" t="s">
        <v>6786</v>
      </c>
      <c r="CQ813" s="205">
        <v>1</v>
      </c>
    </row>
    <row r="814" spans="52:95" x14ac:dyDescent="0.25">
      <c r="AZ814" s="96" t="s">
        <v>1080</v>
      </c>
      <c r="BA814" s="96" t="s">
        <v>10</v>
      </c>
      <c r="BB814" s="96">
        <v>2</v>
      </c>
      <c r="BC814" t="s">
        <v>4518</v>
      </c>
      <c r="BD814" t="s">
        <v>6959</v>
      </c>
      <c r="BE814" t="s">
        <v>6787</v>
      </c>
      <c r="BF814" t="s">
        <v>6788</v>
      </c>
      <c r="BG814" t="s">
        <v>6789</v>
      </c>
      <c r="BJ814" s="96">
        <v>4</v>
      </c>
      <c r="BK814" s="96" t="s">
        <v>4293</v>
      </c>
      <c r="BL814" s="68" t="s">
        <v>6786</v>
      </c>
      <c r="CQ814" s="205">
        <v>1</v>
      </c>
    </row>
    <row r="815" spans="52:95" x14ac:dyDescent="0.25">
      <c r="AZ815" s="96" t="s">
        <v>1080</v>
      </c>
      <c r="BA815" s="96" t="s">
        <v>10</v>
      </c>
      <c r="BB815" s="96">
        <v>3</v>
      </c>
      <c r="BC815" t="s">
        <v>4523</v>
      </c>
      <c r="BD815" t="s">
        <v>5557</v>
      </c>
      <c r="BE815" t="s">
        <v>6960</v>
      </c>
      <c r="BI815"/>
      <c r="BJ815" s="96">
        <v>4</v>
      </c>
      <c r="BK815" s="96" t="s">
        <v>4294</v>
      </c>
      <c r="BL815" s="68" t="s">
        <v>6786</v>
      </c>
      <c r="CQ815" s="205">
        <v>1</v>
      </c>
    </row>
    <row r="816" spans="52:95" x14ac:dyDescent="0.25">
      <c r="AZ816" s="96" t="s">
        <v>1080</v>
      </c>
      <c r="BA816" s="96" t="s">
        <v>10</v>
      </c>
      <c r="BB816" s="96">
        <v>4</v>
      </c>
      <c r="BC816" t="s">
        <v>4527</v>
      </c>
      <c r="BD816" t="s">
        <v>5558</v>
      </c>
      <c r="BJ816" s="96">
        <v>4</v>
      </c>
      <c r="BK816" s="96" t="s">
        <v>4295</v>
      </c>
      <c r="BL816" s="68" t="s">
        <v>6786</v>
      </c>
      <c r="CQ816" s="205">
        <v>1</v>
      </c>
    </row>
    <row r="817" spans="52:95" x14ac:dyDescent="0.25">
      <c r="AZ817" s="96" t="s">
        <v>1080</v>
      </c>
      <c r="BA817" s="96" t="s">
        <v>10</v>
      </c>
      <c r="BB817" s="96">
        <v>5</v>
      </c>
      <c r="BC817" t="s">
        <v>4531</v>
      </c>
      <c r="BD817" t="s">
        <v>5559</v>
      </c>
      <c r="BE817" t="s">
        <v>6961</v>
      </c>
      <c r="BF817" t="s">
        <v>6792</v>
      </c>
      <c r="BG817" t="s">
        <v>6793</v>
      </c>
      <c r="BJ817" s="96">
        <v>4</v>
      </c>
      <c r="BK817" s="96" t="s">
        <v>4296</v>
      </c>
      <c r="BL817" s="68" t="s">
        <v>6786</v>
      </c>
      <c r="CQ817" s="205">
        <v>1</v>
      </c>
    </row>
    <row r="818" spans="52:95" x14ac:dyDescent="0.25">
      <c r="AZ818" s="96" t="s">
        <v>1080</v>
      </c>
      <c r="BA818" s="96" t="s">
        <v>54</v>
      </c>
      <c r="BB818" s="96">
        <v>1</v>
      </c>
      <c r="BC818" t="s">
        <v>4536</v>
      </c>
      <c r="BD818" t="s">
        <v>5558</v>
      </c>
      <c r="BJ818" s="96">
        <v>4</v>
      </c>
      <c r="BK818" s="96" t="s">
        <v>4297</v>
      </c>
      <c r="BL818" s="68" t="s">
        <v>6786</v>
      </c>
      <c r="CQ818" s="205">
        <v>1</v>
      </c>
    </row>
    <row r="819" spans="52:95" x14ac:dyDescent="0.25">
      <c r="AZ819" s="96" t="s">
        <v>1080</v>
      </c>
      <c r="BA819" s="96" t="s">
        <v>54</v>
      </c>
      <c r="BB819" s="96">
        <v>2</v>
      </c>
      <c r="BC819" t="s">
        <v>4540</v>
      </c>
      <c r="BD819" t="s">
        <v>4541</v>
      </c>
      <c r="BE819" t="s">
        <v>6794</v>
      </c>
      <c r="BF819" t="s">
        <v>6789</v>
      </c>
      <c r="BG819" t="s">
        <v>6788</v>
      </c>
      <c r="BH819" s="96" t="s">
        <v>6795</v>
      </c>
      <c r="BJ819" s="96">
        <v>4</v>
      </c>
      <c r="BK819" s="96" t="s">
        <v>4298</v>
      </c>
      <c r="BL819" s="68" t="s">
        <v>6786</v>
      </c>
      <c r="CQ819" s="205">
        <v>1</v>
      </c>
    </row>
    <row r="820" spans="52:95" x14ac:dyDescent="0.25">
      <c r="AZ820" s="96" t="s">
        <v>1080</v>
      </c>
      <c r="BA820" s="96" t="s">
        <v>54</v>
      </c>
      <c r="BB820" s="96">
        <v>3</v>
      </c>
      <c r="BC820" t="s">
        <v>4545</v>
      </c>
      <c r="BD820" t="s">
        <v>5557</v>
      </c>
      <c r="BE820" t="s">
        <v>6960</v>
      </c>
      <c r="BI820"/>
      <c r="BJ820" s="96">
        <v>4</v>
      </c>
      <c r="BK820" s="96" t="s">
        <v>4299</v>
      </c>
      <c r="BL820" s="68" t="s">
        <v>6786</v>
      </c>
      <c r="CQ820" s="205">
        <v>1</v>
      </c>
    </row>
    <row r="821" spans="52:95" x14ac:dyDescent="0.25">
      <c r="AZ821" s="96" t="s">
        <v>1080</v>
      </c>
      <c r="BA821" s="96" t="s">
        <v>54</v>
      </c>
      <c r="BB821" s="96">
        <v>4</v>
      </c>
      <c r="BC821" t="s">
        <v>4550</v>
      </c>
      <c r="BD821" t="s">
        <v>4551</v>
      </c>
      <c r="BE821" t="s">
        <v>6799</v>
      </c>
      <c r="BF821" t="s">
        <v>6800</v>
      </c>
      <c r="BG821" t="s">
        <v>6801</v>
      </c>
      <c r="BH821" s="96" t="s">
        <v>6802</v>
      </c>
      <c r="BI821" s="96" t="s">
        <v>6803</v>
      </c>
      <c r="BJ821" s="96">
        <v>4</v>
      </c>
      <c r="BK821" s="96" t="s">
        <v>4300</v>
      </c>
      <c r="BL821" s="68" t="s">
        <v>6786</v>
      </c>
      <c r="CQ821" s="205">
        <v>1</v>
      </c>
    </row>
    <row r="822" spans="52:95" x14ac:dyDescent="0.25">
      <c r="AZ822" s="96" t="s">
        <v>1080</v>
      </c>
      <c r="BA822" s="96" t="s">
        <v>54</v>
      </c>
      <c r="BB822" s="96">
        <v>5</v>
      </c>
      <c r="BC822" t="s">
        <v>4555</v>
      </c>
      <c r="BD822" t="s">
        <v>4556</v>
      </c>
      <c r="BE822" t="s">
        <v>6804</v>
      </c>
      <c r="BF822" t="s">
        <v>6805</v>
      </c>
      <c r="BG822" t="s">
        <v>6806</v>
      </c>
      <c r="BH822" s="96" t="s">
        <v>6807</v>
      </c>
      <c r="BJ822" s="96">
        <v>4</v>
      </c>
      <c r="BK822" s="96" t="s">
        <v>4301</v>
      </c>
      <c r="BL822" s="68" t="s">
        <v>6786</v>
      </c>
      <c r="CQ822" s="205">
        <v>1</v>
      </c>
    </row>
    <row r="823" spans="52:95" x14ac:dyDescent="0.25">
      <c r="AZ823" s="96" t="s">
        <v>1080</v>
      </c>
      <c r="BA823" s="96" t="s">
        <v>12</v>
      </c>
      <c r="BB823" s="96">
        <v>1</v>
      </c>
      <c r="BC823" t="s">
        <v>4560</v>
      </c>
      <c r="BD823" t="s">
        <v>4364</v>
      </c>
      <c r="BE823" t="s">
        <v>6848</v>
      </c>
      <c r="BH823"/>
      <c r="BI823"/>
      <c r="BJ823" s="96">
        <v>4</v>
      </c>
      <c r="BK823" s="96" t="s">
        <v>4302</v>
      </c>
      <c r="BL823" s="68" t="s">
        <v>6786</v>
      </c>
      <c r="CQ823" s="205">
        <v>1</v>
      </c>
    </row>
    <row r="824" spans="52:95" x14ac:dyDescent="0.25">
      <c r="AZ824" s="96" t="s">
        <v>1080</v>
      </c>
      <c r="BA824" s="96" t="s">
        <v>12</v>
      </c>
      <c r="BB824" s="96">
        <v>2</v>
      </c>
      <c r="BC824" t="s">
        <v>4564</v>
      </c>
      <c r="BD824" t="s">
        <v>4565</v>
      </c>
      <c r="BE824" t="s">
        <v>6808</v>
      </c>
      <c r="BF824" t="s">
        <v>6809</v>
      </c>
      <c r="BG824" t="s">
        <v>6810</v>
      </c>
      <c r="BH824" t="s">
        <v>6811</v>
      </c>
      <c r="BI824"/>
      <c r="BJ824" s="96">
        <v>4</v>
      </c>
      <c r="BK824" s="96" t="s">
        <v>4303</v>
      </c>
      <c r="BL824" s="68" t="s">
        <v>6786</v>
      </c>
      <c r="CQ824" s="205">
        <v>1</v>
      </c>
    </row>
    <row r="825" spans="52:95" x14ac:dyDescent="0.25">
      <c r="AZ825" s="96" t="s">
        <v>1080</v>
      </c>
      <c r="BA825" s="96" t="s">
        <v>12</v>
      </c>
      <c r="BB825" s="96">
        <v>3</v>
      </c>
      <c r="BC825" t="s">
        <v>4569</v>
      </c>
      <c r="BD825" t="s">
        <v>4364</v>
      </c>
      <c r="BE825" t="s">
        <v>6960</v>
      </c>
      <c r="BH825"/>
      <c r="BI825"/>
      <c r="BJ825" s="96">
        <v>4</v>
      </c>
      <c r="BK825" s="96" t="s">
        <v>4304</v>
      </c>
      <c r="BL825" s="68" t="s">
        <v>6786</v>
      </c>
      <c r="CQ825" s="205">
        <v>1</v>
      </c>
    </row>
    <row r="826" spans="52:95" x14ac:dyDescent="0.25">
      <c r="AZ826" s="96" t="s">
        <v>1080</v>
      </c>
      <c r="BA826" s="96" t="s">
        <v>12</v>
      </c>
      <c r="BB826" s="96">
        <v>4</v>
      </c>
      <c r="BC826" t="s">
        <v>4573</v>
      </c>
      <c r="BD826" t="s">
        <v>6812</v>
      </c>
      <c r="BE826" t="s">
        <v>6813</v>
      </c>
      <c r="BF826" t="s">
        <v>6802</v>
      </c>
      <c r="BG826" t="s">
        <v>6814</v>
      </c>
      <c r="BH826" t="s">
        <v>6815</v>
      </c>
      <c r="BI826" t="s">
        <v>6816</v>
      </c>
      <c r="BJ826" s="96">
        <v>4</v>
      </c>
      <c r="BK826" s="96" t="s">
        <v>4305</v>
      </c>
      <c r="BL826" s="68" t="s">
        <v>6786</v>
      </c>
      <c r="CQ826" s="205">
        <v>1</v>
      </c>
    </row>
    <row r="827" spans="52:95" x14ac:dyDescent="0.25">
      <c r="AZ827" s="96" t="s">
        <v>1080</v>
      </c>
      <c r="BA827" s="96" t="s">
        <v>12</v>
      </c>
      <c r="BB827" s="96">
        <v>5</v>
      </c>
      <c r="BC827" t="s">
        <v>4577</v>
      </c>
      <c r="BD827" t="s">
        <v>6817</v>
      </c>
      <c r="BE827" t="s">
        <v>4578</v>
      </c>
      <c r="BF827" t="s">
        <v>6818</v>
      </c>
      <c r="BG827" t="s">
        <v>6819</v>
      </c>
      <c r="BH827" t="s">
        <v>6793</v>
      </c>
      <c r="BI827"/>
      <c r="BJ827" s="96">
        <v>4</v>
      </c>
      <c r="BK827" s="96" t="s">
        <v>4306</v>
      </c>
      <c r="BL827" s="68" t="s">
        <v>6786</v>
      </c>
      <c r="CQ827" s="205">
        <v>1</v>
      </c>
    </row>
    <row r="828" spans="52:95" x14ac:dyDescent="0.25">
      <c r="AZ828" s="96" t="s">
        <v>1098</v>
      </c>
      <c r="BA828" s="96" t="s">
        <v>10</v>
      </c>
      <c r="BB828" s="96">
        <v>1</v>
      </c>
      <c r="BC828" t="s">
        <v>4512</v>
      </c>
      <c r="BD828" t="s">
        <v>5560</v>
      </c>
      <c r="BE828" t="s">
        <v>6848</v>
      </c>
      <c r="BJ828" s="96">
        <v>4</v>
      </c>
      <c r="BK828" s="96" t="s">
        <v>4292</v>
      </c>
      <c r="BL828" s="68" t="s">
        <v>6786</v>
      </c>
      <c r="CQ828" s="205">
        <v>1</v>
      </c>
    </row>
    <row r="829" spans="52:95" x14ac:dyDescent="0.25">
      <c r="AZ829" s="96" t="s">
        <v>1098</v>
      </c>
      <c r="BA829" s="96" t="s">
        <v>10</v>
      </c>
      <c r="BB829" s="96">
        <v>2</v>
      </c>
      <c r="BC829" t="s">
        <v>4518</v>
      </c>
      <c r="BD829" t="s">
        <v>6962</v>
      </c>
      <c r="BE829" t="s">
        <v>6787</v>
      </c>
      <c r="BF829" t="s">
        <v>6788</v>
      </c>
      <c r="BG829" t="s">
        <v>6789</v>
      </c>
      <c r="BJ829" s="96">
        <v>4</v>
      </c>
      <c r="BK829" s="96" t="s">
        <v>4293</v>
      </c>
      <c r="BL829" s="68" t="s">
        <v>6786</v>
      </c>
      <c r="CQ829" s="205">
        <v>1</v>
      </c>
    </row>
    <row r="830" spans="52:95" x14ac:dyDescent="0.25">
      <c r="AZ830" s="96" t="s">
        <v>1098</v>
      </c>
      <c r="BA830" s="96" t="s">
        <v>10</v>
      </c>
      <c r="BB830" s="96">
        <v>3</v>
      </c>
      <c r="BC830" t="s">
        <v>4523</v>
      </c>
      <c r="BD830" t="s">
        <v>5561</v>
      </c>
      <c r="BE830" t="s">
        <v>6963</v>
      </c>
      <c r="BJ830" s="96">
        <v>4</v>
      </c>
      <c r="BK830" s="96" t="s">
        <v>4294</v>
      </c>
      <c r="BL830" s="68" t="s">
        <v>6786</v>
      </c>
      <c r="CQ830" s="205">
        <v>1</v>
      </c>
    </row>
    <row r="831" spans="52:95" x14ac:dyDescent="0.25">
      <c r="AZ831" s="96" t="s">
        <v>1098</v>
      </c>
      <c r="BA831" s="96" t="s">
        <v>10</v>
      </c>
      <c r="BB831" s="96">
        <v>4</v>
      </c>
      <c r="BC831" t="s">
        <v>4527</v>
      </c>
      <c r="BD831" t="s">
        <v>5562</v>
      </c>
      <c r="BJ831" s="96">
        <v>4</v>
      </c>
      <c r="BK831" s="96" t="s">
        <v>4295</v>
      </c>
      <c r="BL831" s="68" t="s">
        <v>6786</v>
      </c>
      <c r="CQ831" s="205">
        <v>1</v>
      </c>
    </row>
    <row r="832" spans="52:95" x14ac:dyDescent="0.25">
      <c r="AZ832" s="96" t="s">
        <v>1098</v>
      </c>
      <c r="BA832" s="96" t="s">
        <v>10</v>
      </c>
      <c r="BB832" s="96">
        <v>5</v>
      </c>
      <c r="BC832" t="s">
        <v>4531</v>
      </c>
      <c r="BD832" t="s">
        <v>5563</v>
      </c>
      <c r="BE832" t="s">
        <v>6964</v>
      </c>
      <c r="BF832" t="s">
        <v>6792</v>
      </c>
      <c r="BG832" t="s">
        <v>6793</v>
      </c>
      <c r="BJ832" s="96">
        <v>4</v>
      </c>
      <c r="BK832" s="96" t="s">
        <v>4296</v>
      </c>
      <c r="BL832" s="68" t="s">
        <v>6786</v>
      </c>
      <c r="CQ832" s="205">
        <v>1</v>
      </c>
    </row>
    <row r="833" spans="52:95" x14ac:dyDescent="0.25">
      <c r="AZ833" s="96" t="s">
        <v>1098</v>
      </c>
      <c r="BA833" s="96" t="s">
        <v>54</v>
      </c>
      <c r="BB833" s="96">
        <v>1</v>
      </c>
      <c r="BC833" t="s">
        <v>4536</v>
      </c>
      <c r="BD833" t="s">
        <v>5562</v>
      </c>
      <c r="BJ833" s="96">
        <v>4</v>
      </c>
      <c r="BK833" s="96" t="s">
        <v>4297</v>
      </c>
      <c r="BL833" s="68" t="s">
        <v>6786</v>
      </c>
      <c r="CQ833" s="205">
        <v>1</v>
      </c>
    </row>
    <row r="834" spans="52:95" x14ac:dyDescent="0.25">
      <c r="AZ834" s="96" t="s">
        <v>1098</v>
      </c>
      <c r="BA834" s="96" t="s">
        <v>54</v>
      </c>
      <c r="BB834" s="96">
        <v>2</v>
      </c>
      <c r="BC834" t="s">
        <v>4540</v>
      </c>
      <c r="BD834" t="s">
        <v>4541</v>
      </c>
      <c r="BE834" t="s">
        <v>6794</v>
      </c>
      <c r="BF834" t="s">
        <v>6789</v>
      </c>
      <c r="BG834" t="s">
        <v>6788</v>
      </c>
      <c r="BH834" s="96" t="s">
        <v>6795</v>
      </c>
      <c r="BJ834" s="96">
        <v>4</v>
      </c>
      <c r="BK834" s="96" t="s">
        <v>4298</v>
      </c>
      <c r="BL834" s="68" t="s">
        <v>6786</v>
      </c>
      <c r="CQ834" s="205">
        <v>1</v>
      </c>
    </row>
    <row r="835" spans="52:95" x14ac:dyDescent="0.25">
      <c r="AZ835" s="96" t="s">
        <v>1098</v>
      </c>
      <c r="BA835" s="96" t="s">
        <v>54</v>
      </c>
      <c r="BB835" s="96">
        <v>3</v>
      </c>
      <c r="BC835" t="s">
        <v>4545</v>
      </c>
      <c r="BD835" t="s">
        <v>5561</v>
      </c>
      <c r="BE835" t="s">
        <v>6963</v>
      </c>
      <c r="BJ835" s="96">
        <v>4</v>
      </c>
      <c r="BK835" s="96" t="s">
        <v>4299</v>
      </c>
      <c r="BL835" s="68" t="s">
        <v>6786</v>
      </c>
      <c r="CQ835" s="205">
        <v>1</v>
      </c>
    </row>
    <row r="836" spans="52:95" x14ac:dyDescent="0.25">
      <c r="AZ836" s="96" t="s">
        <v>1098</v>
      </c>
      <c r="BA836" s="96" t="s">
        <v>54</v>
      </c>
      <c r="BB836" s="96">
        <v>4</v>
      </c>
      <c r="BC836" t="s">
        <v>4550</v>
      </c>
      <c r="BD836" t="s">
        <v>4551</v>
      </c>
      <c r="BE836" t="s">
        <v>6799</v>
      </c>
      <c r="BF836" t="s">
        <v>6800</v>
      </c>
      <c r="BG836" t="s">
        <v>6801</v>
      </c>
      <c r="BH836" s="96" t="s">
        <v>6802</v>
      </c>
      <c r="BI836" s="96" t="s">
        <v>6803</v>
      </c>
      <c r="BJ836" s="96">
        <v>4</v>
      </c>
      <c r="BK836" s="96" t="s">
        <v>4300</v>
      </c>
      <c r="BL836" s="68" t="s">
        <v>6786</v>
      </c>
      <c r="CQ836" s="205">
        <v>1</v>
      </c>
    </row>
    <row r="837" spans="52:95" x14ac:dyDescent="0.25">
      <c r="AZ837" s="96" t="s">
        <v>1098</v>
      </c>
      <c r="BA837" s="96" t="s">
        <v>54</v>
      </c>
      <c r="BB837" s="96">
        <v>5</v>
      </c>
      <c r="BC837" t="s">
        <v>4555</v>
      </c>
      <c r="BD837" t="s">
        <v>4556</v>
      </c>
      <c r="BE837" t="s">
        <v>6804</v>
      </c>
      <c r="BF837" t="s">
        <v>6805</v>
      </c>
      <c r="BG837" t="s">
        <v>6806</v>
      </c>
      <c r="BH837" s="96" t="s">
        <v>6807</v>
      </c>
      <c r="BJ837" s="96">
        <v>4</v>
      </c>
      <c r="BK837" s="96" t="s">
        <v>4301</v>
      </c>
      <c r="BL837" s="68" t="s">
        <v>6786</v>
      </c>
      <c r="CQ837" s="205">
        <v>1</v>
      </c>
    </row>
    <row r="838" spans="52:95" x14ac:dyDescent="0.25">
      <c r="AZ838" s="96" t="s">
        <v>1098</v>
      </c>
      <c r="BA838" s="96" t="s">
        <v>12</v>
      </c>
      <c r="BB838" s="96">
        <v>1</v>
      </c>
      <c r="BC838" t="s">
        <v>4560</v>
      </c>
      <c r="BD838" t="s">
        <v>5560</v>
      </c>
      <c r="BE838" t="s">
        <v>6848</v>
      </c>
      <c r="BH838"/>
      <c r="BI838"/>
      <c r="BJ838" s="96">
        <v>4</v>
      </c>
      <c r="BK838" s="96" t="s">
        <v>4302</v>
      </c>
      <c r="BL838" s="68" t="s">
        <v>6786</v>
      </c>
      <c r="CQ838" s="205">
        <v>1</v>
      </c>
    </row>
    <row r="839" spans="52:95" x14ac:dyDescent="0.25">
      <c r="AZ839" s="96" t="s">
        <v>1098</v>
      </c>
      <c r="BA839" s="96" t="s">
        <v>12</v>
      </c>
      <c r="BB839" s="96">
        <v>2</v>
      </c>
      <c r="BC839" t="s">
        <v>4564</v>
      </c>
      <c r="BD839" t="s">
        <v>4565</v>
      </c>
      <c r="BE839" t="s">
        <v>6808</v>
      </c>
      <c r="BF839" t="s">
        <v>6809</v>
      </c>
      <c r="BG839" t="s">
        <v>6810</v>
      </c>
      <c r="BH839" t="s">
        <v>6811</v>
      </c>
      <c r="BI839"/>
      <c r="BJ839" s="96">
        <v>4</v>
      </c>
      <c r="BK839" s="96" t="s">
        <v>4303</v>
      </c>
      <c r="BL839" s="68" t="s">
        <v>6786</v>
      </c>
      <c r="CQ839" s="205">
        <v>1</v>
      </c>
    </row>
    <row r="840" spans="52:95" x14ac:dyDescent="0.25">
      <c r="AZ840" s="96" t="s">
        <v>1098</v>
      </c>
      <c r="BA840" s="96" t="s">
        <v>12</v>
      </c>
      <c r="BB840" s="96">
        <v>3</v>
      </c>
      <c r="BC840" t="s">
        <v>4569</v>
      </c>
      <c r="BD840" t="s">
        <v>5560</v>
      </c>
      <c r="BE840" t="s">
        <v>6963</v>
      </c>
      <c r="BH840"/>
      <c r="BI840"/>
      <c r="BJ840" s="96">
        <v>4</v>
      </c>
      <c r="BK840" s="96" t="s">
        <v>4304</v>
      </c>
      <c r="BL840" s="68" t="s">
        <v>6786</v>
      </c>
      <c r="CQ840" s="205">
        <v>1</v>
      </c>
    </row>
    <row r="841" spans="52:95" x14ac:dyDescent="0.25">
      <c r="AZ841" s="96" t="s">
        <v>1098</v>
      </c>
      <c r="BA841" s="96" t="s">
        <v>12</v>
      </c>
      <c r="BB841" s="96">
        <v>4</v>
      </c>
      <c r="BC841" t="s">
        <v>4573</v>
      </c>
      <c r="BD841" t="s">
        <v>6812</v>
      </c>
      <c r="BE841" t="s">
        <v>6813</v>
      </c>
      <c r="BF841" t="s">
        <v>6802</v>
      </c>
      <c r="BG841" t="s">
        <v>6814</v>
      </c>
      <c r="BH841" t="s">
        <v>6815</v>
      </c>
      <c r="BI841" t="s">
        <v>6816</v>
      </c>
      <c r="BJ841" s="96">
        <v>4</v>
      </c>
      <c r="BK841" s="96" t="s">
        <v>4305</v>
      </c>
      <c r="BL841" s="68" t="s">
        <v>6786</v>
      </c>
      <c r="CQ841" s="205">
        <v>1</v>
      </c>
    </row>
    <row r="842" spans="52:95" x14ac:dyDescent="0.25">
      <c r="AZ842" s="96" t="s">
        <v>1098</v>
      </c>
      <c r="BA842" s="96" t="s">
        <v>12</v>
      </c>
      <c r="BB842" s="96">
        <v>5</v>
      </c>
      <c r="BC842" t="s">
        <v>4577</v>
      </c>
      <c r="BD842" t="s">
        <v>6817</v>
      </c>
      <c r="BE842" t="s">
        <v>4578</v>
      </c>
      <c r="BF842" t="s">
        <v>6818</v>
      </c>
      <c r="BG842" t="s">
        <v>6819</v>
      </c>
      <c r="BH842" t="s">
        <v>6793</v>
      </c>
      <c r="BI842"/>
      <c r="BJ842" s="96">
        <v>4</v>
      </c>
      <c r="BK842" s="96" t="s">
        <v>4306</v>
      </c>
      <c r="BL842" s="68" t="s">
        <v>6786</v>
      </c>
      <c r="CQ842" s="205">
        <v>1</v>
      </c>
    </row>
    <row r="843" spans="52:95" x14ac:dyDescent="0.25">
      <c r="AZ843" s="96" t="s">
        <v>1116</v>
      </c>
      <c r="BA843" s="96" t="s">
        <v>10</v>
      </c>
      <c r="BB843" s="96">
        <v>1</v>
      </c>
      <c r="BC843" t="s">
        <v>4512</v>
      </c>
      <c r="BD843" t="s">
        <v>4365</v>
      </c>
      <c r="BE843" t="s">
        <v>6848</v>
      </c>
      <c r="BJ843" s="96">
        <v>4</v>
      </c>
      <c r="BK843" s="96" t="s">
        <v>4292</v>
      </c>
      <c r="BL843" s="68" t="s">
        <v>6786</v>
      </c>
      <c r="CQ843" s="205">
        <v>1</v>
      </c>
    </row>
    <row r="844" spans="52:95" x14ac:dyDescent="0.25">
      <c r="AZ844" s="96" t="s">
        <v>1116</v>
      </c>
      <c r="BA844" s="96" t="s">
        <v>10</v>
      </c>
      <c r="BB844" s="96">
        <v>2</v>
      </c>
      <c r="BC844" t="s">
        <v>4518</v>
      </c>
      <c r="BD844" t="s">
        <v>6965</v>
      </c>
      <c r="BE844" t="s">
        <v>6787</v>
      </c>
      <c r="BF844" t="s">
        <v>6788</v>
      </c>
      <c r="BG844" t="s">
        <v>6789</v>
      </c>
      <c r="BJ844" s="96">
        <v>4</v>
      </c>
      <c r="BK844" s="96" t="s">
        <v>4293</v>
      </c>
      <c r="BL844" s="68" t="s">
        <v>6786</v>
      </c>
      <c r="CQ844" s="205">
        <v>1</v>
      </c>
    </row>
    <row r="845" spans="52:95" x14ac:dyDescent="0.25">
      <c r="AZ845" s="96" t="s">
        <v>1116</v>
      </c>
      <c r="BA845" s="96" t="s">
        <v>10</v>
      </c>
      <c r="BB845" s="96">
        <v>3</v>
      </c>
      <c r="BC845" t="s">
        <v>4523</v>
      </c>
      <c r="BD845" t="s">
        <v>5564</v>
      </c>
      <c r="BE845" t="s">
        <v>6966</v>
      </c>
      <c r="BJ845" s="96">
        <v>4</v>
      </c>
      <c r="BK845" s="96" t="s">
        <v>4294</v>
      </c>
      <c r="BL845" s="68" t="s">
        <v>6786</v>
      </c>
      <c r="CQ845" s="205">
        <v>1</v>
      </c>
    </row>
    <row r="846" spans="52:95" x14ac:dyDescent="0.25">
      <c r="AZ846" s="96" t="s">
        <v>1116</v>
      </c>
      <c r="BA846" s="96" t="s">
        <v>10</v>
      </c>
      <c r="BB846" s="96">
        <v>4</v>
      </c>
      <c r="BC846" t="s">
        <v>4527</v>
      </c>
      <c r="BD846" t="s">
        <v>5565</v>
      </c>
      <c r="BJ846" s="96">
        <v>4</v>
      </c>
      <c r="BK846" s="96" t="s">
        <v>4295</v>
      </c>
      <c r="BL846" s="68" t="s">
        <v>6786</v>
      </c>
      <c r="CQ846" s="205">
        <v>1</v>
      </c>
    </row>
    <row r="847" spans="52:95" x14ac:dyDescent="0.25">
      <c r="AZ847" s="96" t="s">
        <v>1116</v>
      </c>
      <c r="BA847" s="96" t="s">
        <v>10</v>
      </c>
      <c r="BB847" s="96">
        <v>5</v>
      </c>
      <c r="BC847" t="s">
        <v>4531</v>
      </c>
      <c r="BD847" t="s">
        <v>4366</v>
      </c>
      <c r="BE847" t="s">
        <v>6967</v>
      </c>
      <c r="BF847" t="s">
        <v>6792</v>
      </c>
      <c r="BG847" t="s">
        <v>6793</v>
      </c>
      <c r="BJ847" s="96">
        <v>4</v>
      </c>
      <c r="BK847" s="96" t="s">
        <v>4296</v>
      </c>
      <c r="BL847" s="68" t="s">
        <v>6786</v>
      </c>
      <c r="CQ847" s="205">
        <v>1</v>
      </c>
    </row>
    <row r="848" spans="52:95" x14ac:dyDescent="0.25">
      <c r="AZ848" s="96" t="s">
        <v>1116</v>
      </c>
      <c r="BA848" s="96" t="s">
        <v>54</v>
      </c>
      <c r="BB848" s="96">
        <v>1</v>
      </c>
      <c r="BC848" t="s">
        <v>4536</v>
      </c>
      <c r="BD848" t="s">
        <v>5565</v>
      </c>
      <c r="BJ848" s="96">
        <v>4</v>
      </c>
      <c r="BK848" s="96" t="s">
        <v>4297</v>
      </c>
      <c r="BL848" s="68" t="s">
        <v>6786</v>
      </c>
      <c r="CQ848" s="205">
        <v>1</v>
      </c>
    </row>
    <row r="849" spans="52:95" x14ac:dyDescent="0.25">
      <c r="AZ849" s="96" t="s">
        <v>1116</v>
      </c>
      <c r="BA849" s="96" t="s">
        <v>54</v>
      </c>
      <c r="BB849" s="96">
        <v>2</v>
      </c>
      <c r="BC849" t="s">
        <v>4540</v>
      </c>
      <c r="BD849" t="s">
        <v>4541</v>
      </c>
      <c r="BE849" t="s">
        <v>6794</v>
      </c>
      <c r="BF849" t="s">
        <v>6789</v>
      </c>
      <c r="BG849" t="s">
        <v>6788</v>
      </c>
      <c r="BH849" s="96" t="s">
        <v>6795</v>
      </c>
      <c r="BJ849" s="96">
        <v>4</v>
      </c>
      <c r="BK849" s="96" t="s">
        <v>4298</v>
      </c>
      <c r="BL849" s="68" t="s">
        <v>6786</v>
      </c>
      <c r="CQ849" s="205">
        <v>1</v>
      </c>
    </row>
    <row r="850" spans="52:95" x14ac:dyDescent="0.25">
      <c r="AZ850" s="96" t="s">
        <v>1116</v>
      </c>
      <c r="BA850" s="96" t="s">
        <v>54</v>
      </c>
      <c r="BB850" s="96">
        <v>3</v>
      </c>
      <c r="BC850" t="s">
        <v>4545</v>
      </c>
      <c r="BD850" t="s">
        <v>5564</v>
      </c>
      <c r="BE850" t="s">
        <v>6966</v>
      </c>
      <c r="BJ850" s="96">
        <v>4</v>
      </c>
      <c r="BK850" s="96" t="s">
        <v>4299</v>
      </c>
      <c r="BL850" s="68" t="s">
        <v>6786</v>
      </c>
      <c r="CQ850" s="205">
        <v>1</v>
      </c>
    </row>
    <row r="851" spans="52:95" x14ac:dyDescent="0.25">
      <c r="AZ851" s="96" t="s">
        <v>1116</v>
      </c>
      <c r="BA851" s="96" t="s">
        <v>54</v>
      </c>
      <c r="BB851" s="96">
        <v>4</v>
      </c>
      <c r="BC851" t="s">
        <v>4550</v>
      </c>
      <c r="BD851" t="s">
        <v>4551</v>
      </c>
      <c r="BE851" t="s">
        <v>6799</v>
      </c>
      <c r="BF851" t="s">
        <v>6800</v>
      </c>
      <c r="BG851" t="s">
        <v>6801</v>
      </c>
      <c r="BH851" s="96" t="s">
        <v>6802</v>
      </c>
      <c r="BI851" s="96" t="s">
        <v>6803</v>
      </c>
      <c r="BJ851" s="96">
        <v>4</v>
      </c>
      <c r="BK851" s="96" t="s">
        <v>4300</v>
      </c>
      <c r="BL851" s="68" t="s">
        <v>6786</v>
      </c>
      <c r="CQ851" s="205">
        <v>1</v>
      </c>
    </row>
    <row r="852" spans="52:95" x14ac:dyDescent="0.25">
      <c r="AZ852" s="96" t="s">
        <v>1116</v>
      </c>
      <c r="BA852" s="96" t="s">
        <v>54</v>
      </c>
      <c r="BB852" s="96">
        <v>5</v>
      </c>
      <c r="BC852" t="s">
        <v>4555</v>
      </c>
      <c r="BD852" t="s">
        <v>4556</v>
      </c>
      <c r="BE852" t="s">
        <v>6804</v>
      </c>
      <c r="BF852" t="s">
        <v>6805</v>
      </c>
      <c r="BG852" t="s">
        <v>6806</v>
      </c>
      <c r="BH852" s="96" t="s">
        <v>6807</v>
      </c>
      <c r="BJ852" s="96">
        <v>4</v>
      </c>
      <c r="BK852" s="96" t="s">
        <v>4301</v>
      </c>
      <c r="BL852" s="68" t="s">
        <v>6786</v>
      </c>
      <c r="CQ852" s="205">
        <v>1</v>
      </c>
    </row>
    <row r="853" spans="52:95" x14ac:dyDescent="0.25">
      <c r="AZ853" s="96" t="s">
        <v>1116</v>
      </c>
      <c r="BA853" s="96" t="s">
        <v>12</v>
      </c>
      <c r="BB853" s="96">
        <v>1</v>
      </c>
      <c r="BC853" t="s">
        <v>4560</v>
      </c>
      <c r="BD853" t="s">
        <v>4365</v>
      </c>
      <c r="BE853" t="s">
        <v>6848</v>
      </c>
      <c r="BH853"/>
      <c r="BI853"/>
      <c r="BJ853" s="96">
        <v>4</v>
      </c>
      <c r="BK853" s="96" t="s">
        <v>4302</v>
      </c>
      <c r="BL853" s="68" t="s">
        <v>6786</v>
      </c>
      <c r="CQ853" s="205">
        <v>1</v>
      </c>
    </row>
    <row r="854" spans="52:95" x14ac:dyDescent="0.25">
      <c r="AZ854" s="96" t="s">
        <v>1116</v>
      </c>
      <c r="BA854" s="96" t="s">
        <v>12</v>
      </c>
      <c r="BB854" s="96">
        <v>2</v>
      </c>
      <c r="BC854" t="s">
        <v>4564</v>
      </c>
      <c r="BD854" t="s">
        <v>4565</v>
      </c>
      <c r="BE854" t="s">
        <v>6808</v>
      </c>
      <c r="BF854" t="s">
        <v>6809</v>
      </c>
      <c r="BG854" t="s">
        <v>6810</v>
      </c>
      <c r="BH854" t="s">
        <v>6811</v>
      </c>
      <c r="BI854"/>
      <c r="BJ854" s="96">
        <v>4</v>
      </c>
      <c r="BK854" s="96" t="s">
        <v>4303</v>
      </c>
      <c r="BL854" s="68" t="s">
        <v>6786</v>
      </c>
      <c r="CQ854" s="205">
        <v>1</v>
      </c>
    </row>
    <row r="855" spans="52:95" x14ac:dyDescent="0.25">
      <c r="AZ855" s="96" t="s">
        <v>1116</v>
      </c>
      <c r="BA855" s="96" t="s">
        <v>12</v>
      </c>
      <c r="BB855" s="96">
        <v>3</v>
      </c>
      <c r="BC855" t="s">
        <v>4569</v>
      </c>
      <c r="BD855" t="s">
        <v>4365</v>
      </c>
      <c r="BE855" t="s">
        <v>6966</v>
      </c>
      <c r="BH855"/>
      <c r="BI855"/>
      <c r="BJ855" s="96">
        <v>4</v>
      </c>
      <c r="BK855" s="96" t="s">
        <v>4304</v>
      </c>
      <c r="BL855" s="68" t="s">
        <v>6786</v>
      </c>
      <c r="CQ855" s="205">
        <v>1</v>
      </c>
    </row>
    <row r="856" spans="52:95" x14ac:dyDescent="0.25">
      <c r="AZ856" s="96" t="s">
        <v>1116</v>
      </c>
      <c r="BA856" s="96" t="s">
        <v>12</v>
      </c>
      <c r="BB856" s="96">
        <v>4</v>
      </c>
      <c r="BC856" t="s">
        <v>4573</v>
      </c>
      <c r="BD856" t="s">
        <v>6812</v>
      </c>
      <c r="BE856" t="s">
        <v>6813</v>
      </c>
      <c r="BF856" t="s">
        <v>6802</v>
      </c>
      <c r="BG856" t="s">
        <v>6814</v>
      </c>
      <c r="BH856" t="s">
        <v>6815</v>
      </c>
      <c r="BI856" t="s">
        <v>6816</v>
      </c>
      <c r="BJ856" s="96">
        <v>4</v>
      </c>
      <c r="BK856" s="96" t="s">
        <v>4305</v>
      </c>
      <c r="BL856" s="68" t="s">
        <v>6786</v>
      </c>
      <c r="CQ856" s="205">
        <v>1</v>
      </c>
    </row>
    <row r="857" spans="52:95" x14ac:dyDescent="0.25">
      <c r="AZ857" s="96" t="s">
        <v>1116</v>
      </c>
      <c r="BA857" s="96" t="s">
        <v>12</v>
      </c>
      <c r="BB857" s="96">
        <v>5</v>
      </c>
      <c r="BC857" t="s">
        <v>4577</v>
      </c>
      <c r="BD857" t="s">
        <v>6817</v>
      </c>
      <c r="BE857" t="s">
        <v>4578</v>
      </c>
      <c r="BF857" t="s">
        <v>6818</v>
      </c>
      <c r="BG857" t="s">
        <v>6819</v>
      </c>
      <c r="BH857" t="s">
        <v>6793</v>
      </c>
      <c r="BI857"/>
      <c r="BJ857" s="96">
        <v>4</v>
      </c>
      <c r="BK857" s="96" t="s">
        <v>4306</v>
      </c>
      <c r="BL857" s="68" t="s">
        <v>6786</v>
      </c>
      <c r="CQ857" s="205">
        <v>1</v>
      </c>
    </row>
    <row r="858" spans="52:95" x14ac:dyDescent="0.25">
      <c r="AZ858" s="96" t="s">
        <v>1134</v>
      </c>
      <c r="BA858" s="96" t="s">
        <v>10</v>
      </c>
      <c r="BB858" s="96">
        <v>1</v>
      </c>
      <c r="BC858" t="s">
        <v>4512</v>
      </c>
      <c r="BD858" t="s">
        <v>4367</v>
      </c>
      <c r="BE858" t="s">
        <v>6848</v>
      </c>
      <c r="BJ858" s="96">
        <v>4</v>
      </c>
      <c r="BK858" s="96" t="s">
        <v>4292</v>
      </c>
      <c r="BL858" s="68" t="s">
        <v>6786</v>
      </c>
      <c r="CQ858" s="205">
        <v>1</v>
      </c>
    </row>
    <row r="859" spans="52:95" x14ac:dyDescent="0.25">
      <c r="AZ859" s="96" t="s">
        <v>1134</v>
      </c>
      <c r="BA859" s="96" t="s">
        <v>10</v>
      </c>
      <c r="BB859" s="96">
        <v>2</v>
      </c>
      <c r="BC859" t="s">
        <v>4518</v>
      </c>
      <c r="BD859" t="s">
        <v>6968</v>
      </c>
      <c r="BE859" t="s">
        <v>6787</v>
      </c>
      <c r="BF859" t="s">
        <v>6788</v>
      </c>
      <c r="BG859" t="s">
        <v>6789</v>
      </c>
      <c r="BJ859" s="96">
        <v>4</v>
      </c>
      <c r="BK859" s="96" t="s">
        <v>4293</v>
      </c>
      <c r="BL859" s="68" t="s">
        <v>6786</v>
      </c>
      <c r="CQ859" s="205">
        <v>1</v>
      </c>
    </row>
    <row r="860" spans="52:95" x14ac:dyDescent="0.25">
      <c r="AZ860" s="96" t="s">
        <v>1134</v>
      </c>
      <c r="BA860" s="96" t="s">
        <v>10</v>
      </c>
      <c r="BB860" s="96">
        <v>3</v>
      </c>
      <c r="BC860" t="s">
        <v>4523</v>
      </c>
      <c r="BD860" t="s">
        <v>5566</v>
      </c>
      <c r="BE860" t="s">
        <v>6969</v>
      </c>
      <c r="BI860"/>
      <c r="BJ860" s="96">
        <v>4</v>
      </c>
      <c r="BK860" s="96" t="s">
        <v>4294</v>
      </c>
      <c r="BL860" s="68" t="s">
        <v>6786</v>
      </c>
      <c r="CQ860" s="205">
        <v>1</v>
      </c>
    </row>
    <row r="861" spans="52:95" x14ac:dyDescent="0.25">
      <c r="AZ861" s="96" t="s">
        <v>1134</v>
      </c>
      <c r="BA861" s="96" t="s">
        <v>10</v>
      </c>
      <c r="BB861" s="96">
        <v>4</v>
      </c>
      <c r="BC861" t="s">
        <v>4527</v>
      </c>
      <c r="BD861" t="s">
        <v>5567</v>
      </c>
      <c r="BJ861" s="96">
        <v>4</v>
      </c>
      <c r="BK861" s="96" t="s">
        <v>4295</v>
      </c>
      <c r="BL861" s="68" t="s">
        <v>6786</v>
      </c>
      <c r="CQ861" s="205">
        <v>1</v>
      </c>
    </row>
    <row r="862" spans="52:95" x14ac:dyDescent="0.25">
      <c r="AZ862" s="96" t="s">
        <v>1134</v>
      </c>
      <c r="BA862" s="96" t="s">
        <v>10</v>
      </c>
      <c r="BB862" s="96">
        <v>5</v>
      </c>
      <c r="BC862" t="s">
        <v>4531</v>
      </c>
      <c r="BD862" t="s">
        <v>5568</v>
      </c>
      <c r="BE862" t="s">
        <v>6970</v>
      </c>
      <c r="BF862" t="s">
        <v>6792</v>
      </c>
      <c r="BG862" t="s">
        <v>6793</v>
      </c>
      <c r="BJ862" s="96">
        <v>4</v>
      </c>
      <c r="BK862" s="96" t="s">
        <v>4296</v>
      </c>
      <c r="BL862" s="68" t="s">
        <v>6786</v>
      </c>
      <c r="CQ862" s="205">
        <v>1</v>
      </c>
    </row>
    <row r="863" spans="52:95" x14ac:dyDescent="0.25">
      <c r="AZ863" s="96" t="s">
        <v>1134</v>
      </c>
      <c r="BA863" s="96" t="s">
        <v>54</v>
      </c>
      <c r="BB863" s="96">
        <v>1</v>
      </c>
      <c r="BC863" t="s">
        <v>4536</v>
      </c>
      <c r="BD863" t="s">
        <v>5567</v>
      </c>
      <c r="BJ863" s="96">
        <v>4</v>
      </c>
      <c r="BK863" s="96" t="s">
        <v>4297</v>
      </c>
      <c r="BL863" s="68" t="s">
        <v>6786</v>
      </c>
      <c r="CQ863" s="205">
        <v>1</v>
      </c>
    </row>
    <row r="864" spans="52:95" x14ac:dyDescent="0.25">
      <c r="AZ864" s="96" t="s">
        <v>1134</v>
      </c>
      <c r="BA864" s="96" t="s">
        <v>54</v>
      </c>
      <c r="BB864" s="96">
        <v>2</v>
      </c>
      <c r="BC864" t="s">
        <v>4540</v>
      </c>
      <c r="BD864" t="s">
        <v>4541</v>
      </c>
      <c r="BE864" t="s">
        <v>6794</v>
      </c>
      <c r="BF864" t="s">
        <v>6789</v>
      </c>
      <c r="BG864" t="s">
        <v>6788</v>
      </c>
      <c r="BH864" s="96" t="s">
        <v>6795</v>
      </c>
      <c r="BJ864" s="96">
        <v>4</v>
      </c>
      <c r="BK864" s="96" t="s">
        <v>4298</v>
      </c>
      <c r="BL864" s="68" t="s">
        <v>6786</v>
      </c>
      <c r="CQ864" s="205">
        <v>1</v>
      </c>
    </row>
    <row r="865" spans="52:95" x14ac:dyDescent="0.25">
      <c r="AZ865" s="96" t="s">
        <v>1134</v>
      </c>
      <c r="BA865" s="96" t="s">
        <v>54</v>
      </c>
      <c r="BB865" s="96">
        <v>3</v>
      </c>
      <c r="BC865" t="s">
        <v>4545</v>
      </c>
      <c r="BD865" t="s">
        <v>5566</v>
      </c>
      <c r="BE865" t="s">
        <v>6969</v>
      </c>
      <c r="BI865"/>
      <c r="BJ865" s="96">
        <v>4</v>
      </c>
      <c r="BK865" s="96" t="s">
        <v>4299</v>
      </c>
      <c r="BL865" s="68" t="s">
        <v>6786</v>
      </c>
      <c r="CQ865" s="205">
        <v>1</v>
      </c>
    </row>
    <row r="866" spans="52:95" x14ac:dyDescent="0.25">
      <c r="AZ866" s="96" t="s">
        <v>1134</v>
      </c>
      <c r="BA866" s="96" t="s">
        <v>54</v>
      </c>
      <c r="BB866" s="96">
        <v>4</v>
      </c>
      <c r="BC866" t="s">
        <v>4550</v>
      </c>
      <c r="BD866" t="s">
        <v>4551</v>
      </c>
      <c r="BE866" t="s">
        <v>6799</v>
      </c>
      <c r="BF866" t="s">
        <v>6800</v>
      </c>
      <c r="BG866" t="s">
        <v>6801</v>
      </c>
      <c r="BH866" s="96" t="s">
        <v>6802</v>
      </c>
      <c r="BI866" s="96" t="s">
        <v>6803</v>
      </c>
      <c r="BJ866" s="96">
        <v>4</v>
      </c>
      <c r="BK866" s="96" t="s">
        <v>4300</v>
      </c>
      <c r="BL866" s="68" t="s">
        <v>6786</v>
      </c>
      <c r="CQ866" s="205">
        <v>1</v>
      </c>
    </row>
    <row r="867" spans="52:95" x14ac:dyDescent="0.25">
      <c r="AZ867" s="96" t="s">
        <v>1134</v>
      </c>
      <c r="BA867" s="96" t="s">
        <v>54</v>
      </c>
      <c r="BB867" s="96">
        <v>5</v>
      </c>
      <c r="BC867" t="s">
        <v>4555</v>
      </c>
      <c r="BD867" t="s">
        <v>4556</v>
      </c>
      <c r="BE867" t="s">
        <v>6804</v>
      </c>
      <c r="BF867" t="s">
        <v>6805</v>
      </c>
      <c r="BG867" t="s">
        <v>6806</v>
      </c>
      <c r="BH867" s="96" t="s">
        <v>6807</v>
      </c>
      <c r="BJ867" s="96">
        <v>4</v>
      </c>
      <c r="BK867" s="96" t="s">
        <v>4301</v>
      </c>
      <c r="BL867" s="68" t="s">
        <v>6786</v>
      </c>
      <c r="CQ867" s="205">
        <v>1</v>
      </c>
    </row>
    <row r="868" spans="52:95" x14ac:dyDescent="0.25">
      <c r="AZ868" s="96" t="s">
        <v>1134</v>
      </c>
      <c r="BA868" s="96" t="s">
        <v>12</v>
      </c>
      <c r="BB868" s="96">
        <v>1</v>
      </c>
      <c r="BC868" t="s">
        <v>4560</v>
      </c>
      <c r="BD868" t="s">
        <v>4367</v>
      </c>
      <c r="BE868" t="s">
        <v>6848</v>
      </c>
      <c r="BH868"/>
      <c r="BI868"/>
      <c r="BJ868" s="96">
        <v>4</v>
      </c>
      <c r="BK868" s="96" t="s">
        <v>4302</v>
      </c>
      <c r="BL868" s="68" t="s">
        <v>6786</v>
      </c>
      <c r="CQ868" s="205">
        <v>1</v>
      </c>
    </row>
    <row r="869" spans="52:95" x14ac:dyDescent="0.25">
      <c r="AZ869" s="96" t="s">
        <v>1134</v>
      </c>
      <c r="BA869" s="96" t="s">
        <v>12</v>
      </c>
      <c r="BB869" s="96">
        <v>2</v>
      </c>
      <c r="BC869" t="s">
        <v>4564</v>
      </c>
      <c r="BD869" t="s">
        <v>4565</v>
      </c>
      <c r="BE869" t="s">
        <v>6808</v>
      </c>
      <c r="BF869" t="s">
        <v>6809</v>
      </c>
      <c r="BG869" t="s">
        <v>6810</v>
      </c>
      <c r="BH869" t="s">
        <v>6811</v>
      </c>
      <c r="BI869"/>
      <c r="BJ869" s="96">
        <v>4</v>
      </c>
      <c r="BK869" s="96" t="s">
        <v>4303</v>
      </c>
      <c r="BL869" s="68" t="s">
        <v>6786</v>
      </c>
      <c r="CQ869" s="205">
        <v>1</v>
      </c>
    </row>
    <row r="870" spans="52:95" x14ac:dyDescent="0.25">
      <c r="AZ870" s="96" t="s">
        <v>1134</v>
      </c>
      <c r="BA870" s="96" t="s">
        <v>12</v>
      </c>
      <c r="BB870" s="96">
        <v>3</v>
      </c>
      <c r="BC870" t="s">
        <v>4569</v>
      </c>
      <c r="BD870" t="s">
        <v>4367</v>
      </c>
      <c r="BE870" t="s">
        <v>6969</v>
      </c>
      <c r="BH870"/>
      <c r="BI870"/>
      <c r="BJ870" s="96">
        <v>4</v>
      </c>
      <c r="BK870" s="96" t="s">
        <v>4304</v>
      </c>
      <c r="BL870" s="68" t="s">
        <v>6786</v>
      </c>
      <c r="CQ870" s="205">
        <v>1</v>
      </c>
    </row>
    <row r="871" spans="52:95" x14ac:dyDescent="0.25">
      <c r="AZ871" s="96" t="s">
        <v>1134</v>
      </c>
      <c r="BA871" s="96" t="s">
        <v>12</v>
      </c>
      <c r="BB871" s="96">
        <v>4</v>
      </c>
      <c r="BC871" t="s">
        <v>4573</v>
      </c>
      <c r="BD871" t="s">
        <v>6812</v>
      </c>
      <c r="BE871" t="s">
        <v>6813</v>
      </c>
      <c r="BF871" t="s">
        <v>6802</v>
      </c>
      <c r="BG871" t="s">
        <v>6814</v>
      </c>
      <c r="BH871" t="s">
        <v>6815</v>
      </c>
      <c r="BI871" t="s">
        <v>6816</v>
      </c>
      <c r="BJ871" s="96">
        <v>4</v>
      </c>
      <c r="BK871" s="96" t="s">
        <v>4305</v>
      </c>
      <c r="BL871" s="68" t="s">
        <v>6786</v>
      </c>
      <c r="CQ871" s="205">
        <v>1</v>
      </c>
    </row>
    <row r="872" spans="52:95" x14ac:dyDescent="0.25">
      <c r="AZ872" s="96" t="s">
        <v>1134</v>
      </c>
      <c r="BA872" s="96" t="s">
        <v>12</v>
      </c>
      <c r="BB872" s="96">
        <v>5</v>
      </c>
      <c r="BC872" t="s">
        <v>4577</v>
      </c>
      <c r="BD872" t="s">
        <v>6817</v>
      </c>
      <c r="BE872" t="s">
        <v>4578</v>
      </c>
      <c r="BF872" t="s">
        <v>6818</v>
      </c>
      <c r="BG872" t="s">
        <v>6819</v>
      </c>
      <c r="BH872" t="s">
        <v>6793</v>
      </c>
      <c r="BI872"/>
      <c r="BJ872" s="96">
        <v>4</v>
      </c>
      <c r="BK872" s="96" t="s">
        <v>4306</v>
      </c>
      <c r="BL872" s="68" t="s">
        <v>6786</v>
      </c>
      <c r="CQ872" s="205">
        <v>1</v>
      </c>
    </row>
    <row r="873" spans="52:95" x14ac:dyDescent="0.25">
      <c r="AZ873" s="96" t="s">
        <v>1152</v>
      </c>
      <c r="BA873" s="96" t="s">
        <v>10</v>
      </c>
      <c r="BB873" s="96">
        <v>1</v>
      </c>
      <c r="BC873" t="s">
        <v>4512</v>
      </c>
      <c r="BD873" t="s">
        <v>4369</v>
      </c>
      <c r="BE873" t="s">
        <v>6831</v>
      </c>
      <c r="BI873"/>
      <c r="BJ873" s="96">
        <v>4</v>
      </c>
      <c r="BK873" s="96" t="s">
        <v>4292</v>
      </c>
      <c r="BL873" s="68" t="s">
        <v>6786</v>
      </c>
      <c r="CQ873" s="205">
        <v>1</v>
      </c>
    </row>
    <row r="874" spans="52:95" x14ac:dyDescent="0.25">
      <c r="AZ874" s="96" t="s">
        <v>1152</v>
      </c>
      <c r="BA874" s="96" t="s">
        <v>10</v>
      </c>
      <c r="BB874" s="96">
        <v>2</v>
      </c>
      <c r="BC874" t="s">
        <v>4518</v>
      </c>
      <c r="BD874" t="s">
        <v>6971</v>
      </c>
      <c r="BE874" t="s">
        <v>6787</v>
      </c>
      <c r="BF874" t="s">
        <v>6788</v>
      </c>
      <c r="BG874" t="s">
        <v>6789</v>
      </c>
      <c r="BI874"/>
      <c r="BJ874" s="96">
        <v>4</v>
      </c>
      <c r="BK874" s="96" t="s">
        <v>4293</v>
      </c>
      <c r="BL874" s="68" t="s">
        <v>6786</v>
      </c>
      <c r="CQ874" s="205">
        <v>1</v>
      </c>
    </row>
    <row r="875" spans="52:95" x14ac:dyDescent="0.25">
      <c r="AZ875" s="96" t="s">
        <v>1152</v>
      </c>
      <c r="BA875" s="96" t="s">
        <v>10</v>
      </c>
      <c r="BB875" s="96">
        <v>3</v>
      </c>
      <c r="BC875" t="s">
        <v>4523</v>
      </c>
      <c r="BD875" t="s">
        <v>6972</v>
      </c>
      <c r="BE875" t="s">
        <v>6973</v>
      </c>
      <c r="BJ875" s="96">
        <v>4</v>
      </c>
      <c r="BK875" s="96" t="s">
        <v>4294</v>
      </c>
      <c r="BL875" s="68" t="s">
        <v>6786</v>
      </c>
      <c r="CQ875" s="205">
        <v>1</v>
      </c>
    </row>
    <row r="876" spans="52:95" x14ac:dyDescent="0.25">
      <c r="AZ876" s="96" t="s">
        <v>1152</v>
      </c>
      <c r="BA876" s="96" t="s">
        <v>10</v>
      </c>
      <c r="BB876" s="96">
        <v>4</v>
      </c>
      <c r="BC876" t="s">
        <v>4527</v>
      </c>
      <c r="BD876" t="s">
        <v>4370</v>
      </c>
      <c r="BJ876" s="96">
        <v>4</v>
      </c>
      <c r="BK876" s="96" t="s">
        <v>4295</v>
      </c>
      <c r="BL876" s="68" t="s">
        <v>6786</v>
      </c>
      <c r="CQ876" s="205">
        <v>1</v>
      </c>
    </row>
    <row r="877" spans="52:95" x14ac:dyDescent="0.25">
      <c r="AZ877" s="96" t="s">
        <v>1152</v>
      </c>
      <c r="BA877" s="96" t="s">
        <v>10</v>
      </c>
      <c r="BB877" s="96">
        <v>5</v>
      </c>
      <c r="BC877" t="s">
        <v>4531</v>
      </c>
      <c r="BD877" t="s">
        <v>4371</v>
      </c>
      <c r="BE877" t="s">
        <v>6974</v>
      </c>
      <c r="BF877" t="s">
        <v>6792</v>
      </c>
      <c r="BG877" t="s">
        <v>6793</v>
      </c>
      <c r="BJ877" s="96">
        <v>4</v>
      </c>
      <c r="BK877" s="96" t="s">
        <v>4296</v>
      </c>
      <c r="BL877" s="68" t="s">
        <v>6786</v>
      </c>
      <c r="CQ877" s="205">
        <v>1</v>
      </c>
    </row>
    <row r="878" spans="52:95" x14ac:dyDescent="0.25">
      <c r="AZ878" s="96" t="s">
        <v>1152</v>
      </c>
      <c r="BA878" s="96" t="s">
        <v>54</v>
      </c>
      <c r="BB878" s="96">
        <v>1</v>
      </c>
      <c r="BC878" t="s">
        <v>4536</v>
      </c>
      <c r="BD878" t="s">
        <v>4370</v>
      </c>
      <c r="BJ878" s="96">
        <v>4</v>
      </c>
      <c r="BK878" s="96" t="s">
        <v>4297</v>
      </c>
      <c r="BL878" s="68" t="s">
        <v>6786</v>
      </c>
      <c r="CQ878" s="205">
        <v>1</v>
      </c>
    </row>
    <row r="879" spans="52:95" x14ac:dyDescent="0.25">
      <c r="AZ879" s="96" t="s">
        <v>1152</v>
      </c>
      <c r="BA879" s="96" t="s">
        <v>54</v>
      </c>
      <c r="BB879" s="96">
        <v>2</v>
      </c>
      <c r="BC879" t="s">
        <v>4540</v>
      </c>
      <c r="BD879" t="s">
        <v>4541</v>
      </c>
      <c r="BE879" t="s">
        <v>6794</v>
      </c>
      <c r="BF879" t="s">
        <v>6789</v>
      </c>
      <c r="BG879" t="s">
        <v>6788</v>
      </c>
      <c r="BH879" s="96" t="s">
        <v>6795</v>
      </c>
      <c r="BJ879" s="96">
        <v>4</v>
      </c>
      <c r="BK879" s="96" t="s">
        <v>4298</v>
      </c>
      <c r="BL879" s="68" t="s">
        <v>6786</v>
      </c>
      <c r="CQ879" s="205">
        <v>1</v>
      </c>
    </row>
    <row r="880" spans="52:95" x14ac:dyDescent="0.25">
      <c r="AZ880" s="96" t="s">
        <v>1152</v>
      </c>
      <c r="BA880" s="96" t="s">
        <v>54</v>
      </c>
      <c r="BB880" s="96">
        <v>3</v>
      </c>
      <c r="BC880" t="s">
        <v>4545</v>
      </c>
      <c r="BD880" t="s">
        <v>6972</v>
      </c>
      <c r="BE880" t="s">
        <v>6973</v>
      </c>
      <c r="BJ880" s="96">
        <v>4</v>
      </c>
      <c r="BK880" s="96" t="s">
        <v>4299</v>
      </c>
      <c r="BL880" s="68" t="s">
        <v>6786</v>
      </c>
      <c r="CQ880" s="205">
        <v>1</v>
      </c>
    </row>
    <row r="881" spans="52:95" x14ac:dyDescent="0.25">
      <c r="AZ881" s="96" t="s">
        <v>1152</v>
      </c>
      <c r="BA881" s="96" t="s">
        <v>54</v>
      </c>
      <c r="BB881" s="96">
        <v>4</v>
      </c>
      <c r="BC881" t="s">
        <v>4550</v>
      </c>
      <c r="BD881" t="s">
        <v>4551</v>
      </c>
      <c r="BE881" t="s">
        <v>6799</v>
      </c>
      <c r="BF881" t="s">
        <v>6800</v>
      </c>
      <c r="BG881" t="s">
        <v>6801</v>
      </c>
      <c r="BH881" s="96" t="s">
        <v>6802</v>
      </c>
      <c r="BI881" s="96" t="s">
        <v>6803</v>
      </c>
      <c r="BJ881" s="96">
        <v>4</v>
      </c>
      <c r="BK881" s="96" t="s">
        <v>4300</v>
      </c>
      <c r="BL881" s="68" t="s">
        <v>6786</v>
      </c>
      <c r="CQ881" s="205">
        <v>1</v>
      </c>
    </row>
    <row r="882" spans="52:95" x14ac:dyDescent="0.25">
      <c r="AZ882" s="96" t="s">
        <v>1152</v>
      </c>
      <c r="BA882" s="96" t="s">
        <v>54</v>
      </c>
      <c r="BB882" s="96">
        <v>5</v>
      </c>
      <c r="BC882" t="s">
        <v>4555</v>
      </c>
      <c r="BD882" t="s">
        <v>4556</v>
      </c>
      <c r="BE882" t="s">
        <v>6804</v>
      </c>
      <c r="BF882" t="s">
        <v>6805</v>
      </c>
      <c r="BG882" t="s">
        <v>6806</v>
      </c>
      <c r="BH882" s="96" t="s">
        <v>6807</v>
      </c>
      <c r="BJ882" s="96">
        <v>4</v>
      </c>
      <c r="BK882" s="96" t="s">
        <v>4301</v>
      </c>
      <c r="BL882" s="68" t="s">
        <v>6786</v>
      </c>
      <c r="CQ882" s="205">
        <v>1</v>
      </c>
    </row>
    <row r="883" spans="52:95" x14ac:dyDescent="0.25">
      <c r="AZ883" s="96" t="s">
        <v>1152</v>
      </c>
      <c r="BA883" s="96" t="s">
        <v>12</v>
      </c>
      <c r="BB883" s="96">
        <v>1</v>
      </c>
      <c r="BC883" t="s">
        <v>4560</v>
      </c>
      <c r="BD883" t="s">
        <v>4369</v>
      </c>
      <c r="BE883" t="s">
        <v>6831</v>
      </c>
      <c r="BH883"/>
      <c r="BI883"/>
      <c r="BJ883" s="96">
        <v>4</v>
      </c>
      <c r="BK883" s="96" t="s">
        <v>4302</v>
      </c>
      <c r="BL883" s="68" t="s">
        <v>6786</v>
      </c>
      <c r="CQ883" s="205">
        <v>1</v>
      </c>
    </row>
    <row r="884" spans="52:95" x14ac:dyDescent="0.25">
      <c r="AZ884" s="96" t="s">
        <v>1152</v>
      </c>
      <c r="BA884" s="96" t="s">
        <v>12</v>
      </c>
      <c r="BB884" s="96">
        <v>2</v>
      </c>
      <c r="BC884" t="s">
        <v>4564</v>
      </c>
      <c r="BD884" t="s">
        <v>4565</v>
      </c>
      <c r="BE884" t="s">
        <v>6808</v>
      </c>
      <c r="BF884" t="s">
        <v>6809</v>
      </c>
      <c r="BG884" t="s">
        <v>6810</v>
      </c>
      <c r="BH884" t="s">
        <v>6811</v>
      </c>
      <c r="BI884"/>
      <c r="BJ884" s="96">
        <v>4</v>
      </c>
      <c r="BK884" s="96" t="s">
        <v>4303</v>
      </c>
      <c r="BL884" s="68" t="s">
        <v>6786</v>
      </c>
      <c r="CQ884" s="205">
        <v>1</v>
      </c>
    </row>
    <row r="885" spans="52:95" x14ac:dyDescent="0.25">
      <c r="AZ885" s="96" t="s">
        <v>1152</v>
      </c>
      <c r="BA885" s="96" t="s">
        <v>12</v>
      </c>
      <c r="BB885" s="96">
        <v>3</v>
      </c>
      <c r="BC885" t="s">
        <v>4569</v>
      </c>
      <c r="BD885" t="s">
        <v>4369</v>
      </c>
      <c r="BE885" t="s">
        <v>6973</v>
      </c>
      <c r="BH885"/>
      <c r="BI885"/>
      <c r="BJ885" s="96">
        <v>4</v>
      </c>
      <c r="BK885" s="96" t="s">
        <v>4304</v>
      </c>
      <c r="BL885" s="68" t="s">
        <v>6786</v>
      </c>
      <c r="CQ885" s="205">
        <v>1</v>
      </c>
    </row>
    <row r="886" spans="52:95" x14ac:dyDescent="0.25">
      <c r="AZ886" s="96" t="s">
        <v>1152</v>
      </c>
      <c r="BA886" s="96" t="s">
        <v>12</v>
      </c>
      <c r="BB886" s="96">
        <v>4</v>
      </c>
      <c r="BC886" t="s">
        <v>4573</v>
      </c>
      <c r="BD886" t="s">
        <v>6812</v>
      </c>
      <c r="BE886" t="s">
        <v>6813</v>
      </c>
      <c r="BF886" t="s">
        <v>6802</v>
      </c>
      <c r="BG886" t="s">
        <v>6814</v>
      </c>
      <c r="BH886" t="s">
        <v>6815</v>
      </c>
      <c r="BI886" t="s">
        <v>6816</v>
      </c>
      <c r="BJ886" s="96">
        <v>4</v>
      </c>
      <c r="BK886" s="96" t="s">
        <v>4305</v>
      </c>
      <c r="BL886" s="68" t="s">
        <v>6786</v>
      </c>
      <c r="CQ886" s="205">
        <v>1</v>
      </c>
    </row>
    <row r="887" spans="52:95" x14ac:dyDescent="0.25">
      <c r="AZ887" s="96" t="s">
        <v>1152</v>
      </c>
      <c r="BA887" s="96" t="s">
        <v>12</v>
      </c>
      <c r="BB887" s="96">
        <v>5</v>
      </c>
      <c r="BC887" t="s">
        <v>4577</v>
      </c>
      <c r="BD887" t="s">
        <v>6817</v>
      </c>
      <c r="BE887" t="s">
        <v>4578</v>
      </c>
      <c r="BF887" t="s">
        <v>6818</v>
      </c>
      <c r="BG887" t="s">
        <v>6819</v>
      </c>
      <c r="BH887" t="s">
        <v>6793</v>
      </c>
      <c r="BI887"/>
      <c r="BJ887" s="96">
        <v>4</v>
      </c>
      <c r="BK887" s="96" t="s">
        <v>4306</v>
      </c>
      <c r="BL887" s="68" t="s">
        <v>6786</v>
      </c>
      <c r="CQ887" s="205">
        <v>1</v>
      </c>
    </row>
    <row r="888" spans="52:95" x14ac:dyDescent="0.25">
      <c r="AZ888" s="96" t="s">
        <v>1170</v>
      </c>
      <c r="BA888" s="96" t="s">
        <v>10</v>
      </c>
      <c r="BB888" s="96">
        <v>1</v>
      </c>
      <c r="BC888" t="s">
        <v>4512</v>
      </c>
      <c r="BD888" t="s">
        <v>4372</v>
      </c>
      <c r="BE888" t="s">
        <v>6848</v>
      </c>
      <c r="BI888"/>
      <c r="BJ888" s="96">
        <v>4</v>
      </c>
      <c r="BK888" s="96" t="s">
        <v>4292</v>
      </c>
      <c r="BL888" s="68" t="s">
        <v>6786</v>
      </c>
      <c r="CQ888" s="205">
        <v>1</v>
      </c>
    </row>
    <row r="889" spans="52:95" x14ac:dyDescent="0.25">
      <c r="AZ889" s="96" t="s">
        <v>1170</v>
      </c>
      <c r="BA889" s="96" t="s">
        <v>10</v>
      </c>
      <c r="BB889" s="96">
        <v>2</v>
      </c>
      <c r="BC889" t="s">
        <v>4518</v>
      </c>
      <c r="BD889" t="s">
        <v>6975</v>
      </c>
      <c r="BE889" t="s">
        <v>6787</v>
      </c>
      <c r="BF889" t="s">
        <v>6788</v>
      </c>
      <c r="BG889" t="s">
        <v>6789</v>
      </c>
      <c r="BI889"/>
      <c r="BJ889" s="96">
        <v>4</v>
      </c>
      <c r="BK889" s="96" t="s">
        <v>4293</v>
      </c>
      <c r="BL889" s="68" t="s">
        <v>6786</v>
      </c>
      <c r="CQ889" s="205">
        <v>1</v>
      </c>
    </row>
    <row r="890" spans="52:95" x14ac:dyDescent="0.25">
      <c r="AZ890" s="96" t="s">
        <v>1170</v>
      </c>
      <c r="BA890" s="96" t="s">
        <v>10</v>
      </c>
      <c r="BB890" s="96">
        <v>3</v>
      </c>
      <c r="BC890" t="s">
        <v>4523</v>
      </c>
      <c r="BD890" t="s">
        <v>5569</v>
      </c>
      <c r="BE890" t="s">
        <v>6976</v>
      </c>
      <c r="BJ890" s="96">
        <v>4</v>
      </c>
      <c r="BK890" s="96" t="s">
        <v>4294</v>
      </c>
      <c r="BL890" s="68" t="s">
        <v>6786</v>
      </c>
      <c r="CQ890" s="205">
        <v>1</v>
      </c>
    </row>
    <row r="891" spans="52:95" x14ac:dyDescent="0.25">
      <c r="AZ891" s="96" t="s">
        <v>1170</v>
      </c>
      <c r="BA891" s="96" t="s">
        <v>10</v>
      </c>
      <c r="BB891" s="96">
        <v>4</v>
      </c>
      <c r="BC891" t="s">
        <v>4527</v>
      </c>
      <c r="BD891" t="s">
        <v>5570</v>
      </c>
      <c r="BJ891" s="96">
        <v>4</v>
      </c>
      <c r="BK891" s="96" t="s">
        <v>4295</v>
      </c>
      <c r="BL891" s="68" t="s">
        <v>6786</v>
      </c>
      <c r="CQ891" s="205">
        <v>1</v>
      </c>
    </row>
    <row r="892" spans="52:95" x14ac:dyDescent="0.25">
      <c r="AZ892" s="96" t="s">
        <v>1170</v>
      </c>
      <c r="BA892" s="96" t="s">
        <v>10</v>
      </c>
      <c r="BB892" s="96">
        <v>5</v>
      </c>
      <c r="BC892" t="s">
        <v>4531</v>
      </c>
      <c r="BD892" t="s">
        <v>5571</v>
      </c>
      <c r="BE892" t="s">
        <v>6977</v>
      </c>
      <c r="BF892" t="s">
        <v>6792</v>
      </c>
      <c r="BG892" t="s">
        <v>6793</v>
      </c>
      <c r="BJ892" s="96">
        <v>4</v>
      </c>
      <c r="BK892" s="96" t="s">
        <v>4296</v>
      </c>
      <c r="BL892" s="68" t="s">
        <v>6786</v>
      </c>
      <c r="CQ892" s="205">
        <v>1</v>
      </c>
    </row>
    <row r="893" spans="52:95" x14ac:dyDescent="0.25">
      <c r="AZ893" s="96" t="s">
        <v>1170</v>
      </c>
      <c r="BA893" s="96" t="s">
        <v>54</v>
      </c>
      <c r="BB893" s="96">
        <v>1</v>
      </c>
      <c r="BC893" t="s">
        <v>4536</v>
      </c>
      <c r="BD893" t="s">
        <v>5570</v>
      </c>
      <c r="BJ893" s="96">
        <v>4</v>
      </c>
      <c r="BK893" s="96" t="s">
        <v>4297</v>
      </c>
      <c r="BL893" s="68" t="s">
        <v>6786</v>
      </c>
      <c r="CQ893" s="205">
        <v>1</v>
      </c>
    </row>
    <row r="894" spans="52:95" x14ac:dyDescent="0.25">
      <c r="AZ894" s="96" t="s">
        <v>1170</v>
      </c>
      <c r="BA894" s="96" t="s">
        <v>54</v>
      </c>
      <c r="BB894" s="96">
        <v>2</v>
      </c>
      <c r="BC894" t="s">
        <v>4540</v>
      </c>
      <c r="BD894" t="s">
        <v>4541</v>
      </c>
      <c r="BE894" t="s">
        <v>6794</v>
      </c>
      <c r="BF894" t="s">
        <v>6789</v>
      </c>
      <c r="BG894" t="s">
        <v>6788</v>
      </c>
      <c r="BH894" s="96" t="s">
        <v>6795</v>
      </c>
      <c r="BJ894" s="96">
        <v>4</v>
      </c>
      <c r="BK894" s="96" t="s">
        <v>4298</v>
      </c>
      <c r="BL894" s="68" t="s">
        <v>6786</v>
      </c>
      <c r="CQ894" s="205">
        <v>1</v>
      </c>
    </row>
    <row r="895" spans="52:95" x14ac:dyDescent="0.25">
      <c r="AZ895" s="96" t="s">
        <v>1170</v>
      </c>
      <c r="BA895" s="96" t="s">
        <v>54</v>
      </c>
      <c r="BB895" s="96">
        <v>3</v>
      </c>
      <c r="BC895" t="s">
        <v>4545</v>
      </c>
      <c r="BD895" t="s">
        <v>5569</v>
      </c>
      <c r="BE895" t="s">
        <v>6976</v>
      </c>
      <c r="BJ895" s="96">
        <v>4</v>
      </c>
      <c r="BK895" s="96" t="s">
        <v>4299</v>
      </c>
      <c r="BL895" s="68" t="s">
        <v>6786</v>
      </c>
      <c r="CQ895" s="205">
        <v>1</v>
      </c>
    </row>
    <row r="896" spans="52:95" x14ac:dyDescent="0.25">
      <c r="AZ896" s="96" t="s">
        <v>1170</v>
      </c>
      <c r="BA896" s="96" t="s">
        <v>54</v>
      </c>
      <c r="BB896" s="96">
        <v>4</v>
      </c>
      <c r="BC896" t="s">
        <v>4550</v>
      </c>
      <c r="BD896" t="s">
        <v>4551</v>
      </c>
      <c r="BE896" t="s">
        <v>6799</v>
      </c>
      <c r="BF896" t="s">
        <v>6800</v>
      </c>
      <c r="BG896" t="s">
        <v>6801</v>
      </c>
      <c r="BH896" s="96" t="s">
        <v>6802</v>
      </c>
      <c r="BI896" s="96" t="s">
        <v>6803</v>
      </c>
      <c r="BJ896" s="96">
        <v>4</v>
      </c>
      <c r="BK896" s="96" t="s">
        <v>4300</v>
      </c>
      <c r="BL896" s="68" t="s">
        <v>6786</v>
      </c>
      <c r="CQ896" s="205">
        <v>1</v>
      </c>
    </row>
    <row r="897" spans="52:95" x14ac:dyDescent="0.25">
      <c r="AZ897" s="96" t="s">
        <v>1170</v>
      </c>
      <c r="BA897" s="96" t="s">
        <v>54</v>
      </c>
      <c r="BB897" s="96">
        <v>5</v>
      </c>
      <c r="BC897" t="s">
        <v>4555</v>
      </c>
      <c r="BD897" t="s">
        <v>4556</v>
      </c>
      <c r="BE897" t="s">
        <v>6804</v>
      </c>
      <c r="BF897" t="s">
        <v>6805</v>
      </c>
      <c r="BG897" t="s">
        <v>6806</v>
      </c>
      <c r="BH897" s="96" t="s">
        <v>6807</v>
      </c>
      <c r="BJ897" s="96">
        <v>4</v>
      </c>
      <c r="BK897" s="96" t="s">
        <v>4301</v>
      </c>
      <c r="BL897" s="68" t="s">
        <v>6786</v>
      </c>
      <c r="CQ897" s="205">
        <v>1</v>
      </c>
    </row>
    <row r="898" spans="52:95" x14ac:dyDescent="0.25">
      <c r="AZ898" s="96" t="s">
        <v>1170</v>
      </c>
      <c r="BA898" s="96" t="s">
        <v>12</v>
      </c>
      <c r="BB898" s="96">
        <v>1</v>
      </c>
      <c r="BC898" t="s">
        <v>4560</v>
      </c>
      <c r="BD898" t="s">
        <v>4372</v>
      </c>
      <c r="BE898" t="s">
        <v>6848</v>
      </c>
      <c r="BH898"/>
      <c r="BI898"/>
      <c r="BJ898" s="96">
        <v>4</v>
      </c>
      <c r="BK898" s="96" t="s">
        <v>4302</v>
      </c>
      <c r="BL898" s="68" t="s">
        <v>6786</v>
      </c>
      <c r="CQ898" s="205">
        <v>1</v>
      </c>
    </row>
    <row r="899" spans="52:95" x14ac:dyDescent="0.25">
      <c r="AZ899" s="96" t="s">
        <v>1170</v>
      </c>
      <c r="BA899" s="96" t="s">
        <v>12</v>
      </c>
      <c r="BB899" s="96">
        <v>2</v>
      </c>
      <c r="BC899" t="s">
        <v>4564</v>
      </c>
      <c r="BD899" t="s">
        <v>4565</v>
      </c>
      <c r="BE899" t="s">
        <v>6808</v>
      </c>
      <c r="BF899" t="s">
        <v>6809</v>
      </c>
      <c r="BG899" t="s">
        <v>6810</v>
      </c>
      <c r="BH899" t="s">
        <v>6811</v>
      </c>
      <c r="BI899"/>
      <c r="BJ899" s="96">
        <v>4</v>
      </c>
      <c r="BK899" s="96" t="s">
        <v>4303</v>
      </c>
      <c r="BL899" s="68" t="s">
        <v>6786</v>
      </c>
      <c r="CQ899" s="205">
        <v>1</v>
      </c>
    </row>
    <row r="900" spans="52:95" x14ac:dyDescent="0.25">
      <c r="AZ900" s="96" t="s">
        <v>1170</v>
      </c>
      <c r="BA900" s="96" t="s">
        <v>12</v>
      </c>
      <c r="BB900" s="96">
        <v>3</v>
      </c>
      <c r="BC900" t="s">
        <v>4569</v>
      </c>
      <c r="BD900" t="s">
        <v>4372</v>
      </c>
      <c r="BE900" t="s">
        <v>6976</v>
      </c>
      <c r="BH900"/>
      <c r="BI900"/>
      <c r="BJ900" s="96">
        <v>4</v>
      </c>
      <c r="BK900" s="96" t="s">
        <v>4304</v>
      </c>
      <c r="BL900" s="68" t="s">
        <v>6786</v>
      </c>
      <c r="CQ900" s="205">
        <v>1</v>
      </c>
    </row>
    <row r="901" spans="52:95" x14ac:dyDescent="0.25">
      <c r="AZ901" s="96" t="s">
        <v>1170</v>
      </c>
      <c r="BA901" s="96" t="s">
        <v>12</v>
      </c>
      <c r="BB901" s="96">
        <v>4</v>
      </c>
      <c r="BC901" t="s">
        <v>4573</v>
      </c>
      <c r="BD901" t="s">
        <v>6812</v>
      </c>
      <c r="BE901" t="s">
        <v>6813</v>
      </c>
      <c r="BF901" t="s">
        <v>6802</v>
      </c>
      <c r="BG901" t="s">
        <v>6814</v>
      </c>
      <c r="BH901" t="s">
        <v>6815</v>
      </c>
      <c r="BI901" t="s">
        <v>6816</v>
      </c>
      <c r="BJ901" s="96">
        <v>4</v>
      </c>
      <c r="BK901" s="96" t="s">
        <v>4305</v>
      </c>
      <c r="BL901" s="68" t="s">
        <v>6786</v>
      </c>
      <c r="CQ901" s="205">
        <v>1</v>
      </c>
    </row>
    <row r="902" spans="52:95" x14ac:dyDescent="0.25">
      <c r="AZ902" s="96" t="s">
        <v>1170</v>
      </c>
      <c r="BA902" s="96" t="s">
        <v>12</v>
      </c>
      <c r="BB902" s="96">
        <v>5</v>
      </c>
      <c r="BC902" t="s">
        <v>4577</v>
      </c>
      <c r="BD902" t="s">
        <v>6817</v>
      </c>
      <c r="BE902" t="s">
        <v>4578</v>
      </c>
      <c r="BF902" t="s">
        <v>6818</v>
      </c>
      <c r="BG902" t="s">
        <v>6819</v>
      </c>
      <c r="BH902" t="s">
        <v>6793</v>
      </c>
      <c r="BI902"/>
      <c r="BJ902" s="96">
        <v>4</v>
      </c>
      <c r="BK902" s="96" t="s">
        <v>4306</v>
      </c>
      <c r="BL902" s="68" t="s">
        <v>6786</v>
      </c>
      <c r="CQ902" s="205">
        <v>1</v>
      </c>
    </row>
    <row r="903" spans="52:95" x14ac:dyDescent="0.25">
      <c r="AZ903" s="96" t="s">
        <v>1188</v>
      </c>
      <c r="BA903" s="96" t="s">
        <v>10</v>
      </c>
      <c r="BB903" s="96">
        <v>1</v>
      </c>
      <c r="BC903" t="s">
        <v>4512</v>
      </c>
      <c r="BD903" t="s">
        <v>4373</v>
      </c>
      <c r="BE903" t="s">
        <v>6848</v>
      </c>
      <c r="BI903"/>
      <c r="BJ903" s="96">
        <v>4</v>
      </c>
      <c r="BK903" s="96" t="s">
        <v>4292</v>
      </c>
      <c r="BL903" s="68" t="s">
        <v>6786</v>
      </c>
      <c r="CQ903" s="205">
        <v>1</v>
      </c>
    </row>
    <row r="904" spans="52:95" x14ac:dyDescent="0.25">
      <c r="AZ904" s="96" t="s">
        <v>1188</v>
      </c>
      <c r="BA904" s="96" t="s">
        <v>10</v>
      </c>
      <c r="BB904" s="96">
        <v>2</v>
      </c>
      <c r="BC904" t="s">
        <v>4518</v>
      </c>
      <c r="BD904" t="s">
        <v>6978</v>
      </c>
      <c r="BE904" t="s">
        <v>6787</v>
      </c>
      <c r="BF904" t="s">
        <v>6788</v>
      </c>
      <c r="BG904" t="s">
        <v>6789</v>
      </c>
      <c r="BI904"/>
      <c r="BJ904" s="96">
        <v>4</v>
      </c>
      <c r="BK904" s="96" t="s">
        <v>4293</v>
      </c>
      <c r="BL904" s="68" t="s">
        <v>6786</v>
      </c>
      <c r="CQ904" s="205">
        <v>1</v>
      </c>
    </row>
    <row r="905" spans="52:95" x14ac:dyDescent="0.25">
      <c r="AZ905" s="96" t="s">
        <v>1188</v>
      </c>
      <c r="BA905" s="96" t="s">
        <v>10</v>
      </c>
      <c r="BB905" s="96">
        <v>3</v>
      </c>
      <c r="BC905" t="s">
        <v>4523</v>
      </c>
      <c r="BD905" t="s">
        <v>6979</v>
      </c>
      <c r="BI905"/>
      <c r="BJ905" s="96">
        <v>4</v>
      </c>
      <c r="BK905" s="96" t="s">
        <v>4294</v>
      </c>
      <c r="BL905" s="68" t="s">
        <v>6786</v>
      </c>
      <c r="CQ905" s="205">
        <v>1</v>
      </c>
    </row>
    <row r="906" spans="52:95" x14ac:dyDescent="0.25">
      <c r="AZ906" s="96" t="s">
        <v>1188</v>
      </c>
      <c r="BA906" s="96" t="s">
        <v>10</v>
      </c>
      <c r="BB906" s="96">
        <v>4</v>
      </c>
      <c r="BC906" t="s">
        <v>4527</v>
      </c>
      <c r="BD906" t="s">
        <v>5573</v>
      </c>
      <c r="BJ906" s="96">
        <v>4</v>
      </c>
      <c r="BK906" s="96" t="s">
        <v>4295</v>
      </c>
      <c r="BL906" s="68" t="s">
        <v>6786</v>
      </c>
      <c r="CQ906" s="205">
        <v>1</v>
      </c>
    </row>
    <row r="907" spans="52:95" x14ac:dyDescent="0.25">
      <c r="AZ907" s="96" t="s">
        <v>1188</v>
      </c>
      <c r="BA907" s="96" t="s">
        <v>10</v>
      </c>
      <c r="BB907" s="96">
        <v>5</v>
      </c>
      <c r="BC907" t="s">
        <v>4531</v>
      </c>
      <c r="BD907" t="s">
        <v>6792</v>
      </c>
      <c r="BE907" t="s">
        <v>6793</v>
      </c>
      <c r="BJ907" s="96">
        <v>4</v>
      </c>
      <c r="BK907" s="96" t="s">
        <v>4296</v>
      </c>
      <c r="BL907" s="68" t="s">
        <v>6786</v>
      </c>
      <c r="CQ907" s="205">
        <v>1</v>
      </c>
    </row>
    <row r="908" spans="52:95" x14ac:dyDescent="0.25">
      <c r="AZ908" s="96" t="s">
        <v>1188</v>
      </c>
      <c r="BA908" s="96" t="s">
        <v>54</v>
      </c>
      <c r="BB908" s="96">
        <v>1</v>
      </c>
      <c r="BC908" t="s">
        <v>4536</v>
      </c>
      <c r="BD908" t="s">
        <v>5573</v>
      </c>
      <c r="BJ908" s="96">
        <v>4</v>
      </c>
      <c r="BK908" s="96" t="s">
        <v>4297</v>
      </c>
      <c r="BL908" s="68" t="s">
        <v>6786</v>
      </c>
      <c r="CQ908" s="205">
        <v>1</v>
      </c>
    </row>
    <row r="909" spans="52:95" x14ac:dyDescent="0.25">
      <c r="AZ909" s="96" t="s">
        <v>1188</v>
      </c>
      <c r="BA909" s="96" t="s">
        <v>54</v>
      </c>
      <c r="BB909" s="96">
        <v>2</v>
      </c>
      <c r="BC909" t="s">
        <v>4540</v>
      </c>
      <c r="BD909" t="s">
        <v>4541</v>
      </c>
      <c r="BE909" t="s">
        <v>6794</v>
      </c>
      <c r="BF909" t="s">
        <v>6789</v>
      </c>
      <c r="BG909" t="s">
        <v>6788</v>
      </c>
      <c r="BH909" s="96" t="s">
        <v>6795</v>
      </c>
      <c r="BJ909" s="96">
        <v>4</v>
      </c>
      <c r="BK909" s="96" t="s">
        <v>4298</v>
      </c>
      <c r="BL909" s="68" t="s">
        <v>6786</v>
      </c>
      <c r="CQ909" s="205">
        <v>1</v>
      </c>
    </row>
    <row r="910" spans="52:95" x14ac:dyDescent="0.25">
      <c r="AZ910" s="96" t="s">
        <v>1188</v>
      </c>
      <c r="BA910" s="96" t="s">
        <v>54</v>
      </c>
      <c r="BB910" s="96">
        <v>3</v>
      </c>
      <c r="BC910" t="s">
        <v>4545</v>
      </c>
      <c r="BD910" t="s">
        <v>5572</v>
      </c>
      <c r="BE910" t="s">
        <v>6979</v>
      </c>
      <c r="BI910"/>
      <c r="BJ910" s="96">
        <v>4</v>
      </c>
      <c r="BK910" s="96" t="s">
        <v>4299</v>
      </c>
      <c r="BL910" s="68" t="s">
        <v>6786</v>
      </c>
      <c r="CQ910" s="205">
        <v>1</v>
      </c>
    </row>
    <row r="911" spans="52:95" x14ac:dyDescent="0.25">
      <c r="AZ911" s="96" t="s">
        <v>1188</v>
      </c>
      <c r="BA911" s="96" t="s">
        <v>54</v>
      </c>
      <c r="BB911" s="96">
        <v>4</v>
      </c>
      <c r="BC911" t="s">
        <v>4550</v>
      </c>
      <c r="BD911" t="s">
        <v>4551</v>
      </c>
      <c r="BE911" t="s">
        <v>6799</v>
      </c>
      <c r="BF911" t="s">
        <v>6800</v>
      </c>
      <c r="BG911" t="s">
        <v>6801</v>
      </c>
      <c r="BH911" s="96" t="s">
        <v>6802</v>
      </c>
      <c r="BI911" s="96" t="s">
        <v>6803</v>
      </c>
      <c r="BJ911" s="96">
        <v>4</v>
      </c>
      <c r="BK911" s="96" t="s">
        <v>4300</v>
      </c>
      <c r="BL911" s="68" t="s">
        <v>6786</v>
      </c>
      <c r="CQ911" s="205">
        <v>1</v>
      </c>
    </row>
    <row r="912" spans="52:95" x14ac:dyDescent="0.25">
      <c r="AZ912" s="96" t="s">
        <v>1188</v>
      </c>
      <c r="BA912" s="96" t="s">
        <v>54</v>
      </c>
      <c r="BB912" s="96">
        <v>5</v>
      </c>
      <c r="BC912" t="s">
        <v>4555</v>
      </c>
      <c r="BD912" t="s">
        <v>4556</v>
      </c>
      <c r="BE912" t="s">
        <v>6804</v>
      </c>
      <c r="BF912" t="s">
        <v>6805</v>
      </c>
      <c r="BG912" t="s">
        <v>6806</v>
      </c>
      <c r="BH912" s="96" t="s">
        <v>6807</v>
      </c>
      <c r="BJ912" s="96">
        <v>4</v>
      </c>
      <c r="BK912" s="96" t="s">
        <v>4301</v>
      </c>
      <c r="BL912" s="68" t="s">
        <v>6786</v>
      </c>
      <c r="CQ912" s="205">
        <v>1</v>
      </c>
    </row>
    <row r="913" spans="52:95" x14ac:dyDescent="0.25">
      <c r="AZ913" s="96" t="s">
        <v>1188</v>
      </c>
      <c r="BA913" s="96" t="s">
        <v>12</v>
      </c>
      <c r="BB913" s="96">
        <v>1</v>
      </c>
      <c r="BC913" t="s">
        <v>4560</v>
      </c>
      <c r="BD913" t="s">
        <v>4373</v>
      </c>
      <c r="BE913" t="s">
        <v>6848</v>
      </c>
      <c r="BH913"/>
      <c r="BI913"/>
      <c r="BJ913" s="96">
        <v>4</v>
      </c>
      <c r="BK913" s="96" t="s">
        <v>4302</v>
      </c>
      <c r="BL913" s="68" t="s">
        <v>6786</v>
      </c>
      <c r="CQ913" s="205">
        <v>1</v>
      </c>
    </row>
    <row r="914" spans="52:95" x14ac:dyDescent="0.25">
      <c r="AZ914" s="96" t="s">
        <v>1188</v>
      </c>
      <c r="BA914" s="96" t="s">
        <v>12</v>
      </c>
      <c r="BB914" s="96">
        <v>2</v>
      </c>
      <c r="BC914" t="s">
        <v>4564</v>
      </c>
      <c r="BD914" t="s">
        <v>4565</v>
      </c>
      <c r="BE914" t="s">
        <v>6808</v>
      </c>
      <c r="BF914" t="s">
        <v>6809</v>
      </c>
      <c r="BG914" t="s">
        <v>6810</v>
      </c>
      <c r="BH914" t="s">
        <v>6811</v>
      </c>
      <c r="BI914"/>
      <c r="BJ914" s="96">
        <v>4</v>
      </c>
      <c r="BK914" s="96" t="s">
        <v>4303</v>
      </c>
      <c r="BL914" s="68" t="s">
        <v>6786</v>
      </c>
      <c r="CQ914" s="205">
        <v>1</v>
      </c>
    </row>
    <row r="915" spans="52:95" x14ac:dyDescent="0.25">
      <c r="AZ915" s="96" t="s">
        <v>1188</v>
      </c>
      <c r="BA915" s="96" t="s">
        <v>12</v>
      </c>
      <c r="BB915" s="96">
        <v>3</v>
      </c>
      <c r="BC915" t="s">
        <v>4569</v>
      </c>
      <c r="BD915" t="s">
        <v>4373</v>
      </c>
      <c r="BE915" t="s">
        <v>6979</v>
      </c>
      <c r="BH915"/>
      <c r="BI915"/>
      <c r="BJ915" s="96">
        <v>4</v>
      </c>
      <c r="BK915" s="96" t="s">
        <v>4304</v>
      </c>
      <c r="BL915" s="68" t="s">
        <v>6786</v>
      </c>
      <c r="CQ915" s="205">
        <v>1</v>
      </c>
    </row>
    <row r="916" spans="52:95" x14ac:dyDescent="0.25">
      <c r="AZ916" s="96" t="s">
        <v>1188</v>
      </c>
      <c r="BA916" s="96" t="s">
        <v>12</v>
      </c>
      <c r="BB916" s="96">
        <v>4</v>
      </c>
      <c r="BC916" t="s">
        <v>4573</v>
      </c>
      <c r="BD916" t="s">
        <v>6812</v>
      </c>
      <c r="BE916" t="s">
        <v>6813</v>
      </c>
      <c r="BF916" t="s">
        <v>6802</v>
      </c>
      <c r="BG916" t="s">
        <v>6814</v>
      </c>
      <c r="BH916" t="s">
        <v>6815</v>
      </c>
      <c r="BI916" t="s">
        <v>6816</v>
      </c>
      <c r="BJ916" s="96">
        <v>4</v>
      </c>
      <c r="BK916" s="96" t="s">
        <v>4305</v>
      </c>
      <c r="BL916" s="68" t="s">
        <v>6786</v>
      </c>
      <c r="CQ916" s="205">
        <v>1</v>
      </c>
    </row>
    <row r="917" spans="52:95" x14ac:dyDescent="0.25">
      <c r="AZ917" s="96" t="s">
        <v>1188</v>
      </c>
      <c r="BA917" s="96" t="s">
        <v>12</v>
      </c>
      <c r="BB917" s="96">
        <v>5</v>
      </c>
      <c r="BC917" t="s">
        <v>4577</v>
      </c>
      <c r="BD917" t="s">
        <v>6817</v>
      </c>
      <c r="BE917" t="s">
        <v>4578</v>
      </c>
      <c r="BF917" t="s">
        <v>6818</v>
      </c>
      <c r="BG917" t="s">
        <v>6819</v>
      </c>
      <c r="BH917" t="s">
        <v>6793</v>
      </c>
      <c r="BI917"/>
      <c r="BJ917" s="96">
        <v>4</v>
      </c>
      <c r="BK917" s="96" t="s">
        <v>4306</v>
      </c>
      <c r="BL917" s="68" t="s">
        <v>6786</v>
      </c>
      <c r="CQ917" s="205">
        <v>1</v>
      </c>
    </row>
    <row r="918" spans="52:95" x14ac:dyDescent="0.25">
      <c r="AZ918" s="96" t="s">
        <v>1208</v>
      </c>
      <c r="BA918" s="96" t="s">
        <v>10</v>
      </c>
      <c r="BB918" s="96">
        <v>1</v>
      </c>
      <c r="BC918" t="s">
        <v>4512</v>
      </c>
      <c r="BD918" t="s">
        <v>4375</v>
      </c>
      <c r="BE918" t="s">
        <v>6848</v>
      </c>
      <c r="BJ918" s="96">
        <v>4</v>
      </c>
      <c r="BK918" s="96" t="s">
        <v>4292</v>
      </c>
      <c r="BL918" s="68" t="s">
        <v>6786</v>
      </c>
      <c r="CQ918" s="205">
        <v>1</v>
      </c>
    </row>
    <row r="919" spans="52:95" x14ac:dyDescent="0.25">
      <c r="AZ919" s="96" t="s">
        <v>1208</v>
      </c>
      <c r="BA919" s="96" t="s">
        <v>10</v>
      </c>
      <c r="BB919" s="96">
        <v>2</v>
      </c>
      <c r="BC919" t="s">
        <v>4518</v>
      </c>
      <c r="BD919" t="s">
        <v>6980</v>
      </c>
      <c r="BE919" t="s">
        <v>6787</v>
      </c>
      <c r="BF919" t="s">
        <v>6788</v>
      </c>
      <c r="BG919" t="s">
        <v>6789</v>
      </c>
      <c r="BJ919" s="96">
        <v>4</v>
      </c>
      <c r="BK919" s="96" t="s">
        <v>4293</v>
      </c>
      <c r="BL919" s="68" t="s">
        <v>6786</v>
      </c>
      <c r="CQ919" s="205">
        <v>1</v>
      </c>
    </row>
    <row r="920" spans="52:95" x14ac:dyDescent="0.25">
      <c r="AZ920" s="96" t="s">
        <v>1208</v>
      </c>
      <c r="BA920" s="96" t="s">
        <v>10</v>
      </c>
      <c r="BB920" s="96">
        <v>3</v>
      </c>
      <c r="BC920" t="s">
        <v>4523</v>
      </c>
      <c r="BD920" t="s">
        <v>5574</v>
      </c>
      <c r="BE920" t="s">
        <v>6981</v>
      </c>
      <c r="BJ920" s="96">
        <v>4</v>
      </c>
      <c r="BK920" s="96" t="s">
        <v>4294</v>
      </c>
      <c r="BL920" s="68" t="s">
        <v>6786</v>
      </c>
      <c r="CQ920" s="205">
        <v>1</v>
      </c>
    </row>
    <row r="921" spans="52:95" x14ac:dyDescent="0.25">
      <c r="AZ921" s="96" t="s">
        <v>1208</v>
      </c>
      <c r="BA921" s="96" t="s">
        <v>10</v>
      </c>
      <c r="BB921" s="96">
        <v>4</v>
      </c>
      <c r="BC921" t="s">
        <v>4527</v>
      </c>
      <c r="BD921" t="s">
        <v>5575</v>
      </c>
      <c r="BJ921" s="96">
        <v>4</v>
      </c>
      <c r="BK921" s="96" t="s">
        <v>4295</v>
      </c>
      <c r="BL921" s="68" t="s">
        <v>6786</v>
      </c>
      <c r="CQ921" s="205">
        <v>1</v>
      </c>
    </row>
    <row r="922" spans="52:95" x14ac:dyDescent="0.25">
      <c r="AZ922" s="96" t="s">
        <v>1208</v>
      </c>
      <c r="BA922" s="96" t="s">
        <v>10</v>
      </c>
      <c r="BB922" s="96">
        <v>5</v>
      </c>
      <c r="BC922" t="s">
        <v>4531</v>
      </c>
      <c r="BD922" t="s">
        <v>1224</v>
      </c>
      <c r="BE922" t="s">
        <v>6792</v>
      </c>
      <c r="BF922" t="s">
        <v>6793</v>
      </c>
      <c r="BJ922" s="96">
        <v>4</v>
      </c>
      <c r="BK922" s="96" t="s">
        <v>4296</v>
      </c>
      <c r="BL922" s="68" t="s">
        <v>6786</v>
      </c>
      <c r="CQ922" s="205">
        <v>1</v>
      </c>
    </row>
    <row r="923" spans="52:95" x14ac:dyDescent="0.25">
      <c r="AZ923" s="96" t="s">
        <v>1208</v>
      </c>
      <c r="BA923" s="96" t="s">
        <v>54</v>
      </c>
      <c r="BB923" s="96">
        <v>1</v>
      </c>
      <c r="BC923" t="s">
        <v>4536</v>
      </c>
      <c r="BD923" t="s">
        <v>5575</v>
      </c>
      <c r="BJ923" s="96">
        <v>4</v>
      </c>
      <c r="BK923" s="96" t="s">
        <v>4297</v>
      </c>
      <c r="BL923" s="68" t="s">
        <v>6786</v>
      </c>
      <c r="CQ923" s="205">
        <v>1</v>
      </c>
    </row>
    <row r="924" spans="52:95" x14ac:dyDescent="0.25">
      <c r="AZ924" s="96" t="s">
        <v>1208</v>
      </c>
      <c r="BA924" s="96" t="s">
        <v>54</v>
      </c>
      <c r="BB924" s="96">
        <v>2</v>
      </c>
      <c r="BC924" t="s">
        <v>4540</v>
      </c>
      <c r="BD924" t="s">
        <v>4541</v>
      </c>
      <c r="BE924" t="s">
        <v>6794</v>
      </c>
      <c r="BF924" t="s">
        <v>6789</v>
      </c>
      <c r="BG924" t="s">
        <v>6788</v>
      </c>
      <c r="BH924" s="96" t="s">
        <v>6795</v>
      </c>
      <c r="BJ924" s="96">
        <v>4</v>
      </c>
      <c r="BK924" s="96" t="s">
        <v>4298</v>
      </c>
      <c r="BL924" s="68" t="s">
        <v>6786</v>
      </c>
      <c r="CQ924" s="205">
        <v>1</v>
      </c>
    </row>
    <row r="925" spans="52:95" x14ac:dyDescent="0.25">
      <c r="AZ925" s="96" t="s">
        <v>1208</v>
      </c>
      <c r="BA925" s="96" t="s">
        <v>54</v>
      </c>
      <c r="BB925" s="96">
        <v>3</v>
      </c>
      <c r="BC925" t="s">
        <v>4545</v>
      </c>
      <c r="BD925" t="s">
        <v>5574</v>
      </c>
      <c r="BE925" t="s">
        <v>6981</v>
      </c>
      <c r="BJ925" s="96">
        <v>4</v>
      </c>
      <c r="BK925" s="96" t="s">
        <v>4299</v>
      </c>
      <c r="BL925" s="68" t="s">
        <v>6786</v>
      </c>
      <c r="CQ925" s="205">
        <v>1</v>
      </c>
    </row>
    <row r="926" spans="52:95" x14ac:dyDescent="0.25">
      <c r="AZ926" s="96" t="s">
        <v>1208</v>
      </c>
      <c r="BA926" s="96" t="s">
        <v>54</v>
      </c>
      <c r="BB926" s="96">
        <v>4</v>
      </c>
      <c r="BC926" t="s">
        <v>4550</v>
      </c>
      <c r="BD926" t="s">
        <v>4551</v>
      </c>
      <c r="BE926" t="s">
        <v>6799</v>
      </c>
      <c r="BF926" t="s">
        <v>6800</v>
      </c>
      <c r="BG926" t="s">
        <v>6801</v>
      </c>
      <c r="BH926" s="96" t="s">
        <v>6802</v>
      </c>
      <c r="BI926" s="96" t="s">
        <v>6803</v>
      </c>
      <c r="BJ926" s="96">
        <v>4</v>
      </c>
      <c r="BK926" s="96" t="s">
        <v>4300</v>
      </c>
      <c r="BL926" s="68" t="s">
        <v>6786</v>
      </c>
      <c r="CQ926" s="205">
        <v>1</v>
      </c>
    </row>
    <row r="927" spans="52:95" x14ac:dyDescent="0.25">
      <c r="AZ927" s="96" t="s">
        <v>1208</v>
      </c>
      <c r="BA927" s="96" t="s">
        <v>54</v>
      </c>
      <c r="BB927" s="96">
        <v>5</v>
      </c>
      <c r="BC927" t="s">
        <v>4555</v>
      </c>
      <c r="BD927" t="s">
        <v>4556</v>
      </c>
      <c r="BE927" t="s">
        <v>6804</v>
      </c>
      <c r="BF927" t="s">
        <v>6805</v>
      </c>
      <c r="BG927" t="s">
        <v>6806</v>
      </c>
      <c r="BH927" s="96" t="s">
        <v>6807</v>
      </c>
      <c r="BJ927" s="96">
        <v>4</v>
      </c>
      <c r="BK927" s="96" t="s">
        <v>4301</v>
      </c>
      <c r="BL927" s="68" t="s">
        <v>6786</v>
      </c>
      <c r="CQ927" s="205">
        <v>1</v>
      </c>
    </row>
    <row r="928" spans="52:95" x14ac:dyDescent="0.25">
      <c r="AZ928" s="96" t="s">
        <v>1208</v>
      </c>
      <c r="BA928" s="96" t="s">
        <v>12</v>
      </c>
      <c r="BB928" s="96">
        <v>1</v>
      </c>
      <c r="BC928" t="s">
        <v>4560</v>
      </c>
      <c r="BD928" t="s">
        <v>4375</v>
      </c>
      <c r="BE928" t="s">
        <v>6848</v>
      </c>
      <c r="BH928"/>
      <c r="BI928"/>
      <c r="BJ928" s="96">
        <v>4</v>
      </c>
      <c r="BK928" s="96" t="s">
        <v>4302</v>
      </c>
      <c r="BL928" s="68" t="s">
        <v>6786</v>
      </c>
      <c r="CQ928" s="205">
        <v>1</v>
      </c>
    </row>
    <row r="929" spans="52:95" x14ac:dyDescent="0.25">
      <c r="AZ929" s="96" t="s">
        <v>1208</v>
      </c>
      <c r="BA929" s="96" t="s">
        <v>12</v>
      </c>
      <c r="BB929" s="96">
        <v>2</v>
      </c>
      <c r="BC929" t="s">
        <v>4564</v>
      </c>
      <c r="BD929" t="s">
        <v>4565</v>
      </c>
      <c r="BE929" t="s">
        <v>6808</v>
      </c>
      <c r="BF929" t="s">
        <v>6809</v>
      </c>
      <c r="BG929" t="s">
        <v>6810</v>
      </c>
      <c r="BH929" t="s">
        <v>6811</v>
      </c>
      <c r="BI929"/>
      <c r="BJ929" s="96">
        <v>4</v>
      </c>
      <c r="BK929" s="96" t="s">
        <v>4303</v>
      </c>
      <c r="BL929" s="68" t="s">
        <v>6786</v>
      </c>
      <c r="CQ929" s="205">
        <v>1</v>
      </c>
    </row>
    <row r="930" spans="52:95" x14ac:dyDescent="0.25">
      <c r="AZ930" s="96" t="s">
        <v>1208</v>
      </c>
      <c r="BA930" s="96" t="s">
        <v>12</v>
      </c>
      <c r="BB930" s="96">
        <v>3</v>
      </c>
      <c r="BC930" t="s">
        <v>4569</v>
      </c>
      <c r="BD930" t="s">
        <v>4375</v>
      </c>
      <c r="BE930" t="s">
        <v>6981</v>
      </c>
      <c r="BH930"/>
      <c r="BI930"/>
      <c r="BJ930" s="96">
        <v>4</v>
      </c>
      <c r="BK930" s="96" t="s">
        <v>4304</v>
      </c>
      <c r="BL930" s="68" t="s">
        <v>6786</v>
      </c>
      <c r="CQ930" s="205">
        <v>1</v>
      </c>
    </row>
    <row r="931" spans="52:95" x14ac:dyDescent="0.25">
      <c r="AZ931" s="96" t="s">
        <v>1208</v>
      </c>
      <c r="BA931" s="96" t="s">
        <v>12</v>
      </c>
      <c r="BB931" s="96">
        <v>4</v>
      </c>
      <c r="BC931" t="s">
        <v>4573</v>
      </c>
      <c r="BD931" t="s">
        <v>6812</v>
      </c>
      <c r="BE931" t="s">
        <v>6813</v>
      </c>
      <c r="BF931" t="s">
        <v>6802</v>
      </c>
      <c r="BG931" t="s">
        <v>6814</v>
      </c>
      <c r="BH931" t="s">
        <v>6815</v>
      </c>
      <c r="BI931" t="s">
        <v>6816</v>
      </c>
      <c r="BJ931" s="96">
        <v>4</v>
      </c>
      <c r="BK931" s="96" t="s">
        <v>4305</v>
      </c>
      <c r="BL931" s="68" t="s">
        <v>6786</v>
      </c>
      <c r="CQ931" s="205">
        <v>1</v>
      </c>
    </row>
    <row r="932" spans="52:95" x14ac:dyDescent="0.25">
      <c r="AZ932" s="96" t="s">
        <v>1208</v>
      </c>
      <c r="BA932" s="96" t="s">
        <v>12</v>
      </c>
      <c r="BB932" s="96">
        <v>5</v>
      </c>
      <c r="BC932" t="s">
        <v>4577</v>
      </c>
      <c r="BD932" t="s">
        <v>6817</v>
      </c>
      <c r="BE932" t="s">
        <v>4578</v>
      </c>
      <c r="BF932" t="s">
        <v>6818</v>
      </c>
      <c r="BG932" t="s">
        <v>6819</v>
      </c>
      <c r="BH932" t="s">
        <v>6793</v>
      </c>
      <c r="BI932"/>
      <c r="BJ932" s="96">
        <v>4</v>
      </c>
      <c r="BK932" s="96" t="s">
        <v>4306</v>
      </c>
      <c r="BL932" s="68" t="s">
        <v>6786</v>
      </c>
      <c r="CQ932" s="205">
        <v>1</v>
      </c>
    </row>
    <row r="933" spans="52:95" x14ac:dyDescent="0.25">
      <c r="AZ933" s="96" t="s">
        <v>1226</v>
      </c>
      <c r="BA933" s="96" t="s">
        <v>10</v>
      </c>
      <c r="BB933" s="96">
        <v>1</v>
      </c>
      <c r="BC933" t="s">
        <v>4512</v>
      </c>
      <c r="BD933" t="s">
        <v>4376</v>
      </c>
      <c r="BE933" t="s">
        <v>6848</v>
      </c>
      <c r="BJ933" s="96">
        <v>4</v>
      </c>
      <c r="BK933" s="96" t="s">
        <v>4292</v>
      </c>
      <c r="BL933" s="68" t="s">
        <v>6786</v>
      </c>
      <c r="CQ933" s="205">
        <v>1</v>
      </c>
    </row>
    <row r="934" spans="52:95" x14ac:dyDescent="0.25">
      <c r="AZ934" s="96" t="s">
        <v>1226</v>
      </c>
      <c r="BA934" s="96" t="s">
        <v>10</v>
      </c>
      <c r="BB934" s="96">
        <v>2</v>
      </c>
      <c r="BC934" t="s">
        <v>4518</v>
      </c>
      <c r="BD934" t="s">
        <v>6982</v>
      </c>
      <c r="BE934" t="s">
        <v>6787</v>
      </c>
      <c r="BF934" t="s">
        <v>6788</v>
      </c>
      <c r="BG934" t="s">
        <v>6789</v>
      </c>
      <c r="BJ934" s="96">
        <v>4</v>
      </c>
      <c r="BK934" s="96" t="s">
        <v>4293</v>
      </c>
      <c r="BL934" s="68" t="s">
        <v>6786</v>
      </c>
      <c r="CQ934" s="205">
        <v>1</v>
      </c>
    </row>
    <row r="935" spans="52:95" x14ac:dyDescent="0.25">
      <c r="AZ935" s="96" t="s">
        <v>1226</v>
      </c>
      <c r="BA935" s="96" t="s">
        <v>10</v>
      </c>
      <c r="BB935" s="96">
        <v>3</v>
      </c>
      <c r="BC935" t="s">
        <v>4523</v>
      </c>
      <c r="BD935" t="s">
        <v>5576</v>
      </c>
      <c r="BE935" t="s">
        <v>6983</v>
      </c>
      <c r="BJ935" s="96">
        <v>4</v>
      </c>
      <c r="BK935" s="96" t="s">
        <v>4294</v>
      </c>
      <c r="BL935" s="68" t="s">
        <v>6786</v>
      </c>
      <c r="CQ935" s="205">
        <v>1</v>
      </c>
    </row>
    <row r="936" spans="52:95" x14ac:dyDescent="0.25">
      <c r="AZ936" s="96" t="s">
        <v>1226</v>
      </c>
      <c r="BA936" s="96" t="s">
        <v>10</v>
      </c>
      <c r="BB936" s="96">
        <v>4</v>
      </c>
      <c r="BC936" t="s">
        <v>4527</v>
      </c>
      <c r="BD936" t="s">
        <v>5577</v>
      </c>
      <c r="BJ936" s="96">
        <v>4</v>
      </c>
      <c r="BK936" s="96" t="s">
        <v>4295</v>
      </c>
      <c r="BL936" s="68" t="s">
        <v>6786</v>
      </c>
      <c r="CQ936" s="205">
        <v>1</v>
      </c>
    </row>
    <row r="937" spans="52:95" x14ac:dyDescent="0.25">
      <c r="AZ937" s="96" t="s">
        <v>1226</v>
      </c>
      <c r="BA937" s="96" t="s">
        <v>10</v>
      </c>
      <c r="BB937" s="96">
        <v>5</v>
      </c>
      <c r="BC937" t="s">
        <v>4531</v>
      </c>
      <c r="BD937" t="s">
        <v>4377</v>
      </c>
      <c r="BE937" t="s">
        <v>6792</v>
      </c>
      <c r="BF937" t="s">
        <v>6793</v>
      </c>
      <c r="BJ937" s="96">
        <v>4</v>
      </c>
      <c r="BK937" s="96" t="s">
        <v>4296</v>
      </c>
      <c r="BL937" s="68" t="s">
        <v>6786</v>
      </c>
      <c r="CQ937" s="205">
        <v>1</v>
      </c>
    </row>
    <row r="938" spans="52:95" x14ac:dyDescent="0.25">
      <c r="AZ938" s="96" t="s">
        <v>1226</v>
      </c>
      <c r="BA938" s="96" t="s">
        <v>54</v>
      </c>
      <c r="BB938" s="96">
        <v>1</v>
      </c>
      <c r="BC938" t="s">
        <v>4536</v>
      </c>
      <c r="BD938" t="s">
        <v>5577</v>
      </c>
      <c r="BJ938" s="96">
        <v>4</v>
      </c>
      <c r="BK938" s="96" t="s">
        <v>4297</v>
      </c>
      <c r="BL938" s="68" t="s">
        <v>6786</v>
      </c>
      <c r="CQ938" s="205">
        <v>1</v>
      </c>
    </row>
    <row r="939" spans="52:95" x14ac:dyDescent="0.25">
      <c r="AZ939" s="96" t="s">
        <v>1226</v>
      </c>
      <c r="BA939" s="96" t="s">
        <v>54</v>
      </c>
      <c r="BB939" s="96">
        <v>2</v>
      </c>
      <c r="BC939" t="s">
        <v>4540</v>
      </c>
      <c r="BD939" t="s">
        <v>4541</v>
      </c>
      <c r="BE939" t="s">
        <v>6794</v>
      </c>
      <c r="BF939" t="s">
        <v>6789</v>
      </c>
      <c r="BG939" t="s">
        <v>6788</v>
      </c>
      <c r="BH939" s="96" t="s">
        <v>6795</v>
      </c>
      <c r="BJ939" s="96">
        <v>4</v>
      </c>
      <c r="BK939" s="96" t="s">
        <v>4298</v>
      </c>
      <c r="BL939" s="68" t="s">
        <v>6786</v>
      </c>
      <c r="CQ939" s="205">
        <v>1</v>
      </c>
    </row>
    <row r="940" spans="52:95" x14ac:dyDescent="0.25">
      <c r="AZ940" s="96" t="s">
        <v>1226</v>
      </c>
      <c r="BA940" s="96" t="s">
        <v>54</v>
      </c>
      <c r="BB940" s="96">
        <v>3</v>
      </c>
      <c r="BC940" t="s">
        <v>4545</v>
      </c>
      <c r="BD940" t="s">
        <v>5576</v>
      </c>
      <c r="BE940" t="s">
        <v>6983</v>
      </c>
      <c r="BJ940" s="96">
        <v>4</v>
      </c>
      <c r="BK940" s="96" t="s">
        <v>4299</v>
      </c>
      <c r="BL940" s="68" t="s">
        <v>6786</v>
      </c>
      <c r="CQ940" s="205">
        <v>1</v>
      </c>
    </row>
    <row r="941" spans="52:95" x14ac:dyDescent="0.25">
      <c r="AZ941" s="96" t="s">
        <v>1226</v>
      </c>
      <c r="BA941" s="96" t="s">
        <v>54</v>
      </c>
      <c r="BB941" s="96">
        <v>4</v>
      </c>
      <c r="BC941" t="s">
        <v>4550</v>
      </c>
      <c r="BD941" t="s">
        <v>4551</v>
      </c>
      <c r="BE941" t="s">
        <v>6799</v>
      </c>
      <c r="BF941" t="s">
        <v>6800</v>
      </c>
      <c r="BG941" t="s">
        <v>6801</v>
      </c>
      <c r="BH941" s="96" t="s">
        <v>6802</v>
      </c>
      <c r="BI941" s="96" t="s">
        <v>6803</v>
      </c>
      <c r="BJ941" s="96">
        <v>4</v>
      </c>
      <c r="BK941" s="96" t="s">
        <v>4300</v>
      </c>
      <c r="BL941" s="68" t="s">
        <v>6786</v>
      </c>
      <c r="CQ941" s="205">
        <v>1</v>
      </c>
    </row>
    <row r="942" spans="52:95" x14ac:dyDescent="0.25">
      <c r="AZ942" s="96" t="s">
        <v>1226</v>
      </c>
      <c r="BA942" s="96" t="s">
        <v>54</v>
      </c>
      <c r="BB942" s="96">
        <v>5</v>
      </c>
      <c r="BC942" t="s">
        <v>4555</v>
      </c>
      <c r="BD942" t="s">
        <v>4556</v>
      </c>
      <c r="BE942" t="s">
        <v>6804</v>
      </c>
      <c r="BF942" t="s">
        <v>6805</v>
      </c>
      <c r="BG942" t="s">
        <v>6806</v>
      </c>
      <c r="BH942" s="96" t="s">
        <v>6807</v>
      </c>
      <c r="BJ942" s="96">
        <v>4</v>
      </c>
      <c r="BK942" s="96" t="s">
        <v>4301</v>
      </c>
      <c r="BL942" s="68" t="s">
        <v>6786</v>
      </c>
      <c r="CQ942" s="205">
        <v>1</v>
      </c>
    </row>
    <row r="943" spans="52:95" x14ac:dyDescent="0.25">
      <c r="AZ943" s="96" t="s">
        <v>1226</v>
      </c>
      <c r="BA943" s="96" t="s">
        <v>12</v>
      </c>
      <c r="BB943" s="96">
        <v>1</v>
      </c>
      <c r="BC943" t="s">
        <v>4560</v>
      </c>
      <c r="BD943" t="s">
        <v>4376</v>
      </c>
      <c r="BE943" t="s">
        <v>6848</v>
      </c>
      <c r="BH943"/>
      <c r="BI943"/>
      <c r="BJ943" s="96">
        <v>4</v>
      </c>
      <c r="BK943" s="96" t="s">
        <v>4302</v>
      </c>
      <c r="BL943" s="68" t="s">
        <v>6786</v>
      </c>
      <c r="CQ943" s="205">
        <v>1</v>
      </c>
    </row>
    <row r="944" spans="52:95" x14ac:dyDescent="0.25">
      <c r="AZ944" s="96" t="s">
        <v>1226</v>
      </c>
      <c r="BA944" s="96" t="s">
        <v>12</v>
      </c>
      <c r="BB944" s="96">
        <v>2</v>
      </c>
      <c r="BC944" t="s">
        <v>4564</v>
      </c>
      <c r="BD944" t="s">
        <v>4565</v>
      </c>
      <c r="BE944" t="s">
        <v>6808</v>
      </c>
      <c r="BF944" t="s">
        <v>6809</v>
      </c>
      <c r="BG944" t="s">
        <v>6810</v>
      </c>
      <c r="BH944" t="s">
        <v>6811</v>
      </c>
      <c r="BI944"/>
      <c r="BJ944" s="96">
        <v>4</v>
      </c>
      <c r="BK944" s="96" t="s">
        <v>4303</v>
      </c>
      <c r="BL944" s="68" t="s">
        <v>6786</v>
      </c>
      <c r="CQ944" s="205">
        <v>1</v>
      </c>
    </row>
    <row r="945" spans="52:95" x14ac:dyDescent="0.25">
      <c r="AZ945" s="96" t="s">
        <v>1226</v>
      </c>
      <c r="BA945" s="96" t="s">
        <v>12</v>
      </c>
      <c r="BB945" s="96">
        <v>3</v>
      </c>
      <c r="BC945" t="s">
        <v>4569</v>
      </c>
      <c r="BD945" t="s">
        <v>4376</v>
      </c>
      <c r="BE945" t="s">
        <v>6983</v>
      </c>
      <c r="BH945"/>
      <c r="BI945"/>
      <c r="BJ945" s="96">
        <v>4</v>
      </c>
      <c r="BK945" s="96" t="s">
        <v>4304</v>
      </c>
      <c r="BL945" s="68" t="s">
        <v>6786</v>
      </c>
      <c r="CQ945" s="205">
        <v>1</v>
      </c>
    </row>
    <row r="946" spans="52:95" x14ac:dyDescent="0.25">
      <c r="AZ946" s="96" t="s">
        <v>1226</v>
      </c>
      <c r="BA946" s="96" t="s">
        <v>12</v>
      </c>
      <c r="BB946" s="96">
        <v>4</v>
      </c>
      <c r="BC946" t="s">
        <v>4573</v>
      </c>
      <c r="BD946" t="s">
        <v>6812</v>
      </c>
      <c r="BE946" t="s">
        <v>6813</v>
      </c>
      <c r="BF946" t="s">
        <v>6802</v>
      </c>
      <c r="BG946" t="s">
        <v>6814</v>
      </c>
      <c r="BH946" t="s">
        <v>6815</v>
      </c>
      <c r="BI946" t="s">
        <v>6816</v>
      </c>
      <c r="BJ946" s="96">
        <v>4</v>
      </c>
      <c r="BK946" s="96" t="s">
        <v>4305</v>
      </c>
      <c r="BL946" s="68" t="s">
        <v>6786</v>
      </c>
      <c r="CQ946" s="205">
        <v>1</v>
      </c>
    </row>
    <row r="947" spans="52:95" x14ac:dyDescent="0.25">
      <c r="AZ947" s="96" t="s">
        <v>1226</v>
      </c>
      <c r="BA947" s="96" t="s">
        <v>12</v>
      </c>
      <c r="BB947" s="96">
        <v>5</v>
      </c>
      <c r="BC947" t="s">
        <v>4577</v>
      </c>
      <c r="BD947" t="s">
        <v>6817</v>
      </c>
      <c r="BE947" t="s">
        <v>4578</v>
      </c>
      <c r="BF947" t="s">
        <v>6818</v>
      </c>
      <c r="BG947" t="s">
        <v>6819</v>
      </c>
      <c r="BH947" t="s">
        <v>6793</v>
      </c>
      <c r="BI947"/>
      <c r="BJ947" s="96">
        <v>4</v>
      </c>
      <c r="BK947" s="96" t="s">
        <v>4306</v>
      </c>
      <c r="BL947" s="68" t="s">
        <v>6786</v>
      </c>
      <c r="CQ947" s="205">
        <v>1</v>
      </c>
    </row>
    <row r="948" spans="52:95" x14ac:dyDescent="0.25">
      <c r="AZ948" s="96" t="s">
        <v>1244</v>
      </c>
      <c r="BA948" s="96" t="s">
        <v>10</v>
      </c>
      <c r="BB948" s="96">
        <v>1</v>
      </c>
      <c r="BC948" t="s">
        <v>4512</v>
      </c>
      <c r="BD948" t="s">
        <v>6848</v>
      </c>
      <c r="BJ948" s="96">
        <v>4</v>
      </c>
      <c r="BK948" s="96" t="s">
        <v>4292</v>
      </c>
      <c r="BL948" s="68" t="s">
        <v>6786</v>
      </c>
      <c r="CQ948" s="205">
        <v>1</v>
      </c>
    </row>
    <row r="949" spans="52:95" x14ac:dyDescent="0.25">
      <c r="AZ949" s="96" t="s">
        <v>1244</v>
      </c>
      <c r="BA949" s="96" t="s">
        <v>10</v>
      </c>
      <c r="BB949" s="96">
        <v>2</v>
      </c>
      <c r="BC949" t="s">
        <v>4518</v>
      </c>
      <c r="BD949" t="s">
        <v>6984</v>
      </c>
      <c r="BE949" t="s">
        <v>6787</v>
      </c>
      <c r="BF949" t="s">
        <v>6788</v>
      </c>
      <c r="BG949" t="s">
        <v>6789</v>
      </c>
      <c r="BJ949" s="96">
        <v>4</v>
      </c>
      <c r="BK949" s="96" t="s">
        <v>4293</v>
      </c>
      <c r="BL949" s="68" t="s">
        <v>6786</v>
      </c>
      <c r="CQ949" s="205">
        <v>1</v>
      </c>
    </row>
    <row r="950" spans="52:95" x14ac:dyDescent="0.25">
      <c r="AZ950" s="96" t="s">
        <v>1244</v>
      </c>
      <c r="BA950" s="96" t="s">
        <v>10</v>
      </c>
      <c r="BB950" s="96">
        <v>3</v>
      </c>
      <c r="BC950" t="s">
        <v>4523</v>
      </c>
      <c r="BD950" t="s">
        <v>5578</v>
      </c>
      <c r="BE950" t="s">
        <v>6985</v>
      </c>
      <c r="BI950"/>
      <c r="BJ950" s="96">
        <v>4</v>
      </c>
      <c r="BK950" s="96" t="s">
        <v>4294</v>
      </c>
      <c r="BL950" s="68" t="s">
        <v>6786</v>
      </c>
      <c r="CQ950" s="205">
        <v>1</v>
      </c>
    </row>
    <row r="951" spans="52:95" x14ac:dyDescent="0.25">
      <c r="AZ951" s="96" t="s">
        <v>1244</v>
      </c>
      <c r="BA951" s="96" t="s">
        <v>10</v>
      </c>
      <c r="BB951" s="96">
        <v>4</v>
      </c>
      <c r="BC951" t="s">
        <v>4527</v>
      </c>
      <c r="BD951" t="s">
        <v>5579</v>
      </c>
      <c r="BJ951" s="96">
        <v>4</v>
      </c>
      <c r="BK951" s="96" t="s">
        <v>4295</v>
      </c>
      <c r="BL951" s="68" t="s">
        <v>6786</v>
      </c>
      <c r="CQ951" s="205">
        <v>1</v>
      </c>
    </row>
    <row r="952" spans="52:95" x14ac:dyDescent="0.25">
      <c r="AZ952" s="96" t="s">
        <v>1244</v>
      </c>
      <c r="BA952" s="96" t="s">
        <v>10</v>
      </c>
      <c r="BB952" s="96">
        <v>5</v>
      </c>
      <c r="BC952" t="s">
        <v>4531</v>
      </c>
      <c r="BD952" t="s">
        <v>4378</v>
      </c>
      <c r="BE952" t="s">
        <v>6792</v>
      </c>
      <c r="BF952" t="s">
        <v>6793</v>
      </c>
      <c r="BJ952" s="96">
        <v>4</v>
      </c>
      <c r="BK952" s="96" t="s">
        <v>4296</v>
      </c>
      <c r="BL952" s="68" t="s">
        <v>6786</v>
      </c>
      <c r="CQ952" s="205">
        <v>1</v>
      </c>
    </row>
    <row r="953" spans="52:95" x14ac:dyDescent="0.25">
      <c r="AZ953" s="96" t="s">
        <v>1244</v>
      </c>
      <c r="BA953" s="96" t="s">
        <v>54</v>
      </c>
      <c r="BB953" s="96">
        <v>1</v>
      </c>
      <c r="BC953" t="s">
        <v>4536</v>
      </c>
      <c r="BD953" t="s">
        <v>5579</v>
      </c>
      <c r="BJ953" s="96">
        <v>4</v>
      </c>
      <c r="BK953" s="96" t="s">
        <v>4297</v>
      </c>
      <c r="BL953" s="68" t="s">
        <v>6786</v>
      </c>
      <c r="CQ953" s="205">
        <v>1</v>
      </c>
    </row>
    <row r="954" spans="52:95" x14ac:dyDescent="0.25">
      <c r="AZ954" s="96" t="s">
        <v>1244</v>
      </c>
      <c r="BA954" s="96" t="s">
        <v>54</v>
      </c>
      <c r="BB954" s="96">
        <v>2</v>
      </c>
      <c r="BC954" t="s">
        <v>4540</v>
      </c>
      <c r="BD954" t="s">
        <v>4541</v>
      </c>
      <c r="BE954" t="s">
        <v>6794</v>
      </c>
      <c r="BF954" t="s">
        <v>6789</v>
      </c>
      <c r="BG954" t="s">
        <v>6788</v>
      </c>
      <c r="BH954" s="96" t="s">
        <v>6795</v>
      </c>
      <c r="BJ954" s="96">
        <v>4</v>
      </c>
      <c r="BK954" s="96" t="s">
        <v>4298</v>
      </c>
      <c r="BL954" s="68" t="s">
        <v>6786</v>
      </c>
      <c r="CQ954" s="205">
        <v>1</v>
      </c>
    </row>
    <row r="955" spans="52:95" x14ac:dyDescent="0.25">
      <c r="AZ955" s="96" t="s">
        <v>1244</v>
      </c>
      <c r="BA955" s="96" t="s">
        <v>54</v>
      </c>
      <c r="BB955" s="96">
        <v>3</v>
      </c>
      <c r="BC955" t="s">
        <v>4545</v>
      </c>
      <c r="BD955" t="s">
        <v>5578</v>
      </c>
      <c r="BE955" t="s">
        <v>6985</v>
      </c>
      <c r="BI955"/>
      <c r="BJ955" s="96">
        <v>4</v>
      </c>
      <c r="BK955" s="96" t="s">
        <v>4299</v>
      </c>
      <c r="BL955" s="68" t="s">
        <v>6786</v>
      </c>
      <c r="CQ955" s="205">
        <v>1</v>
      </c>
    </row>
    <row r="956" spans="52:95" x14ac:dyDescent="0.25">
      <c r="AZ956" s="96" t="s">
        <v>1244</v>
      </c>
      <c r="BA956" s="96" t="s">
        <v>54</v>
      </c>
      <c r="BB956" s="96">
        <v>4</v>
      </c>
      <c r="BC956" t="s">
        <v>4550</v>
      </c>
      <c r="BD956" t="s">
        <v>4551</v>
      </c>
      <c r="BE956" t="s">
        <v>6799</v>
      </c>
      <c r="BF956" t="s">
        <v>6800</v>
      </c>
      <c r="BG956" t="s">
        <v>6801</v>
      </c>
      <c r="BH956" s="96" t="s">
        <v>6802</v>
      </c>
      <c r="BI956" s="96" t="s">
        <v>6803</v>
      </c>
      <c r="BJ956" s="96">
        <v>4</v>
      </c>
      <c r="BK956" s="96" t="s">
        <v>4300</v>
      </c>
      <c r="BL956" s="68" t="s">
        <v>6786</v>
      </c>
      <c r="CQ956" s="205">
        <v>1</v>
      </c>
    </row>
    <row r="957" spans="52:95" x14ac:dyDescent="0.25">
      <c r="AZ957" s="96" t="s">
        <v>1244</v>
      </c>
      <c r="BA957" s="96" t="s">
        <v>54</v>
      </c>
      <c r="BB957" s="96">
        <v>5</v>
      </c>
      <c r="BC957" t="s">
        <v>4555</v>
      </c>
      <c r="BD957" t="s">
        <v>4556</v>
      </c>
      <c r="BE957" t="s">
        <v>6804</v>
      </c>
      <c r="BF957" t="s">
        <v>6805</v>
      </c>
      <c r="BG957" t="s">
        <v>6806</v>
      </c>
      <c r="BH957" s="96" t="s">
        <v>6807</v>
      </c>
      <c r="BJ957" s="96">
        <v>4</v>
      </c>
      <c r="BK957" s="96" t="s">
        <v>4301</v>
      </c>
      <c r="BL957" s="68" t="s">
        <v>6786</v>
      </c>
      <c r="CQ957" s="205">
        <v>1</v>
      </c>
    </row>
    <row r="958" spans="52:95" x14ac:dyDescent="0.25">
      <c r="AZ958" s="96" t="s">
        <v>1244</v>
      </c>
      <c r="BA958" s="96" t="s">
        <v>12</v>
      </c>
      <c r="BB958" s="96">
        <v>1</v>
      </c>
      <c r="BC958" t="s">
        <v>4560</v>
      </c>
      <c r="BD958" t="s">
        <v>6848</v>
      </c>
      <c r="BH958"/>
      <c r="BI958"/>
      <c r="BJ958" s="96">
        <v>4</v>
      </c>
      <c r="BK958" s="96" t="s">
        <v>4302</v>
      </c>
      <c r="BL958" s="68" t="s">
        <v>6786</v>
      </c>
      <c r="CQ958" s="205">
        <v>1</v>
      </c>
    </row>
    <row r="959" spans="52:95" x14ac:dyDescent="0.25">
      <c r="AZ959" s="96" t="s">
        <v>1244</v>
      </c>
      <c r="BA959" s="96" t="s">
        <v>12</v>
      </c>
      <c r="BB959" s="96">
        <v>2</v>
      </c>
      <c r="BC959" t="s">
        <v>4564</v>
      </c>
      <c r="BD959" t="s">
        <v>4565</v>
      </c>
      <c r="BE959" t="s">
        <v>6808</v>
      </c>
      <c r="BF959" t="s">
        <v>6809</v>
      </c>
      <c r="BG959" t="s">
        <v>6810</v>
      </c>
      <c r="BH959" t="s">
        <v>6811</v>
      </c>
      <c r="BI959"/>
      <c r="BJ959" s="96">
        <v>4</v>
      </c>
      <c r="BK959" s="96" t="s">
        <v>4303</v>
      </c>
      <c r="BL959" s="68" t="s">
        <v>6786</v>
      </c>
      <c r="CQ959" s="205">
        <v>1</v>
      </c>
    </row>
    <row r="960" spans="52:95" x14ac:dyDescent="0.25">
      <c r="AZ960" s="96" t="s">
        <v>1244</v>
      </c>
      <c r="BA960" s="96" t="s">
        <v>12</v>
      </c>
      <c r="BB960" s="96">
        <v>3</v>
      </c>
      <c r="BC960" t="s">
        <v>4569</v>
      </c>
      <c r="BD960" t="s">
        <v>6985</v>
      </c>
      <c r="BH960"/>
      <c r="BI960"/>
      <c r="BJ960" s="96">
        <v>4</v>
      </c>
      <c r="BK960" s="96" t="s">
        <v>4304</v>
      </c>
      <c r="BL960" s="68" t="s">
        <v>6786</v>
      </c>
      <c r="CQ960" s="205">
        <v>1</v>
      </c>
    </row>
    <row r="961" spans="52:95" x14ac:dyDescent="0.25">
      <c r="AZ961" s="96" t="s">
        <v>1244</v>
      </c>
      <c r="BA961" s="96" t="s">
        <v>12</v>
      </c>
      <c r="BB961" s="96">
        <v>4</v>
      </c>
      <c r="BC961" t="s">
        <v>4573</v>
      </c>
      <c r="BD961" t="s">
        <v>6812</v>
      </c>
      <c r="BE961" t="s">
        <v>6813</v>
      </c>
      <c r="BF961" t="s">
        <v>6802</v>
      </c>
      <c r="BG961" t="s">
        <v>6814</v>
      </c>
      <c r="BH961" t="s">
        <v>6815</v>
      </c>
      <c r="BI961" t="s">
        <v>6816</v>
      </c>
      <c r="BJ961" s="96">
        <v>4</v>
      </c>
      <c r="BK961" s="96" t="s">
        <v>4305</v>
      </c>
      <c r="BL961" s="68" t="s">
        <v>6786</v>
      </c>
      <c r="CQ961" s="205">
        <v>1</v>
      </c>
    </row>
    <row r="962" spans="52:95" x14ac:dyDescent="0.25">
      <c r="AZ962" s="96" t="s">
        <v>1244</v>
      </c>
      <c r="BA962" s="96" t="s">
        <v>12</v>
      </c>
      <c r="BB962" s="96">
        <v>5</v>
      </c>
      <c r="BC962" t="s">
        <v>4577</v>
      </c>
      <c r="BD962" t="s">
        <v>6817</v>
      </c>
      <c r="BE962" t="s">
        <v>4578</v>
      </c>
      <c r="BF962" t="s">
        <v>6818</v>
      </c>
      <c r="BG962" t="s">
        <v>6819</v>
      </c>
      <c r="BH962" t="s">
        <v>6793</v>
      </c>
      <c r="BI962"/>
      <c r="BJ962" s="96">
        <v>4</v>
      </c>
      <c r="BK962" s="96" t="s">
        <v>4306</v>
      </c>
      <c r="BL962" s="68" t="s">
        <v>6786</v>
      </c>
      <c r="CQ962" s="205">
        <v>1</v>
      </c>
    </row>
    <row r="963" spans="52:95" x14ac:dyDescent="0.25">
      <c r="AZ963" s="96" t="s">
        <v>1262</v>
      </c>
      <c r="BA963" s="96" t="s">
        <v>10</v>
      </c>
      <c r="BB963" s="96">
        <v>1</v>
      </c>
      <c r="BC963" t="s">
        <v>4512</v>
      </c>
      <c r="BD963" t="s">
        <v>1278</v>
      </c>
      <c r="BE963" t="s">
        <v>4327</v>
      </c>
      <c r="BF963" t="s">
        <v>6848</v>
      </c>
      <c r="BI963"/>
      <c r="BJ963" s="96">
        <v>4</v>
      </c>
      <c r="BK963" s="96" t="s">
        <v>4292</v>
      </c>
      <c r="BL963" s="68" t="s">
        <v>6786</v>
      </c>
      <c r="CQ963" s="205">
        <v>1</v>
      </c>
    </row>
    <row r="964" spans="52:95" x14ac:dyDescent="0.25">
      <c r="AZ964" s="96" t="s">
        <v>1262</v>
      </c>
      <c r="BA964" s="96" t="s">
        <v>10</v>
      </c>
      <c r="BB964" s="96">
        <v>2</v>
      </c>
      <c r="BC964" t="s">
        <v>4518</v>
      </c>
      <c r="BD964" t="s">
        <v>6986</v>
      </c>
      <c r="BE964" t="s">
        <v>6787</v>
      </c>
      <c r="BF964" t="s">
        <v>6788</v>
      </c>
      <c r="BG964" t="s">
        <v>6789</v>
      </c>
      <c r="BI964"/>
      <c r="BJ964" s="96">
        <v>4</v>
      </c>
      <c r="BK964" s="96" t="s">
        <v>4293</v>
      </c>
      <c r="BL964" s="68" t="s">
        <v>6786</v>
      </c>
      <c r="CQ964" s="205">
        <v>1</v>
      </c>
    </row>
    <row r="965" spans="52:95" x14ac:dyDescent="0.25">
      <c r="AZ965" s="96" t="s">
        <v>1262</v>
      </c>
      <c r="BA965" s="96" t="s">
        <v>10</v>
      </c>
      <c r="BB965" s="96">
        <v>3</v>
      </c>
      <c r="BC965" t="s">
        <v>4523</v>
      </c>
      <c r="BD965" t="s">
        <v>5580</v>
      </c>
      <c r="BE965" t="s">
        <v>6987</v>
      </c>
      <c r="BJ965" s="96">
        <v>4</v>
      </c>
      <c r="BK965" s="96" t="s">
        <v>4294</v>
      </c>
      <c r="BL965" s="68" t="s">
        <v>6786</v>
      </c>
      <c r="CQ965" s="205">
        <v>1</v>
      </c>
    </row>
    <row r="966" spans="52:95" x14ac:dyDescent="0.25">
      <c r="AZ966" s="96" t="s">
        <v>1262</v>
      </c>
      <c r="BA966" s="96" t="s">
        <v>10</v>
      </c>
      <c r="BB966" s="96">
        <v>4</v>
      </c>
      <c r="BC966" t="s">
        <v>4527</v>
      </c>
      <c r="BD966" t="s">
        <v>4379</v>
      </c>
      <c r="BJ966" s="96">
        <v>4</v>
      </c>
      <c r="BK966" s="96" t="s">
        <v>4295</v>
      </c>
      <c r="BL966" s="68" t="s">
        <v>6786</v>
      </c>
      <c r="CQ966" s="205">
        <v>1</v>
      </c>
    </row>
    <row r="967" spans="52:95" x14ac:dyDescent="0.25">
      <c r="AZ967" s="96" t="s">
        <v>1262</v>
      </c>
      <c r="BA967" s="96" t="s">
        <v>10</v>
      </c>
      <c r="BB967" s="96">
        <v>5</v>
      </c>
      <c r="BC967" t="s">
        <v>4531</v>
      </c>
      <c r="BD967" t="s">
        <v>1278</v>
      </c>
      <c r="BE967" t="s">
        <v>6792</v>
      </c>
      <c r="BF967" t="s">
        <v>6793</v>
      </c>
      <c r="BJ967" s="96">
        <v>4</v>
      </c>
      <c r="BK967" s="96" t="s">
        <v>4296</v>
      </c>
      <c r="BL967" s="68" t="s">
        <v>6786</v>
      </c>
      <c r="CQ967" s="205">
        <v>1</v>
      </c>
    </row>
    <row r="968" spans="52:95" x14ac:dyDescent="0.25">
      <c r="AZ968" s="96" t="s">
        <v>1262</v>
      </c>
      <c r="BA968" s="96" t="s">
        <v>54</v>
      </c>
      <c r="BB968" s="96">
        <v>1</v>
      </c>
      <c r="BC968" t="s">
        <v>4536</v>
      </c>
      <c r="BD968" t="s">
        <v>4379</v>
      </c>
      <c r="BJ968" s="96">
        <v>4</v>
      </c>
      <c r="BK968" s="96" t="s">
        <v>4297</v>
      </c>
      <c r="BL968" s="68" t="s">
        <v>6786</v>
      </c>
      <c r="CQ968" s="205">
        <v>1</v>
      </c>
    </row>
    <row r="969" spans="52:95" x14ac:dyDescent="0.25">
      <c r="AZ969" s="96" t="s">
        <v>1262</v>
      </c>
      <c r="BA969" s="96" t="s">
        <v>54</v>
      </c>
      <c r="BB969" s="96">
        <v>2</v>
      </c>
      <c r="BC969" t="s">
        <v>4540</v>
      </c>
      <c r="BD969" t="s">
        <v>4541</v>
      </c>
      <c r="BE969" t="s">
        <v>6794</v>
      </c>
      <c r="BF969" t="s">
        <v>6789</v>
      </c>
      <c r="BG969" t="s">
        <v>6788</v>
      </c>
      <c r="BH969" s="96" t="s">
        <v>6795</v>
      </c>
      <c r="BJ969" s="96">
        <v>4</v>
      </c>
      <c r="BK969" s="96" t="s">
        <v>4298</v>
      </c>
      <c r="BL969" s="68" t="s">
        <v>6786</v>
      </c>
      <c r="CQ969" s="205">
        <v>1</v>
      </c>
    </row>
    <row r="970" spans="52:95" x14ac:dyDescent="0.25">
      <c r="AZ970" s="96" t="s">
        <v>1262</v>
      </c>
      <c r="BA970" s="96" t="s">
        <v>54</v>
      </c>
      <c r="BB970" s="96">
        <v>3</v>
      </c>
      <c r="BC970" t="s">
        <v>4545</v>
      </c>
      <c r="BD970" t="s">
        <v>5580</v>
      </c>
      <c r="BE970" t="s">
        <v>6987</v>
      </c>
      <c r="BJ970" s="96">
        <v>4</v>
      </c>
      <c r="BK970" s="96" t="s">
        <v>4299</v>
      </c>
      <c r="BL970" s="68" t="s">
        <v>6786</v>
      </c>
      <c r="CQ970" s="205">
        <v>1</v>
      </c>
    </row>
    <row r="971" spans="52:95" x14ac:dyDescent="0.25">
      <c r="AZ971" s="96" t="s">
        <v>1262</v>
      </c>
      <c r="BA971" s="96" t="s">
        <v>54</v>
      </c>
      <c r="BB971" s="96">
        <v>4</v>
      </c>
      <c r="BC971" t="s">
        <v>4550</v>
      </c>
      <c r="BD971" t="s">
        <v>4551</v>
      </c>
      <c r="BE971" t="s">
        <v>6799</v>
      </c>
      <c r="BF971" t="s">
        <v>6800</v>
      </c>
      <c r="BG971" t="s">
        <v>6801</v>
      </c>
      <c r="BH971" s="96" t="s">
        <v>6802</v>
      </c>
      <c r="BI971" s="96" t="s">
        <v>6803</v>
      </c>
      <c r="BJ971" s="96">
        <v>4</v>
      </c>
      <c r="BK971" s="96" t="s">
        <v>4300</v>
      </c>
      <c r="BL971" s="68" t="s">
        <v>6786</v>
      </c>
      <c r="CQ971" s="205">
        <v>1</v>
      </c>
    </row>
    <row r="972" spans="52:95" x14ac:dyDescent="0.25">
      <c r="AZ972" s="96" t="s">
        <v>1262</v>
      </c>
      <c r="BA972" s="96" t="s">
        <v>54</v>
      </c>
      <c r="BB972" s="96">
        <v>5</v>
      </c>
      <c r="BC972" t="s">
        <v>4555</v>
      </c>
      <c r="BD972" t="s">
        <v>4556</v>
      </c>
      <c r="BE972" t="s">
        <v>6804</v>
      </c>
      <c r="BF972" t="s">
        <v>6805</v>
      </c>
      <c r="BG972" t="s">
        <v>6806</v>
      </c>
      <c r="BH972" s="96" t="s">
        <v>6807</v>
      </c>
      <c r="BJ972" s="96">
        <v>4</v>
      </c>
      <c r="BK972" s="96" t="s">
        <v>4301</v>
      </c>
      <c r="BL972" s="68" t="s">
        <v>6786</v>
      </c>
      <c r="CQ972" s="205">
        <v>1</v>
      </c>
    </row>
    <row r="973" spans="52:95" x14ac:dyDescent="0.25">
      <c r="AZ973" s="96" t="s">
        <v>1262</v>
      </c>
      <c r="BA973" s="96" t="s">
        <v>12</v>
      </c>
      <c r="BB973" s="96">
        <v>1</v>
      </c>
      <c r="BC973" t="s">
        <v>4560</v>
      </c>
      <c r="BD973" t="s">
        <v>4327</v>
      </c>
      <c r="BE973" t="s">
        <v>6848</v>
      </c>
      <c r="BH973"/>
      <c r="BI973"/>
      <c r="BJ973" s="96">
        <v>4</v>
      </c>
      <c r="BK973" s="96" t="s">
        <v>4302</v>
      </c>
      <c r="BL973" s="68" t="s">
        <v>6786</v>
      </c>
      <c r="CQ973" s="205">
        <v>1</v>
      </c>
    </row>
    <row r="974" spans="52:95" x14ac:dyDescent="0.25">
      <c r="AZ974" s="96" t="s">
        <v>1262</v>
      </c>
      <c r="BA974" s="96" t="s">
        <v>12</v>
      </c>
      <c r="BB974" s="96">
        <v>2</v>
      </c>
      <c r="BC974" t="s">
        <v>4564</v>
      </c>
      <c r="BD974" t="s">
        <v>4565</v>
      </c>
      <c r="BE974" t="s">
        <v>6808</v>
      </c>
      <c r="BF974" t="s">
        <v>6809</v>
      </c>
      <c r="BG974" t="s">
        <v>6810</v>
      </c>
      <c r="BH974" t="s">
        <v>6811</v>
      </c>
      <c r="BI974"/>
      <c r="BJ974" s="96">
        <v>4</v>
      </c>
      <c r="BK974" s="96" t="s">
        <v>4303</v>
      </c>
      <c r="BL974" s="68" t="s">
        <v>6786</v>
      </c>
      <c r="CQ974" s="205">
        <v>1</v>
      </c>
    </row>
    <row r="975" spans="52:95" x14ac:dyDescent="0.25">
      <c r="AZ975" s="96" t="s">
        <v>1262</v>
      </c>
      <c r="BA975" s="96" t="s">
        <v>12</v>
      </c>
      <c r="BB975" s="96">
        <v>3</v>
      </c>
      <c r="BC975" t="s">
        <v>4569</v>
      </c>
      <c r="BD975" t="s">
        <v>4327</v>
      </c>
      <c r="BE975" t="s">
        <v>6987</v>
      </c>
      <c r="BH975"/>
      <c r="BI975"/>
      <c r="BJ975" s="96">
        <v>4</v>
      </c>
      <c r="BK975" s="96" t="s">
        <v>4304</v>
      </c>
      <c r="BL975" s="68" t="s">
        <v>6786</v>
      </c>
      <c r="CQ975" s="205">
        <v>1</v>
      </c>
    </row>
    <row r="976" spans="52:95" x14ac:dyDescent="0.25">
      <c r="AZ976" s="96" t="s">
        <v>1262</v>
      </c>
      <c r="BA976" s="96" t="s">
        <v>12</v>
      </c>
      <c r="BB976" s="96">
        <v>4</v>
      </c>
      <c r="BC976" t="s">
        <v>4573</v>
      </c>
      <c r="BD976" t="s">
        <v>6812</v>
      </c>
      <c r="BE976" t="s">
        <v>6813</v>
      </c>
      <c r="BF976" t="s">
        <v>6802</v>
      </c>
      <c r="BG976" t="s">
        <v>6814</v>
      </c>
      <c r="BH976" t="s">
        <v>6815</v>
      </c>
      <c r="BI976" t="s">
        <v>6816</v>
      </c>
      <c r="BJ976" s="96">
        <v>4</v>
      </c>
      <c r="BK976" s="96" t="s">
        <v>4305</v>
      </c>
      <c r="BL976" s="68" t="s">
        <v>6786</v>
      </c>
      <c r="CQ976" s="205">
        <v>1</v>
      </c>
    </row>
    <row r="977" spans="52:95" x14ac:dyDescent="0.25">
      <c r="AZ977" s="96" t="s">
        <v>1262</v>
      </c>
      <c r="BA977" s="96" t="s">
        <v>12</v>
      </c>
      <c r="BB977" s="96">
        <v>5</v>
      </c>
      <c r="BC977" t="s">
        <v>4577</v>
      </c>
      <c r="BD977" t="s">
        <v>6817</v>
      </c>
      <c r="BE977" t="s">
        <v>4578</v>
      </c>
      <c r="BF977" t="s">
        <v>6818</v>
      </c>
      <c r="BG977" t="s">
        <v>6819</v>
      </c>
      <c r="BH977" t="s">
        <v>6793</v>
      </c>
      <c r="BI977"/>
      <c r="BJ977" s="96">
        <v>4</v>
      </c>
      <c r="BK977" s="96" t="s">
        <v>4306</v>
      </c>
      <c r="BL977" s="68" t="s">
        <v>6786</v>
      </c>
      <c r="CQ977" s="205">
        <v>1</v>
      </c>
    </row>
    <row r="978" spans="52:95" x14ac:dyDescent="0.25">
      <c r="AZ978" s="96" t="s">
        <v>1280</v>
      </c>
      <c r="BA978" s="96" t="s">
        <v>10</v>
      </c>
      <c r="BB978" s="96">
        <v>1</v>
      </c>
      <c r="BC978" t="s">
        <v>4512</v>
      </c>
      <c r="BD978" t="s">
        <v>4380</v>
      </c>
      <c r="BE978" t="s">
        <v>6848</v>
      </c>
      <c r="BI978"/>
      <c r="BJ978" s="96">
        <v>4</v>
      </c>
      <c r="BK978" s="96" t="s">
        <v>4292</v>
      </c>
      <c r="BL978" s="68" t="s">
        <v>6786</v>
      </c>
      <c r="CQ978" s="205">
        <v>1</v>
      </c>
    </row>
    <row r="979" spans="52:95" x14ac:dyDescent="0.25">
      <c r="AZ979" s="96" t="s">
        <v>1280</v>
      </c>
      <c r="BA979" s="96" t="s">
        <v>10</v>
      </c>
      <c r="BB979" s="96">
        <v>2</v>
      </c>
      <c r="BC979" t="s">
        <v>4518</v>
      </c>
      <c r="BD979" t="s">
        <v>6988</v>
      </c>
      <c r="BE979" t="s">
        <v>6787</v>
      </c>
      <c r="BF979" t="s">
        <v>6788</v>
      </c>
      <c r="BG979" t="s">
        <v>6789</v>
      </c>
      <c r="BI979"/>
      <c r="BJ979" s="96">
        <v>4</v>
      </c>
      <c r="BK979" s="96" t="s">
        <v>4293</v>
      </c>
      <c r="BL979" s="68" t="s">
        <v>6786</v>
      </c>
      <c r="CQ979" s="205">
        <v>1</v>
      </c>
    </row>
    <row r="980" spans="52:95" x14ac:dyDescent="0.25">
      <c r="AZ980" s="96" t="s">
        <v>1280</v>
      </c>
      <c r="BA980" s="96" t="s">
        <v>10</v>
      </c>
      <c r="BB980" s="96">
        <v>3</v>
      </c>
      <c r="BC980" t="s">
        <v>4523</v>
      </c>
      <c r="BD980" t="s">
        <v>5581</v>
      </c>
      <c r="BE980" t="s">
        <v>6989</v>
      </c>
      <c r="BJ980" s="96">
        <v>4</v>
      </c>
      <c r="BK980" s="96" t="s">
        <v>4294</v>
      </c>
      <c r="BL980" s="68" t="s">
        <v>6786</v>
      </c>
      <c r="CQ980" s="205">
        <v>1</v>
      </c>
    </row>
    <row r="981" spans="52:95" x14ac:dyDescent="0.25">
      <c r="AZ981" s="96" t="s">
        <v>1280</v>
      </c>
      <c r="BA981" s="96" t="s">
        <v>10</v>
      </c>
      <c r="BB981" s="96">
        <v>4</v>
      </c>
      <c r="BC981" t="s">
        <v>4527</v>
      </c>
      <c r="BD981" t="s">
        <v>4381</v>
      </c>
      <c r="BJ981" s="96">
        <v>4</v>
      </c>
      <c r="BK981" s="96" t="s">
        <v>4295</v>
      </c>
      <c r="BL981" s="68" t="s">
        <v>6786</v>
      </c>
      <c r="CQ981" s="205">
        <v>1</v>
      </c>
    </row>
    <row r="982" spans="52:95" x14ac:dyDescent="0.25">
      <c r="AZ982" s="96" t="s">
        <v>1280</v>
      </c>
      <c r="BA982" s="96" t="s">
        <v>10</v>
      </c>
      <c r="BB982" s="96">
        <v>5</v>
      </c>
      <c r="BC982" t="s">
        <v>4531</v>
      </c>
      <c r="BD982" t="s">
        <v>1296</v>
      </c>
      <c r="BE982" t="s">
        <v>6792</v>
      </c>
      <c r="BF982" t="s">
        <v>6793</v>
      </c>
      <c r="BJ982" s="96">
        <v>4</v>
      </c>
      <c r="BK982" s="96" t="s">
        <v>4296</v>
      </c>
      <c r="BL982" s="68" t="s">
        <v>6786</v>
      </c>
      <c r="CQ982" s="205">
        <v>1</v>
      </c>
    </row>
    <row r="983" spans="52:95" x14ac:dyDescent="0.25">
      <c r="AZ983" s="96" t="s">
        <v>1280</v>
      </c>
      <c r="BA983" s="96" t="s">
        <v>54</v>
      </c>
      <c r="BB983" s="96">
        <v>1</v>
      </c>
      <c r="BC983" t="s">
        <v>4536</v>
      </c>
      <c r="BD983" t="s">
        <v>4381</v>
      </c>
      <c r="BJ983" s="96">
        <v>4</v>
      </c>
      <c r="BK983" s="96" t="s">
        <v>4297</v>
      </c>
      <c r="BL983" s="68" t="s">
        <v>6786</v>
      </c>
      <c r="CQ983" s="205">
        <v>1</v>
      </c>
    </row>
    <row r="984" spans="52:95" x14ac:dyDescent="0.25">
      <c r="AZ984" s="96" t="s">
        <v>1280</v>
      </c>
      <c r="BA984" s="96" t="s">
        <v>54</v>
      </c>
      <c r="BB984" s="96">
        <v>2</v>
      </c>
      <c r="BC984" t="s">
        <v>4540</v>
      </c>
      <c r="BD984" t="s">
        <v>4541</v>
      </c>
      <c r="BE984" t="s">
        <v>6794</v>
      </c>
      <c r="BF984" t="s">
        <v>6789</v>
      </c>
      <c r="BG984" t="s">
        <v>6788</v>
      </c>
      <c r="BH984" s="96" t="s">
        <v>6795</v>
      </c>
      <c r="BJ984" s="96">
        <v>4</v>
      </c>
      <c r="BK984" s="96" t="s">
        <v>4298</v>
      </c>
      <c r="BL984" s="68" t="s">
        <v>6786</v>
      </c>
      <c r="CQ984" s="205">
        <v>1</v>
      </c>
    </row>
    <row r="985" spans="52:95" x14ac:dyDescent="0.25">
      <c r="AZ985" s="96" t="s">
        <v>1280</v>
      </c>
      <c r="BA985" s="96" t="s">
        <v>54</v>
      </c>
      <c r="BB985" s="96">
        <v>3</v>
      </c>
      <c r="BC985" t="s">
        <v>4545</v>
      </c>
      <c r="BD985" t="s">
        <v>5581</v>
      </c>
      <c r="BE985" t="s">
        <v>6989</v>
      </c>
      <c r="BJ985" s="96">
        <v>4</v>
      </c>
      <c r="BK985" s="96" t="s">
        <v>4299</v>
      </c>
      <c r="BL985" s="68" t="s">
        <v>6786</v>
      </c>
      <c r="CQ985" s="205">
        <v>1</v>
      </c>
    </row>
    <row r="986" spans="52:95" x14ac:dyDescent="0.25">
      <c r="AZ986" s="96" t="s">
        <v>1280</v>
      </c>
      <c r="BA986" s="96" t="s">
        <v>54</v>
      </c>
      <c r="BB986" s="96">
        <v>4</v>
      </c>
      <c r="BC986" t="s">
        <v>4550</v>
      </c>
      <c r="BD986" t="s">
        <v>4551</v>
      </c>
      <c r="BE986" t="s">
        <v>6799</v>
      </c>
      <c r="BF986" t="s">
        <v>6800</v>
      </c>
      <c r="BG986" t="s">
        <v>6801</v>
      </c>
      <c r="BH986" s="96" t="s">
        <v>6802</v>
      </c>
      <c r="BI986" s="96" t="s">
        <v>6803</v>
      </c>
      <c r="BJ986" s="96">
        <v>4</v>
      </c>
      <c r="BK986" s="96" t="s">
        <v>4300</v>
      </c>
      <c r="BL986" s="68" t="s">
        <v>6786</v>
      </c>
      <c r="CQ986" s="205">
        <v>1</v>
      </c>
    </row>
    <row r="987" spans="52:95" x14ac:dyDescent="0.25">
      <c r="AZ987" s="96" t="s">
        <v>1280</v>
      </c>
      <c r="BA987" s="96" t="s">
        <v>54</v>
      </c>
      <c r="BB987" s="96">
        <v>5</v>
      </c>
      <c r="BC987" t="s">
        <v>4555</v>
      </c>
      <c r="BD987" t="s">
        <v>4556</v>
      </c>
      <c r="BE987" t="s">
        <v>6804</v>
      </c>
      <c r="BF987" t="s">
        <v>6805</v>
      </c>
      <c r="BG987" t="s">
        <v>6806</v>
      </c>
      <c r="BH987" s="96" t="s">
        <v>6807</v>
      </c>
      <c r="BJ987" s="96">
        <v>4</v>
      </c>
      <c r="BK987" s="96" t="s">
        <v>4301</v>
      </c>
      <c r="BL987" s="68" t="s">
        <v>6786</v>
      </c>
      <c r="CQ987" s="205">
        <v>1</v>
      </c>
    </row>
    <row r="988" spans="52:95" x14ac:dyDescent="0.25">
      <c r="AZ988" s="96" t="s">
        <v>1280</v>
      </c>
      <c r="BA988" s="96" t="s">
        <v>12</v>
      </c>
      <c r="BB988" s="96">
        <v>1</v>
      </c>
      <c r="BC988" t="s">
        <v>4560</v>
      </c>
      <c r="BD988" t="s">
        <v>4380</v>
      </c>
      <c r="BE988" t="s">
        <v>6848</v>
      </c>
      <c r="BH988"/>
      <c r="BI988"/>
      <c r="BJ988" s="96">
        <v>4</v>
      </c>
      <c r="BK988" s="96" t="s">
        <v>4302</v>
      </c>
      <c r="BL988" s="68" t="s">
        <v>6786</v>
      </c>
      <c r="CQ988" s="205">
        <v>1</v>
      </c>
    </row>
    <row r="989" spans="52:95" x14ac:dyDescent="0.25">
      <c r="AZ989" s="96" t="s">
        <v>1280</v>
      </c>
      <c r="BA989" s="96" t="s">
        <v>12</v>
      </c>
      <c r="BB989" s="96">
        <v>2</v>
      </c>
      <c r="BC989" t="s">
        <v>4564</v>
      </c>
      <c r="BD989" t="s">
        <v>4565</v>
      </c>
      <c r="BE989" t="s">
        <v>6808</v>
      </c>
      <c r="BF989" t="s">
        <v>6809</v>
      </c>
      <c r="BG989" t="s">
        <v>6810</v>
      </c>
      <c r="BH989" t="s">
        <v>6811</v>
      </c>
      <c r="BI989"/>
      <c r="BJ989" s="96">
        <v>4</v>
      </c>
      <c r="BK989" s="96" t="s">
        <v>4303</v>
      </c>
      <c r="BL989" s="68" t="s">
        <v>6786</v>
      </c>
      <c r="CQ989" s="205">
        <v>1</v>
      </c>
    </row>
    <row r="990" spans="52:95" x14ac:dyDescent="0.25">
      <c r="AZ990" s="96" t="s">
        <v>1280</v>
      </c>
      <c r="BA990" s="96" t="s">
        <v>12</v>
      </c>
      <c r="BB990" s="96">
        <v>3</v>
      </c>
      <c r="BC990" t="s">
        <v>4569</v>
      </c>
      <c r="BD990" t="s">
        <v>4380</v>
      </c>
      <c r="BE990" t="s">
        <v>6989</v>
      </c>
      <c r="BH990"/>
      <c r="BI990"/>
      <c r="BJ990" s="96">
        <v>4</v>
      </c>
      <c r="BK990" s="96" t="s">
        <v>4304</v>
      </c>
      <c r="BL990" s="68" t="s">
        <v>6786</v>
      </c>
      <c r="CQ990" s="205">
        <v>1</v>
      </c>
    </row>
    <row r="991" spans="52:95" x14ac:dyDescent="0.25">
      <c r="AZ991" s="96" t="s">
        <v>1280</v>
      </c>
      <c r="BA991" s="96" t="s">
        <v>12</v>
      </c>
      <c r="BB991" s="96">
        <v>4</v>
      </c>
      <c r="BC991" t="s">
        <v>4573</v>
      </c>
      <c r="BD991" t="s">
        <v>6812</v>
      </c>
      <c r="BE991" t="s">
        <v>6813</v>
      </c>
      <c r="BF991" t="s">
        <v>6802</v>
      </c>
      <c r="BG991" t="s">
        <v>6814</v>
      </c>
      <c r="BH991" t="s">
        <v>6815</v>
      </c>
      <c r="BI991" t="s">
        <v>6816</v>
      </c>
      <c r="BJ991" s="96">
        <v>4</v>
      </c>
      <c r="BK991" s="96" t="s">
        <v>4305</v>
      </c>
      <c r="BL991" s="68" t="s">
        <v>6786</v>
      </c>
      <c r="CQ991" s="205">
        <v>1</v>
      </c>
    </row>
    <row r="992" spans="52:95" x14ac:dyDescent="0.25">
      <c r="AZ992" s="96" t="s">
        <v>1280</v>
      </c>
      <c r="BA992" s="96" t="s">
        <v>12</v>
      </c>
      <c r="BB992" s="96">
        <v>5</v>
      </c>
      <c r="BC992" t="s">
        <v>4577</v>
      </c>
      <c r="BD992" t="s">
        <v>6817</v>
      </c>
      <c r="BE992" t="s">
        <v>4578</v>
      </c>
      <c r="BF992" t="s">
        <v>6818</v>
      </c>
      <c r="BG992" t="s">
        <v>6819</v>
      </c>
      <c r="BH992" t="s">
        <v>6793</v>
      </c>
      <c r="BI992"/>
      <c r="BJ992" s="96">
        <v>4</v>
      </c>
      <c r="BK992" s="96" t="s">
        <v>4306</v>
      </c>
      <c r="BL992" s="68" t="s">
        <v>6786</v>
      </c>
      <c r="CQ992" s="205">
        <v>1</v>
      </c>
    </row>
    <row r="993" spans="52:95" x14ac:dyDescent="0.25">
      <c r="AZ993" s="96" t="s">
        <v>1298</v>
      </c>
      <c r="BA993" s="96" t="s">
        <v>10</v>
      </c>
      <c r="BB993" s="96">
        <v>1</v>
      </c>
      <c r="BC993" t="s">
        <v>4512</v>
      </c>
      <c r="BD993" t="s">
        <v>4382</v>
      </c>
      <c r="BE993" t="s">
        <v>6848</v>
      </c>
      <c r="BJ993" s="96">
        <v>4</v>
      </c>
      <c r="BK993" s="96" t="s">
        <v>4292</v>
      </c>
      <c r="BL993" s="68" t="s">
        <v>6786</v>
      </c>
      <c r="CQ993" s="205">
        <v>1</v>
      </c>
    </row>
    <row r="994" spans="52:95" x14ac:dyDescent="0.25">
      <c r="AZ994" s="96" t="s">
        <v>1298</v>
      </c>
      <c r="BA994" s="96" t="s">
        <v>10</v>
      </c>
      <c r="BB994" s="96">
        <v>2</v>
      </c>
      <c r="BC994" t="s">
        <v>4518</v>
      </c>
      <c r="BD994" t="s">
        <v>6990</v>
      </c>
      <c r="BE994" t="s">
        <v>6787</v>
      </c>
      <c r="BF994" t="s">
        <v>6788</v>
      </c>
      <c r="BG994" t="s">
        <v>6789</v>
      </c>
      <c r="BJ994" s="96">
        <v>4</v>
      </c>
      <c r="BK994" s="96" t="s">
        <v>4293</v>
      </c>
      <c r="BL994" s="68" t="s">
        <v>6786</v>
      </c>
      <c r="CQ994" s="205">
        <v>1</v>
      </c>
    </row>
    <row r="995" spans="52:95" x14ac:dyDescent="0.25">
      <c r="AZ995" s="96" t="s">
        <v>1298</v>
      </c>
      <c r="BA995" s="96" t="s">
        <v>10</v>
      </c>
      <c r="BB995" s="96">
        <v>3</v>
      </c>
      <c r="BC995" t="s">
        <v>4523</v>
      </c>
      <c r="BD995" t="s">
        <v>5583</v>
      </c>
      <c r="BE995" t="s">
        <v>6991</v>
      </c>
      <c r="BJ995" s="96">
        <v>4</v>
      </c>
      <c r="BK995" s="96" t="s">
        <v>4294</v>
      </c>
      <c r="BL995" s="68" t="s">
        <v>6786</v>
      </c>
      <c r="CQ995" s="205">
        <v>1</v>
      </c>
    </row>
    <row r="996" spans="52:95" x14ac:dyDescent="0.25">
      <c r="AZ996" s="96" t="s">
        <v>1298</v>
      </c>
      <c r="BA996" s="96" t="s">
        <v>10</v>
      </c>
      <c r="BB996" s="96">
        <v>4</v>
      </c>
      <c r="BC996" t="s">
        <v>4527</v>
      </c>
      <c r="BD996" t="s">
        <v>5584</v>
      </c>
      <c r="BJ996" s="96">
        <v>4</v>
      </c>
      <c r="BK996" s="96" t="s">
        <v>4295</v>
      </c>
      <c r="BL996" s="68" t="s">
        <v>6786</v>
      </c>
      <c r="CQ996" s="205">
        <v>1</v>
      </c>
    </row>
    <row r="997" spans="52:95" x14ac:dyDescent="0.25">
      <c r="AZ997" s="96" t="s">
        <v>1298</v>
      </c>
      <c r="BA997" s="96" t="s">
        <v>10</v>
      </c>
      <c r="BB997" s="96">
        <v>5</v>
      </c>
      <c r="BC997" t="s">
        <v>4531</v>
      </c>
      <c r="BD997" t="s">
        <v>5582</v>
      </c>
      <c r="BE997" t="s">
        <v>6792</v>
      </c>
      <c r="BF997" t="s">
        <v>6793</v>
      </c>
      <c r="BJ997" s="96">
        <v>4</v>
      </c>
      <c r="BK997" s="96" t="s">
        <v>4296</v>
      </c>
      <c r="BL997" s="68" t="s">
        <v>6786</v>
      </c>
      <c r="CQ997" s="205">
        <v>1</v>
      </c>
    </row>
    <row r="998" spans="52:95" x14ac:dyDescent="0.25">
      <c r="AZ998" s="96" t="s">
        <v>1298</v>
      </c>
      <c r="BA998" s="96" t="s">
        <v>54</v>
      </c>
      <c r="BB998" s="96">
        <v>1</v>
      </c>
      <c r="BC998" t="s">
        <v>4536</v>
      </c>
      <c r="BD998" t="s">
        <v>5584</v>
      </c>
      <c r="BJ998" s="96">
        <v>4</v>
      </c>
      <c r="BK998" s="96" t="s">
        <v>4297</v>
      </c>
      <c r="BL998" s="68" t="s">
        <v>6786</v>
      </c>
      <c r="CQ998" s="205">
        <v>1</v>
      </c>
    </row>
    <row r="999" spans="52:95" x14ac:dyDescent="0.25">
      <c r="AZ999" s="96" t="s">
        <v>1298</v>
      </c>
      <c r="BA999" s="96" t="s">
        <v>54</v>
      </c>
      <c r="BB999" s="96">
        <v>2</v>
      </c>
      <c r="BC999" t="s">
        <v>4540</v>
      </c>
      <c r="BD999" t="s">
        <v>4541</v>
      </c>
      <c r="BE999" t="s">
        <v>6794</v>
      </c>
      <c r="BF999" t="s">
        <v>6789</v>
      </c>
      <c r="BG999" t="s">
        <v>6788</v>
      </c>
      <c r="BH999" s="96" t="s">
        <v>6795</v>
      </c>
      <c r="BJ999" s="96">
        <v>4</v>
      </c>
      <c r="BK999" s="96" t="s">
        <v>4298</v>
      </c>
      <c r="BL999" s="68" t="s">
        <v>6786</v>
      </c>
      <c r="CQ999" s="205">
        <v>1</v>
      </c>
    </row>
    <row r="1000" spans="52:95" x14ac:dyDescent="0.25">
      <c r="AZ1000" s="96" t="s">
        <v>1298</v>
      </c>
      <c r="BA1000" s="96" t="s">
        <v>54</v>
      </c>
      <c r="BB1000" s="96">
        <v>3</v>
      </c>
      <c r="BC1000" t="s">
        <v>4545</v>
      </c>
      <c r="BD1000" t="s">
        <v>5583</v>
      </c>
      <c r="BE1000" t="s">
        <v>6991</v>
      </c>
      <c r="BJ1000" s="96">
        <v>4</v>
      </c>
      <c r="BK1000" s="96" t="s">
        <v>4299</v>
      </c>
      <c r="BL1000" s="68" t="s">
        <v>6786</v>
      </c>
      <c r="CQ1000" s="205">
        <v>1</v>
      </c>
    </row>
    <row r="1001" spans="52:95" x14ac:dyDescent="0.25">
      <c r="AZ1001" s="96" t="s">
        <v>1298</v>
      </c>
      <c r="BA1001" s="96" t="s">
        <v>54</v>
      </c>
      <c r="BB1001" s="96">
        <v>4</v>
      </c>
      <c r="BC1001" t="s">
        <v>4550</v>
      </c>
      <c r="BD1001" t="s">
        <v>4551</v>
      </c>
      <c r="BE1001" t="s">
        <v>6799</v>
      </c>
      <c r="BF1001" t="s">
        <v>6800</v>
      </c>
      <c r="BG1001" t="s">
        <v>6801</v>
      </c>
      <c r="BH1001" s="96" t="s">
        <v>6802</v>
      </c>
      <c r="BI1001" s="96" t="s">
        <v>6803</v>
      </c>
      <c r="BJ1001" s="96">
        <v>4</v>
      </c>
      <c r="BK1001" s="96" t="s">
        <v>4300</v>
      </c>
      <c r="BL1001" s="68" t="s">
        <v>6786</v>
      </c>
      <c r="CQ1001" s="205">
        <v>1</v>
      </c>
    </row>
    <row r="1002" spans="52:95" x14ac:dyDescent="0.25">
      <c r="AZ1002" s="96" t="s">
        <v>1298</v>
      </c>
      <c r="BA1002" s="96" t="s">
        <v>54</v>
      </c>
      <c r="BB1002" s="96">
        <v>5</v>
      </c>
      <c r="BC1002" t="s">
        <v>4555</v>
      </c>
      <c r="BD1002" t="s">
        <v>4556</v>
      </c>
      <c r="BE1002" t="s">
        <v>6804</v>
      </c>
      <c r="BF1002" t="s">
        <v>6805</v>
      </c>
      <c r="BG1002" t="s">
        <v>6806</v>
      </c>
      <c r="BH1002" s="96" t="s">
        <v>6807</v>
      </c>
      <c r="BJ1002" s="96">
        <v>4</v>
      </c>
      <c r="BK1002" s="96" t="s">
        <v>4301</v>
      </c>
      <c r="BL1002" s="68" t="s">
        <v>6786</v>
      </c>
      <c r="CQ1002" s="205">
        <v>1</v>
      </c>
    </row>
    <row r="1003" spans="52:95" x14ac:dyDescent="0.25">
      <c r="AZ1003" s="96" t="s">
        <v>1298</v>
      </c>
      <c r="BA1003" s="96" t="s">
        <v>12</v>
      </c>
      <c r="BB1003" s="96">
        <v>1</v>
      </c>
      <c r="BC1003" t="s">
        <v>4560</v>
      </c>
      <c r="BD1003" t="s">
        <v>4382</v>
      </c>
      <c r="BE1003" t="s">
        <v>6848</v>
      </c>
      <c r="BH1003"/>
      <c r="BI1003"/>
      <c r="BJ1003" s="96">
        <v>4</v>
      </c>
      <c r="BK1003" s="96" t="s">
        <v>4302</v>
      </c>
      <c r="BL1003" s="68" t="s">
        <v>6786</v>
      </c>
      <c r="CQ1003" s="205">
        <v>1</v>
      </c>
    </row>
    <row r="1004" spans="52:95" x14ac:dyDescent="0.25">
      <c r="AZ1004" s="96" t="s">
        <v>1298</v>
      </c>
      <c r="BA1004" s="96" t="s">
        <v>12</v>
      </c>
      <c r="BB1004" s="96">
        <v>2</v>
      </c>
      <c r="BC1004" t="s">
        <v>4564</v>
      </c>
      <c r="BD1004" t="s">
        <v>4565</v>
      </c>
      <c r="BE1004" t="s">
        <v>6808</v>
      </c>
      <c r="BF1004" t="s">
        <v>6809</v>
      </c>
      <c r="BG1004" t="s">
        <v>6810</v>
      </c>
      <c r="BH1004" t="s">
        <v>6811</v>
      </c>
      <c r="BI1004"/>
      <c r="BJ1004" s="96">
        <v>4</v>
      </c>
      <c r="BK1004" s="96" t="s">
        <v>4303</v>
      </c>
      <c r="BL1004" s="68" t="s">
        <v>6786</v>
      </c>
      <c r="CQ1004" s="205">
        <v>1</v>
      </c>
    </row>
    <row r="1005" spans="52:95" x14ac:dyDescent="0.25">
      <c r="AZ1005" s="96" t="s">
        <v>1298</v>
      </c>
      <c r="BA1005" s="96" t="s">
        <v>12</v>
      </c>
      <c r="BB1005" s="96">
        <v>3</v>
      </c>
      <c r="BC1005" t="s">
        <v>4569</v>
      </c>
      <c r="BD1005" t="s">
        <v>4382</v>
      </c>
      <c r="BE1005" t="s">
        <v>6991</v>
      </c>
      <c r="BH1005"/>
      <c r="BI1005"/>
      <c r="BJ1005" s="96">
        <v>4</v>
      </c>
      <c r="BK1005" s="96" t="s">
        <v>4304</v>
      </c>
      <c r="BL1005" s="68" t="s">
        <v>6786</v>
      </c>
      <c r="CQ1005" s="205">
        <v>1</v>
      </c>
    </row>
    <row r="1006" spans="52:95" x14ac:dyDescent="0.25">
      <c r="AZ1006" s="96" t="s">
        <v>1298</v>
      </c>
      <c r="BA1006" s="96" t="s">
        <v>12</v>
      </c>
      <c r="BB1006" s="96">
        <v>4</v>
      </c>
      <c r="BC1006" t="s">
        <v>4573</v>
      </c>
      <c r="BD1006" t="s">
        <v>6812</v>
      </c>
      <c r="BE1006" t="s">
        <v>6813</v>
      </c>
      <c r="BF1006" t="s">
        <v>6802</v>
      </c>
      <c r="BG1006" t="s">
        <v>6814</v>
      </c>
      <c r="BH1006" t="s">
        <v>6815</v>
      </c>
      <c r="BI1006" t="s">
        <v>6816</v>
      </c>
      <c r="BJ1006" s="96">
        <v>4</v>
      </c>
      <c r="BK1006" s="96" t="s">
        <v>4305</v>
      </c>
      <c r="BL1006" s="68" t="s">
        <v>6786</v>
      </c>
      <c r="CQ1006" s="205">
        <v>1</v>
      </c>
    </row>
    <row r="1007" spans="52:95" x14ac:dyDescent="0.25">
      <c r="AZ1007" s="96" t="s">
        <v>1298</v>
      </c>
      <c r="BA1007" s="96" t="s">
        <v>12</v>
      </c>
      <c r="BB1007" s="96">
        <v>5</v>
      </c>
      <c r="BC1007" t="s">
        <v>4577</v>
      </c>
      <c r="BD1007" t="s">
        <v>6817</v>
      </c>
      <c r="BE1007" t="s">
        <v>4578</v>
      </c>
      <c r="BF1007" t="s">
        <v>6818</v>
      </c>
      <c r="BG1007" t="s">
        <v>6819</v>
      </c>
      <c r="BH1007" t="s">
        <v>6793</v>
      </c>
      <c r="BI1007"/>
      <c r="BJ1007" s="96">
        <v>4</v>
      </c>
      <c r="BK1007" s="96" t="s">
        <v>4306</v>
      </c>
      <c r="BL1007" s="68" t="s">
        <v>6786</v>
      </c>
      <c r="CQ1007" s="205">
        <v>1</v>
      </c>
    </row>
    <row r="1008" spans="52:95" x14ac:dyDescent="0.25">
      <c r="AZ1008" s="96" t="s">
        <v>1316</v>
      </c>
      <c r="BA1008" s="96" t="s">
        <v>10</v>
      </c>
      <c r="BB1008" s="96">
        <v>1</v>
      </c>
      <c r="BC1008" t="s">
        <v>4512</v>
      </c>
      <c r="BD1008" t="s">
        <v>1722</v>
      </c>
      <c r="BE1008" t="s">
        <v>6848</v>
      </c>
      <c r="BJ1008" s="96">
        <v>4</v>
      </c>
      <c r="BK1008" s="96" t="s">
        <v>4292</v>
      </c>
      <c r="BL1008" s="68" t="s">
        <v>6786</v>
      </c>
      <c r="CQ1008" s="205">
        <v>1</v>
      </c>
    </row>
    <row r="1009" spans="52:95" x14ac:dyDescent="0.25">
      <c r="AZ1009" s="96" t="s">
        <v>1316</v>
      </c>
      <c r="BA1009" s="96" t="s">
        <v>10</v>
      </c>
      <c r="BB1009" s="96">
        <v>2</v>
      </c>
      <c r="BC1009" t="s">
        <v>4518</v>
      </c>
      <c r="BD1009" t="s">
        <v>6992</v>
      </c>
      <c r="BE1009" t="s">
        <v>6787</v>
      </c>
      <c r="BF1009" t="s">
        <v>6788</v>
      </c>
      <c r="BG1009" t="s">
        <v>6789</v>
      </c>
      <c r="BJ1009" s="96">
        <v>4</v>
      </c>
      <c r="BK1009" s="96" t="s">
        <v>4293</v>
      </c>
      <c r="BL1009" s="68" t="s">
        <v>6786</v>
      </c>
      <c r="CQ1009" s="205">
        <v>1</v>
      </c>
    </row>
    <row r="1010" spans="52:95" x14ac:dyDescent="0.25">
      <c r="AZ1010" s="96" t="s">
        <v>1316</v>
      </c>
      <c r="BA1010" s="96" t="s">
        <v>10</v>
      </c>
      <c r="BB1010" s="96">
        <v>3</v>
      </c>
      <c r="BC1010" t="s">
        <v>4523</v>
      </c>
      <c r="BD1010" t="s">
        <v>5585</v>
      </c>
      <c r="BE1010" t="s">
        <v>6993</v>
      </c>
      <c r="BJ1010" s="96">
        <v>4</v>
      </c>
      <c r="BK1010" s="96" t="s">
        <v>4294</v>
      </c>
      <c r="BL1010" s="68" t="s">
        <v>6786</v>
      </c>
      <c r="CQ1010" s="205">
        <v>1</v>
      </c>
    </row>
    <row r="1011" spans="52:95" x14ac:dyDescent="0.25">
      <c r="AZ1011" s="96" t="s">
        <v>1316</v>
      </c>
      <c r="BA1011" s="96" t="s">
        <v>10</v>
      </c>
      <c r="BB1011" s="96">
        <v>4</v>
      </c>
      <c r="BC1011" t="s">
        <v>4527</v>
      </c>
      <c r="BD1011" t="s">
        <v>5586</v>
      </c>
      <c r="BJ1011" s="96">
        <v>4</v>
      </c>
      <c r="BK1011" s="96" t="s">
        <v>4295</v>
      </c>
      <c r="BL1011" s="68" t="s">
        <v>6786</v>
      </c>
      <c r="CQ1011" s="205">
        <v>1</v>
      </c>
    </row>
    <row r="1012" spans="52:95" x14ac:dyDescent="0.25">
      <c r="AZ1012" s="96" t="s">
        <v>1316</v>
      </c>
      <c r="BA1012" s="96" t="s">
        <v>10</v>
      </c>
      <c r="BB1012" s="96">
        <v>5</v>
      </c>
      <c r="BC1012" t="s">
        <v>4531</v>
      </c>
      <c r="BD1012" t="s">
        <v>1332</v>
      </c>
      <c r="BE1012" t="s">
        <v>6792</v>
      </c>
      <c r="BF1012" t="s">
        <v>6793</v>
      </c>
      <c r="BJ1012" s="96">
        <v>4</v>
      </c>
      <c r="BK1012" s="96" t="s">
        <v>4296</v>
      </c>
      <c r="BL1012" s="68" t="s">
        <v>6786</v>
      </c>
      <c r="CQ1012" s="205">
        <v>1</v>
      </c>
    </row>
    <row r="1013" spans="52:95" x14ac:dyDescent="0.25">
      <c r="AZ1013" s="96" t="s">
        <v>1316</v>
      </c>
      <c r="BA1013" s="96" t="s">
        <v>54</v>
      </c>
      <c r="BB1013" s="96">
        <v>1</v>
      </c>
      <c r="BC1013" t="s">
        <v>4536</v>
      </c>
      <c r="BD1013" t="s">
        <v>5586</v>
      </c>
      <c r="BJ1013" s="96">
        <v>4</v>
      </c>
      <c r="BK1013" s="96" t="s">
        <v>4297</v>
      </c>
      <c r="BL1013" s="68" t="s">
        <v>6786</v>
      </c>
      <c r="CQ1013" s="205">
        <v>1</v>
      </c>
    </row>
    <row r="1014" spans="52:95" x14ac:dyDescent="0.25">
      <c r="AZ1014" s="96" t="s">
        <v>1316</v>
      </c>
      <c r="BA1014" s="96" t="s">
        <v>54</v>
      </c>
      <c r="BB1014" s="96">
        <v>2</v>
      </c>
      <c r="BC1014" t="s">
        <v>4540</v>
      </c>
      <c r="BD1014" t="s">
        <v>4541</v>
      </c>
      <c r="BE1014" t="s">
        <v>6794</v>
      </c>
      <c r="BF1014" t="s">
        <v>6789</v>
      </c>
      <c r="BG1014" t="s">
        <v>6788</v>
      </c>
      <c r="BH1014" s="96" t="s">
        <v>6795</v>
      </c>
      <c r="BJ1014" s="96">
        <v>4</v>
      </c>
      <c r="BK1014" s="96" t="s">
        <v>4298</v>
      </c>
      <c r="BL1014" s="68" t="s">
        <v>6786</v>
      </c>
      <c r="CQ1014" s="205">
        <v>1</v>
      </c>
    </row>
    <row r="1015" spans="52:95" x14ac:dyDescent="0.25">
      <c r="AZ1015" s="96" t="s">
        <v>1316</v>
      </c>
      <c r="BA1015" s="96" t="s">
        <v>54</v>
      </c>
      <c r="BB1015" s="96">
        <v>3</v>
      </c>
      <c r="BC1015" t="s">
        <v>4545</v>
      </c>
      <c r="BD1015" t="s">
        <v>5585</v>
      </c>
      <c r="BE1015" t="s">
        <v>6993</v>
      </c>
      <c r="BJ1015" s="96">
        <v>4</v>
      </c>
      <c r="BK1015" s="96" t="s">
        <v>4299</v>
      </c>
      <c r="BL1015" s="68" t="s">
        <v>6786</v>
      </c>
      <c r="CQ1015" s="205">
        <v>1</v>
      </c>
    </row>
    <row r="1016" spans="52:95" x14ac:dyDescent="0.25">
      <c r="AZ1016" s="96" t="s">
        <v>1316</v>
      </c>
      <c r="BA1016" s="96" t="s">
        <v>54</v>
      </c>
      <c r="BB1016" s="96">
        <v>4</v>
      </c>
      <c r="BC1016" t="s">
        <v>4550</v>
      </c>
      <c r="BD1016" t="s">
        <v>4551</v>
      </c>
      <c r="BE1016" t="s">
        <v>6799</v>
      </c>
      <c r="BF1016" t="s">
        <v>6800</v>
      </c>
      <c r="BG1016" t="s">
        <v>6801</v>
      </c>
      <c r="BH1016" s="96" t="s">
        <v>6802</v>
      </c>
      <c r="BI1016" s="96" t="s">
        <v>6803</v>
      </c>
      <c r="BJ1016" s="96">
        <v>4</v>
      </c>
      <c r="BK1016" s="96" t="s">
        <v>4300</v>
      </c>
      <c r="BL1016" s="68" t="s">
        <v>6786</v>
      </c>
      <c r="CQ1016" s="205">
        <v>1</v>
      </c>
    </row>
    <row r="1017" spans="52:95" x14ac:dyDescent="0.25">
      <c r="AZ1017" s="96" t="s">
        <v>1316</v>
      </c>
      <c r="BA1017" s="96" t="s">
        <v>54</v>
      </c>
      <c r="BB1017" s="96">
        <v>5</v>
      </c>
      <c r="BC1017" t="s">
        <v>4555</v>
      </c>
      <c r="BD1017" t="s">
        <v>4556</v>
      </c>
      <c r="BE1017" t="s">
        <v>6804</v>
      </c>
      <c r="BF1017" t="s">
        <v>6805</v>
      </c>
      <c r="BG1017" t="s">
        <v>6806</v>
      </c>
      <c r="BH1017" s="96" t="s">
        <v>6807</v>
      </c>
      <c r="BI1017"/>
      <c r="BJ1017" s="96">
        <v>4</v>
      </c>
      <c r="BK1017" s="96" t="s">
        <v>4301</v>
      </c>
      <c r="BL1017" s="68" t="s">
        <v>6786</v>
      </c>
      <c r="CQ1017" s="205">
        <v>1</v>
      </c>
    </row>
    <row r="1018" spans="52:95" x14ac:dyDescent="0.25">
      <c r="AZ1018" s="96" t="s">
        <v>1316</v>
      </c>
      <c r="BA1018" s="96" t="s">
        <v>12</v>
      </c>
      <c r="BB1018" s="96">
        <v>1</v>
      </c>
      <c r="BC1018" t="s">
        <v>4560</v>
      </c>
      <c r="BD1018" t="s">
        <v>1722</v>
      </c>
      <c r="BE1018" t="s">
        <v>6848</v>
      </c>
      <c r="BH1018"/>
      <c r="BI1018"/>
      <c r="BJ1018" s="96">
        <v>4</v>
      </c>
      <c r="BK1018" s="96" t="s">
        <v>4302</v>
      </c>
      <c r="BL1018" s="68" t="s">
        <v>6786</v>
      </c>
      <c r="CQ1018" s="205">
        <v>1</v>
      </c>
    </row>
    <row r="1019" spans="52:95" x14ac:dyDescent="0.25">
      <c r="AZ1019" s="96" t="s">
        <v>1316</v>
      </c>
      <c r="BA1019" s="96" t="s">
        <v>12</v>
      </c>
      <c r="BB1019" s="96">
        <v>2</v>
      </c>
      <c r="BC1019" t="s">
        <v>4564</v>
      </c>
      <c r="BD1019" t="s">
        <v>4565</v>
      </c>
      <c r="BE1019" t="s">
        <v>6808</v>
      </c>
      <c r="BF1019" t="s">
        <v>6809</v>
      </c>
      <c r="BG1019" t="s">
        <v>6810</v>
      </c>
      <c r="BH1019" t="s">
        <v>6811</v>
      </c>
      <c r="BI1019"/>
      <c r="BJ1019" s="96">
        <v>4</v>
      </c>
      <c r="BK1019" s="96" t="s">
        <v>4303</v>
      </c>
      <c r="BL1019" s="68" t="s">
        <v>6786</v>
      </c>
      <c r="CQ1019" s="205">
        <v>1</v>
      </c>
    </row>
    <row r="1020" spans="52:95" x14ac:dyDescent="0.25">
      <c r="AZ1020" s="96" t="s">
        <v>1316</v>
      </c>
      <c r="BA1020" s="96" t="s">
        <v>12</v>
      </c>
      <c r="BB1020" s="96">
        <v>3</v>
      </c>
      <c r="BC1020" t="s">
        <v>4569</v>
      </c>
      <c r="BD1020" t="s">
        <v>1722</v>
      </c>
      <c r="BE1020" t="s">
        <v>6993</v>
      </c>
      <c r="BH1020"/>
      <c r="BI1020"/>
      <c r="BJ1020" s="96">
        <v>4</v>
      </c>
      <c r="BK1020" s="96" t="s">
        <v>4304</v>
      </c>
      <c r="BL1020" s="68" t="s">
        <v>6786</v>
      </c>
      <c r="CQ1020" s="205">
        <v>1</v>
      </c>
    </row>
    <row r="1021" spans="52:95" x14ac:dyDescent="0.25">
      <c r="AZ1021" s="96" t="s">
        <v>1316</v>
      </c>
      <c r="BA1021" s="96" t="s">
        <v>12</v>
      </c>
      <c r="BB1021" s="96">
        <v>4</v>
      </c>
      <c r="BC1021" t="s">
        <v>4573</v>
      </c>
      <c r="BD1021" t="s">
        <v>6812</v>
      </c>
      <c r="BE1021" t="s">
        <v>6813</v>
      </c>
      <c r="BF1021" t="s">
        <v>6802</v>
      </c>
      <c r="BG1021" t="s">
        <v>6814</v>
      </c>
      <c r="BH1021" t="s">
        <v>6815</v>
      </c>
      <c r="BI1021" t="s">
        <v>6816</v>
      </c>
      <c r="BJ1021" s="96">
        <v>4</v>
      </c>
      <c r="BK1021" s="96" t="s">
        <v>4305</v>
      </c>
      <c r="BL1021" s="68" t="s">
        <v>6786</v>
      </c>
      <c r="CQ1021" s="205">
        <v>1</v>
      </c>
    </row>
    <row r="1022" spans="52:95" x14ac:dyDescent="0.25">
      <c r="AZ1022" s="96" t="s">
        <v>1316</v>
      </c>
      <c r="BA1022" s="96" t="s">
        <v>12</v>
      </c>
      <c r="BB1022" s="96">
        <v>5</v>
      </c>
      <c r="BC1022" t="s">
        <v>4577</v>
      </c>
      <c r="BD1022" t="s">
        <v>6817</v>
      </c>
      <c r="BE1022" t="s">
        <v>4578</v>
      </c>
      <c r="BF1022" t="s">
        <v>6818</v>
      </c>
      <c r="BG1022" t="s">
        <v>6819</v>
      </c>
      <c r="BH1022" t="s">
        <v>6793</v>
      </c>
      <c r="BI1022"/>
      <c r="BJ1022" s="96">
        <v>4</v>
      </c>
      <c r="BK1022" s="96" t="s">
        <v>4306</v>
      </c>
      <c r="BL1022" s="68" t="s">
        <v>6786</v>
      </c>
      <c r="CQ1022" s="205">
        <v>1</v>
      </c>
    </row>
    <row r="1023" spans="52:95" x14ac:dyDescent="0.25">
      <c r="AZ1023" s="96" t="s">
        <v>1334</v>
      </c>
      <c r="BA1023" s="96" t="s">
        <v>10</v>
      </c>
      <c r="BB1023" s="96">
        <v>1</v>
      </c>
      <c r="BC1023" t="s">
        <v>4512</v>
      </c>
      <c r="BD1023" t="s">
        <v>6848</v>
      </c>
      <c r="BJ1023" s="96">
        <v>4</v>
      </c>
      <c r="BK1023" s="96" t="s">
        <v>4292</v>
      </c>
      <c r="BL1023" s="68" t="s">
        <v>6786</v>
      </c>
      <c r="CQ1023" s="205">
        <v>1</v>
      </c>
    </row>
    <row r="1024" spans="52:95" x14ac:dyDescent="0.25">
      <c r="AZ1024" s="96" t="s">
        <v>1334</v>
      </c>
      <c r="BA1024" s="96" t="s">
        <v>10</v>
      </c>
      <c r="BB1024" s="96">
        <v>2</v>
      </c>
      <c r="BC1024" t="s">
        <v>4518</v>
      </c>
      <c r="BD1024" t="s">
        <v>6994</v>
      </c>
      <c r="BE1024" t="s">
        <v>6787</v>
      </c>
      <c r="BF1024" t="s">
        <v>6788</v>
      </c>
      <c r="BG1024" t="s">
        <v>6789</v>
      </c>
      <c r="BJ1024" s="96">
        <v>4</v>
      </c>
      <c r="BK1024" s="96" t="s">
        <v>4293</v>
      </c>
      <c r="BL1024" s="68" t="s">
        <v>6786</v>
      </c>
      <c r="CQ1024" s="205">
        <v>1</v>
      </c>
    </row>
    <row r="1025" spans="52:95" x14ac:dyDescent="0.25">
      <c r="AZ1025" s="96" t="s">
        <v>1334</v>
      </c>
      <c r="BA1025" s="96" t="s">
        <v>10</v>
      </c>
      <c r="BB1025" s="96">
        <v>3</v>
      </c>
      <c r="BC1025" t="s">
        <v>4523</v>
      </c>
      <c r="BD1025" t="s">
        <v>5587</v>
      </c>
      <c r="BE1025" t="s">
        <v>6995</v>
      </c>
      <c r="BI1025"/>
      <c r="BJ1025" s="96">
        <v>4</v>
      </c>
      <c r="BK1025" s="96" t="s">
        <v>4294</v>
      </c>
      <c r="BL1025" s="68" t="s">
        <v>6786</v>
      </c>
      <c r="CQ1025" s="205">
        <v>1</v>
      </c>
    </row>
    <row r="1026" spans="52:95" x14ac:dyDescent="0.25">
      <c r="AZ1026" s="96" t="s">
        <v>1334</v>
      </c>
      <c r="BA1026" s="96" t="s">
        <v>10</v>
      </c>
      <c r="BB1026" s="96">
        <v>4</v>
      </c>
      <c r="BC1026" t="s">
        <v>4527</v>
      </c>
      <c r="BD1026" t="s">
        <v>5588</v>
      </c>
      <c r="BJ1026" s="96">
        <v>4</v>
      </c>
      <c r="BK1026" s="96" t="s">
        <v>4295</v>
      </c>
      <c r="BL1026" s="68" t="s">
        <v>6786</v>
      </c>
      <c r="CQ1026" s="205">
        <v>1</v>
      </c>
    </row>
    <row r="1027" spans="52:95" x14ac:dyDescent="0.25">
      <c r="AZ1027" s="96" t="s">
        <v>1334</v>
      </c>
      <c r="BA1027" s="96" t="s">
        <v>10</v>
      </c>
      <c r="BB1027" s="96">
        <v>5</v>
      </c>
      <c r="BC1027" t="s">
        <v>4531</v>
      </c>
      <c r="BD1027" t="s">
        <v>1350</v>
      </c>
      <c r="BE1027" t="s">
        <v>6792</v>
      </c>
      <c r="BF1027" t="s">
        <v>6793</v>
      </c>
      <c r="BJ1027" s="96">
        <v>4</v>
      </c>
      <c r="BK1027" s="96" t="s">
        <v>4296</v>
      </c>
      <c r="BL1027" s="68" t="s">
        <v>6786</v>
      </c>
      <c r="CQ1027" s="205">
        <v>1</v>
      </c>
    </row>
    <row r="1028" spans="52:95" x14ac:dyDescent="0.25">
      <c r="AZ1028" s="96" t="s">
        <v>1334</v>
      </c>
      <c r="BA1028" s="96" t="s">
        <v>54</v>
      </c>
      <c r="BB1028" s="96">
        <v>1</v>
      </c>
      <c r="BC1028" t="s">
        <v>4536</v>
      </c>
      <c r="BD1028" t="s">
        <v>5588</v>
      </c>
      <c r="BJ1028" s="96">
        <v>4</v>
      </c>
      <c r="BK1028" s="96" t="s">
        <v>4297</v>
      </c>
      <c r="BL1028" s="68" t="s">
        <v>6786</v>
      </c>
      <c r="CQ1028" s="205">
        <v>1</v>
      </c>
    </row>
    <row r="1029" spans="52:95" x14ac:dyDescent="0.25">
      <c r="AZ1029" s="96" t="s">
        <v>1334</v>
      </c>
      <c r="BA1029" s="96" t="s">
        <v>54</v>
      </c>
      <c r="BB1029" s="96">
        <v>2</v>
      </c>
      <c r="BC1029" t="s">
        <v>4540</v>
      </c>
      <c r="BD1029" t="s">
        <v>4541</v>
      </c>
      <c r="BE1029" t="s">
        <v>6794</v>
      </c>
      <c r="BF1029" t="s">
        <v>6789</v>
      </c>
      <c r="BG1029" t="s">
        <v>6788</v>
      </c>
      <c r="BH1029" s="96" t="s">
        <v>6795</v>
      </c>
      <c r="BJ1029" s="96">
        <v>4</v>
      </c>
      <c r="BK1029" s="96" t="s">
        <v>4298</v>
      </c>
      <c r="BL1029" s="68" t="s">
        <v>6786</v>
      </c>
      <c r="CQ1029" s="205">
        <v>1</v>
      </c>
    </row>
    <row r="1030" spans="52:95" x14ac:dyDescent="0.25">
      <c r="AZ1030" s="96" t="s">
        <v>1334</v>
      </c>
      <c r="BA1030" s="96" t="s">
        <v>54</v>
      </c>
      <c r="BB1030" s="96">
        <v>3</v>
      </c>
      <c r="BC1030" t="s">
        <v>4545</v>
      </c>
      <c r="BD1030" t="s">
        <v>5587</v>
      </c>
      <c r="BE1030" t="s">
        <v>6995</v>
      </c>
      <c r="BI1030"/>
      <c r="BJ1030" s="96">
        <v>4</v>
      </c>
      <c r="BK1030" s="96" t="s">
        <v>4299</v>
      </c>
      <c r="BL1030" s="68" t="s">
        <v>6786</v>
      </c>
      <c r="CQ1030" s="205">
        <v>1</v>
      </c>
    </row>
    <row r="1031" spans="52:95" x14ac:dyDescent="0.25">
      <c r="AZ1031" s="96" t="s">
        <v>1334</v>
      </c>
      <c r="BA1031" s="96" t="s">
        <v>54</v>
      </c>
      <c r="BB1031" s="96">
        <v>4</v>
      </c>
      <c r="BC1031" t="s">
        <v>4550</v>
      </c>
      <c r="BD1031" t="s">
        <v>4551</v>
      </c>
      <c r="BE1031" t="s">
        <v>6799</v>
      </c>
      <c r="BF1031" t="s">
        <v>6800</v>
      </c>
      <c r="BG1031" t="s">
        <v>6801</v>
      </c>
      <c r="BH1031" s="96" t="s">
        <v>6802</v>
      </c>
      <c r="BI1031" s="96" t="s">
        <v>6803</v>
      </c>
      <c r="BJ1031" s="96">
        <v>4</v>
      </c>
      <c r="BK1031" s="96" t="s">
        <v>4300</v>
      </c>
      <c r="BL1031" s="68" t="s">
        <v>6786</v>
      </c>
      <c r="CQ1031" s="205">
        <v>1</v>
      </c>
    </row>
    <row r="1032" spans="52:95" x14ac:dyDescent="0.25">
      <c r="AZ1032" s="96" t="s">
        <v>1334</v>
      </c>
      <c r="BA1032" s="96" t="s">
        <v>54</v>
      </c>
      <c r="BB1032" s="96">
        <v>5</v>
      </c>
      <c r="BC1032" t="s">
        <v>4555</v>
      </c>
      <c r="BD1032" t="s">
        <v>4556</v>
      </c>
      <c r="BE1032" t="s">
        <v>6804</v>
      </c>
      <c r="BF1032" t="s">
        <v>6805</v>
      </c>
      <c r="BG1032" t="s">
        <v>6806</v>
      </c>
      <c r="BH1032" s="96" t="s">
        <v>6807</v>
      </c>
      <c r="BJ1032" s="96">
        <v>4</v>
      </c>
      <c r="BK1032" s="96" t="s">
        <v>4301</v>
      </c>
      <c r="BL1032" s="68" t="s">
        <v>6786</v>
      </c>
      <c r="CQ1032" s="205">
        <v>1</v>
      </c>
    </row>
    <row r="1033" spans="52:95" x14ac:dyDescent="0.25">
      <c r="AZ1033" s="96" t="s">
        <v>1334</v>
      </c>
      <c r="BA1033" s="96" t="s">
        <v>12</v>
      </c>
      <c r="BB1033" s="96">
        <v>1</v>
      </c>
      <c r="BC1033" t="s">
        <v>4560</v>
      </c>
      <c r="BD1033" t="s">
        <v>6848</v>
      </c>
      <c r="BH1033"/>
      <c r="BI1033"/>
      <c r="BJ1033" s="96">
        <v>4</v>
      </c>
      <c r="BK1033" s="96" t="s">
        <v>4302</v>
      </c>
      <c r="BL1033" s="68" t="s">
        <v>6786</v>
      </c>
      <c r="CQ1033" s="205">
        <v>1</v>
      </c>
    </row>
    <row r="1034" spans="52:95" x14ac:dyDescent="0.25">
      <c r="AZ1034" s="96" t="s">
        <v>1334</v>
      </c>
      <c r="BA1034" s="96" t="s">
        <v>12</v>
      </c>
      <c r="BB1034" s="96">
        <v>2</v>
      </c>
      <c r="BC1034" t="s">
        <v>4564</v>
      </c>
      <c r="BD1034" t="s">
        <v>4565</v>
      </c>
      <c r="BE1034" t="s">
        <v>6808</v>
      </c>
      <c r="BF1034" t="s">
        <v>6809</v>
      </c>
      <c r="BG1034" t="s">
        <v>6810</v>
      </c>
      <c r="BH1034" t="s">
        <v>6811</v>
      </c>
      <c r="BI1034"/>
      <c r="BJ1034" s="96">
        <v>4</v>
      </c>
      <c r="BK1034" s="96" t="s">
        <v>4303</v>
      </c>
      <c r="BL1034" s="68" t="s">
        <v>6786</v>
      </c>
      <c r="CQ1034" s="205">
        <v>1</v>
      </c>
    </row>
    <row r="1035" spans="52:95" x14ac:dyDescent="0.25">
      <c r="AZ1035" s="96" t="s">
        <v>1334</v>
      </c>
      <c r="BA1035" s="96" t="s">
        <v>12</v>
      </c>
      <c r="BB1035" s="96">
        <v>3</v>
      </c>
      <c r="BC1035" t="s">
        <v>4569</v>
      </c>
      <c r="BD1035" t="s">
        <v>6995</v>
      </c>
      <c r="BH1035"/>
      <c r="BI1035"/>
      <c r="BJ1035" s="96">
        <v>4</v>
      </c>
      <c r="BK1035" s="96" t="s">
        <v>4304</v>
      </c>
      <c r="BL1035" s="68" t="s">
        <v>6786</v>
      </c>
      <c r="CQ1035" s="205">
        <v>1</v>
      </c>
    </row>
    <row r="1036" spans="52:95" x14ac:dyDescent="0.25">
      <c r="AZ1036" s="96" t="s">
        <v>1334</v>
      </c>
      <c r="BA1036" s="96" t="s">
        <v>12</v>
      </c>
      <c r="BB1036" s="96">
        <v>4</v>
      </c>
      <c r="BC1036" t="s">
        <v>4573</v>
      </c>
      <c r="BD1036" t="s">
        <v>6812</v>
      </c>
      <c r="BE1036" t="s">
        <v>6813</v>
      </c>
      <c r="BF1036" t="s">
        <v>6802</v>
      </c>
      <c r="BG1036" t="s">
        <v>6814</v>
      </c>
      <c r="BH1036" t="s">
        <v>6815</v>
      </c>
      <c r="BI1036" t="s">
        <v>6816</v>
      </c>
      <c r="BJ1036" s="96">
        <v>4</v>
      </c>
      <c r="BK1036" s="96" t="s">
        <v>4305</v>
      </c>
      <c r="BL1036" s="68" t="s">
        <v>6786</v>
      </c>
      <c r="CQ1036" s="205">
        <v>1</v>
      </c>
    </row>
    <row r="1037" spans="52:95" x14ac:dyDescent="0.25">
      <c r="AZ1037" s="96" t="s">
        <v>1334</v>
      </c>
      <c r="BA1037" s="96" t="s">
        <v>12</v>
      </c>
      <c r="BB1037" s="96">
        <v>5</v>
      </c>
      <c r="BC1037" t="s">
        <v>4577</v>
      </c>
      <c r="BD1037" t="s">
        <v>6817</v>
      </c>
      <c r="BE1037" t="s">
        <v>4578</v>
      </c>
      <c r="BF1037" t="s">
        <v>6818</v>
      </c>
      <c r="BG1037" t="s">
        <v>6819</v>
      </c>
      <c r="BH1037" t="s">
        <v>6793</v>
      </c>
      <c r="BI1037"/>
      <c r="BJ1037" s="96">
        <v>4</v>
      </c>
      <c r="BK1037" s="96" t="s">
        <v>4306</v>
      </c>
      <c r="BL1037" s="68" t="s">
        <v>6786</v>
      </c>
      <c r="CQ1037" s="205">
        <v>1</v>
      </c>
    </row>
    <row r="1038" spans="52:95" x14ac:dyDescent="0.25">
      <c r="AZ1038" s="96" t="s">
        <v>1352</v>
      </c>
      <c r="BA1038" s="96" t="s">
        <v>10</v>
      </c>
      <c r="BB1038" s="96">
        <v>1</v>
      </c>
      <c r="BC1038" t="s">
        <v>4512</v>
      </c>
      <c r="BD1038" t="s">
        <v>6848</v>
      </c>
      <c r="BJ1038" s="96">
        <v>4</v>
      </c>
      <c r="BK1038" s="96" t="s">
        <v>4292</v>
      </c>
      <c r="BL1038" s="68" t="s">
        <v>6786</v>
      </c>
      <c r="CQ1038" s="205">
        <v>1</v>
      </c>
    </row>
    <row r="1039" spans="52:95" x14ac:dyDescent="0.25">
      <c r="AZ1039" s="96" t="s">
        <v>1352</v>
      </c>
      <c r="BA1039" s="96" t="s">
        <v>10</v>
      </c>
      <c r="BB1039" s="96">
        <v>2</v>
      </c>
      <c r="BC1039" t="s">
        <v>4518</v>
      </c>
      <c r="BD1039" t="s">
        <v>6996</v>
      </c>
      <c r="BE1039" t="s">
        <v>6787</v>
      </c>
      <c r="BF1039" t="s">
        <v>6788</v>
      </c>
      <c r="BG1039" t="s">
        <v>6789</v>
      </c>
      <c r="BJ1039" s="96">
        <v>4</v>
      </c>
      <c r="BK1039" s="96" t="s">
        <v>4293</v>
      </c>
      <c r="BL1039" s="68" t="s">
        <v>6786</v>
      </c>
      <c r="CQ1039" s="205">
        <v>1</v>
      </c>
    </row>
    <row r="1040" spans="52:95" x14ac:dyDescent="0.25">
      <c r="AZ1040" s="96" t="s">
        <v>1352</v>
      </c>
      <c r="BA1040" s="96" t="s">
        <v>10</v>
      </c>
      <c r="BB1040" s="96">
        <v>3</v>
      </c>
      <c r="BC1040" t="s">
        <v>4523</v>
      </c>
      <c r="BD1040" t="s">
        <v>5589</v>
      </c>
      <c r="BE1040" t="s">
        <v>6997</v>
      </c>
      <c r="BI1040"/>
      <c r="BJ1040" s="96">
        <v>4</v>
      </c>
      <c r="BK1040" s="96" t="s">
        <v>4294</v>
      </c>
      <c r="BL1040" s="68" t="s">
        <v>6786</v>
      </c>
      <c r="CQ1040" s="205">
        <v>1</v>
      </c>
    </row>
    <row r="1041" spans="52:95" x14ac:dyDescent="0.25">
      <c r="AZ1041" s="96" t="s">
        <v>1352</v>
      </c>
      <c r="BA1041" s="96" t="s">
        <v>10</v>
      </c>
      <c r="BB1041" s="96">
        <v>4</v>
      </c>
      <c r="BC1041" t="s">
        <v>4527</v>
      </c>
      <c r="BD1041" t="s">
        <v>5590</v>
      </c>
      <c r="BJ1041" s="96">
        <v>4</v>
      </c>
      <c r="BK1041" s="96" t="s">
        <v>4295</v>
      </c>
      <c r="BL1041" s="68" t="s">
        <v>6786</v>
      </c>
      <c r="CQ1041" s="205">
        <v>1</v>
      </c>
    </row>
    <row r="1042" spans="52:95" x14ac:dyDescent="0.25">
      <c r="AZ1042" s="96" t="s">
        <v>1352</v>
      </c>
      <c r="BA1042" s="96" t="s">
        <v>10</v>
      </c>
      <c r="BB1042" s="96">
        <v>5</v>
      </c>
      <c r="BC1042" t="s">
        <v>4531</v>
      </c>
      <c r="BD1042" t="s">
        <v>4383</v>
      </c>
      <c r="BE1042" t="s">
        <v>6792</v>
      </c>
      <c r="BF1042" t="s">
        <v>6793</v>
      </c>
      <c r="BJ1042" s="96">
        <v>4</v>
      </c>
      <c r="BK1042" s="96" t="s">
        <v>4296</v>
      </c>
      <c r="BL1042" s="68" t="s">
        <v>6786</v>
      </c>
      <c r="CQ1042" s="205">
        <v>1</v>
      </c>
    </row>
    <row r="1043" spans="52:95" x14ac:dyDescent="0.25">
      <c r="AZ1043" s="96" t="s">
        <v>1352</v>
      </c>
      <c r="BA1043" s="96" t="s">
        <v>54</v>
      </c>
      <c r="BB1043" s="96">
        <v>1</v>
      </c>
      <c r="BC1043" t="s">
        <v>4536</v>
      </c>
      <c r="BD1043" t="s">
        <v>5590</v>
      </c>
      <c r="BJ1043" s="96">
        <v>4</v>
      </c>
      <c r="BK1043" s="96" t="s">
        <v>4297</v>
      </c>
      <c r="BL1043" s="68" t="s">
        <v>6786</v>
      </c>
      <c r="CQ1043" s="205">
        <v>1</v>
      </c>
    </row>
    <row r="1044" spans="52:95" x14ac:dyDescent="0.25">
      <c r="AZ1044" s="96" t="s">
        <v>1352</v>
      </c>
      <c r="BA1044" s="96" t="s">
        <v>54</v>
      </c>
      <c r="BB1044" s="96">
        <v>2</v>
      </c>
      <c r="BC1044" t="s">
        <v>4540</v>
      </c>
      <c r="BD1044" t="s">
        <v>4541</v>
      </c>
      <c r="BE1044" t="s">
        <v>6794</v>
      </c>
      <c r="BF1044" t="s">
        <v>6789</v>
      </c>
      <c r="BG1044" t="s">
        <v>6788</v>
      </c>
      <c r="BH1044" s="96" t="s">
        <v>6795</v>
      </c>
      <c r="BJ1044" s="96">
        <v>4</v>
      </c>
      <c r="BK1044" s="96" t="s">
        <v>4298</v>
      </c>
      <c r="BL1044" s="68" t="s">
        <v>6786</v>
      </c>
      <c r="CQ1044" s="205">
        <v>1</v>
      </c>
    </row>
    <row r="1045" spans="52:95" x14ac:dyDescent="0.25">
      <c r="AZ1045" s="96" t="s">
        <v>1352</v>
      </c>
      <c r="BA1045" s="96" t="s">
        <v>54</v>
      </c>
      <c r="BB1045" s="96">
        <v>3</v>
      </c>
      <c r="BC1045" t="s">
        <v>4545</v>
      </c>
      <c r="BD1045" t="s">
        <v>5589</v>
      </c>
      <c r="BE1045" t="s">
        <v>6997</v>
      </c>
      <c r="BI1045"/>
      <c r="BJ1045" s="96">
        <v>4</v>
      </c>
      <c r="BK1045" s="96" t="s">
        <v>4299</v>
      </c>
      <c r="BL1045" s="68" t="s">
        <v>6786</v>
      </c>
      <c r="CQ1045" s="205">
        <v>1</v>
      </c>
    </row>
    <row r="1046" spans="52:95" x14ac:dyDescent="0.25">
      <c r="AZ1046" s="96" t="s">
        <v>1352</v>
      </c>
      <c r="BA1046" s="96" t="s">
        <v>54</v>
      </c>
      <c r="BB1046" s="96">
        <v>4</v>
      </c>
      <c r="BC1046" t="s">
        <v>4550</v>
      </c>
      <c r="BD1046" t="s">
        <v>4551</v>
      </c>
      <c r="BE1046" t="s">
        <v>6799</v>
      </c>
      <c r="BF1046" t="s">
        <v>6800</v>
      </c>
      <c r="BG1046" t="s">
        <v>6801</v>
      </c>
      <c r="BH1046" s="96" t="s">
        <v>6802</v>
      </c>
      <c r="BI1046" s="96" t="s">
        <v>6803</v>
      </c>
      <c r="BJ1046" s="96">
        <v>4</v>
      </c>
      <c r="BK1046" s="96" t="s">
        <v>4300</v>
      </c>
      <c r="BL1046" s="68" t="s">
        <v>6786</v>
      </c>
      <c r="CQ1046" s="205">
        <v>1</v>
      </c>
    </row>
    <row r="1047" spans="52:95" x14ac:dyDescent="0.25">
      <c r="AZ1047" s="96" t="s">
        <v>1352</v>
      </c>
      <c r="BA1047" s="96" t="s">
        <v>54</v>
      </c>
      <c r="BB1047" s="96">
        <v>5</v>
      </c>
      <c r="BC1047" t="s">
        <v>4555</v>
      </c>
      <c r="BD1047" t="s">
        <v>4556</v>
      </c>
      <c r="BE1047" t="s">
        <v>6804</v>
      </c>
      <c r="BF1047" t="s">
        <v>6805</v>
      </c>
      <c r="BG1047" t="s">
        <v>6806</v>
      </c>
      <c r="BH1047" s="96" t="s">
        <v>6807</v>
      </c>
      <c r="BJ1047" s="96">
        <v>4</v>
      </c>
      <c r="BK1047" s="96" t="s">
        <v>4301</v>
      </c>
      <c r="BL1047" s="68" t="s">
        <v>6786</v>
      </c>
      <c r="CQ1047" s="205">
        <v>1</v>
      </c>
    </row>
    <row r="1048" spans="52:95" x14ac:dyDescent="0.25">
      <c r="AZ1048" s="96" t="s">
        <v>1352</v>
      </c>
      <c r="BA1048" s="96" t="s">
        <v>12</v>
      </c>
      <c r="BB1048" s="96">
        <v>1</v>
      </c>
      <c r="BC1048" t="s">
        <v>4560</v>
      </c>
      <c r="BD1048" t="s">
        <v>6848</v>
      </c>
      <c r="BH1048"/>
      <c r="BI1048"/>
      <c r="BJ1048" s="96">
        <v>4</v>
      </c>
      <c r="BK1048" s="96" t="s">
        <v>4302</v>
      </c>
      <c r="BL1048" s="68" t="s">
        <v>6786</v>
      </c>
      <c r="CQ1048" s="205">
        <v>1</v>
      </c>
    </row>
    <row r="1049" spans="52:95" x14ac:dyDescent="0.25">
      <c r="AZ1049" s="96" t="s">
        <v>1352</v>
      </c>
      <c r="BA1049" s="96" t="s">
        <v>12</v>
      </c>
      <c r="BB1049" s="96">
        <v>2</v>
      </c>
      <c r="BC1049" t="s">
        <v>4564</v>
      </c>
      <c r="BD1049" t="s">
        <v>4565</v>
      </c>
      <c r="BE1049" t="s">
        <v>6808</v>
      </c>
      <c r="BF1049" t="s">
        <v>6809</v>
      </c>
      <c r="BG1049" t="s">
        <v>6810</v>
      </c>
      <c r="BH1049" t="s">
        <v>6811</v>
      </c>
      <c r="BI1049"/>
      <c r="BJ1049" s="96">
        <v>4</v>
      </c>
      <c r="BK1049" s="96" t="s">
        <v>4303</v>
      </c>
      <c r="BL1049" s="68" t="s">
        <v>6786</v>
      </c>
      <c r="CQ1049" s="205">
        <v>1</v>
      </c>
    </row>
    <row r="1050" spans="52:95" x14ac:dyDescent="0.25">
      <c r="AZ1050" s="96" t="s">
        <v>1352</v>
      </c>
      <c r="BA1050" s="96" t="s">
        <v>12</v>
      </c>
      <c r="BB1050" s="96">
        <v>3</v>
      </c>
      <c r="BC1050" t="s">
        <v>4569</v>
      </c>
      <c r="BD1050" t="s">
        <v>6997</v>
      </c>
      <c r="BH1050"/>
      <c r="BI1050"/>
      <c r="BJ1050" s="96">
        <v>4</v>
      </c>
      <c r="BK1050" s="96" t="s">
        <v>4304</v>
      </c>
      <c r="BL1050" s="68" t="s">
        <v>6786</v>
      </c>
      <c r="CQ1050" s="205">
        <v>1</v>
      </c>
    </row>
    <row r="1051" spans="52:95" x14ac:dyDescent="0.25">
      <c r="AZ1051" s="96" t="s">
        <v>1352</v>
      </c>
      <c r="BA1051" s="96" t="s">
        <v>12</v>
      </c>
      <c r="BB1051" s="96">
        <v>4</v>
      </c>
      <c r="BC1051" t="s">
        <v>4573</v>
      </c>
      <c r="BD1051" t="s">
        <v>6812</v>
      </c>
      <c r="BE1051" t="s">
        <v>6813</v>
      </c>
      <c r="BF1051" t="s">
        <v>6802</v>
      </c>
      <c r="BG1051" t="s">
        <v>6814</v>
      </c>
      <c r="BH1051" t="s">
        <v>6815</v>
      </c>
      <c r="BI1051" t="s">
        <v>6816</v>
      </c>
      <c r="BJ1051" s="96">
        <v>4</v>
      </c>
      <c r="BK1051" s="96" t="s">
        <v>4305</v>
      </c>
      <c r="BL1051" s="68" t="s">
        <v>6786</v>
      </c>
      <c r="CQ1051" s="205">
        <v>1</v>
      </c>
    </row>
    <row r="1052" spans="52:95" x14ac:dyDescent="0.25">
      <c r="AZ1052" s="96" t="s">
        <v>1352</v>
      </c>
      <c r="BA1052" s="96" t="s">
        <v>12</v>
      </c>
      <c r="BB1052" s="96">
        <v>5</v>
      </c>
      <c r="BC1052" t="s">
        <v>4577</v>
      </c>
      <c r="BD1052" t="s">
        <v>6817</v>
      </c>
      <c r="BE1052" t="s">
        <v>4578</v>
      </c>
      <c r="BF1052" t="s">
        <v>6818</v>
      </c>
      <c r="BG1052" t="s">
        <v>6819</v>
      </c>
      <c r="BH1052" t="s">
        <v>6793</v>
      </c>
      <c r="BI1052"/>
      <c r="BJ1052" s="96">
        <v>4</v>
      </c>
      <c r="BK1052" s="96" t="s">
        <v>4306</v>
      </c>
      <c r="BL1052" s="68" t="s">
        <v>6786</v>
      </c>
      <c r="CQ1052" s="205">
        <v>1</v>
      </c>
    </row>
    <row r="1053" spans="52:95" x14ac:dyDescent="0.25">
      <c r="AZ1053" s="96" t="s">
        <v>1370</v>
      </c>
      <c r="BA1053" s="96" t="s">
        <v>10</v>
      </c>
      <c r="BB1053" s="96">
        <v>1</v>
      </c>
      <c r="BC1053" t="s">
        <v>4512</v>
      </c>
      <c r="BD1053" t="s">
        <v>5591</v>
      </c>
      <c r="BE1053" t="s">
        <v>6848</v>
      </c>
      <c r="BJ1053" s="96">
        <v>4</v>
      </c>
      <c r="BK1053" s="96" t="s">
        <v>4292</v>
      </c>
      <c r="BL1053" s="68" t="s">
        <v>6786</v>
      </c>
      <c r="CQ1053" s="205">
        <v>1</v>
      </c>
    </row>
    <row r="1054" spans="52:95" x14ac:dyDescent="0.25">
      <c r="AZ1054" s="96" t="s">
        <v>1370</v>
      </c>
      <c r="BA1054" s="96" t="s">
        <v>10</v>
      </c>
      <c r="BB1054" s="96">
        <v>2</v>
      </c>
      <c r="BC1054" t="s">
        <v>4518</v>
      </c>
      <c r="BD1054" t="s">
        <v>6998</v>
      </c>
      <c r="BE1054" t="s">
        <v>6787</v>
      </c>
      <c r="BF1054" t="s">
        <v>6788</v>
      </c>
      <c r="BG1054" t="s">
        <v>6789</v>
      </c>
      <c r="BJ1054" s="96">
        <v>4</v>
      </c>
      <c r="BK1054" s="96" t="s">
        <v>4293</v>
      </c>
      <c r="BL1054" s="68" t="s">
        <v>6786</v>
      </c>
      <c r="CQ1054" s="205">
        <v>1</v>
      </c>
    </row>
    <row r="1055" spans="52:95" x14ac:dyDescent="0.25">
      <c r="AZ1055" s="96" t="s">
        <v>1370</v>
      </c>
      <c r="BA1055" s="96" t="s">
        <v>10</v>
      </c>
      <c r="BB1055" s="96">
        <v>3</v>
      </c>
      <c r="BC1055" t="s">
        <v>4523</v>
      </c>
      <c r="BD1055" t="s">
        <v>5592</v>
      </c>
      <c r="BE1055" t="s">
        <v>6999</v>
      </c>
      <c r="BJ1055" s="96">
        <v>4</v>
      </c>
      <c r="BK1055" s="96" t="s">
        <v>4294</v>
      </c>
      <c r="BL1055" s="68" t="s">
        <v>6786</v>
      </c>
      <c r="CQ1055" s="205">
        <v>1</v>
      </c>
    </row>
    <row r="1056" spans="52:95" x14ac:dyDescent="0.25">
      <c r="AZ1056" s="96" t="s">
        <v>1370</v>
      </c>
      <c r="BA1056" s="96" t="s">
        <v>10</v>
      </c>
      <c r="BB1056" s="96">
        <v>4</v>
      </c>
      <c r="BC1056" t="s">
        <v>4527</v>
      </c>
      <c r="BD1056" t="s">
        <v>4384</v>
      </c>
      <c r="BJ1056" s="96">
        <v>4</v>
      </c>
      <c r="BK1056" s="96" t="s">
        <v>4295</v>
      </c>
      <c r="BL1056" s="68" t="s">
        <v>6786</v>
      </c>
      <c r="CQ1056" s="205">
        <v>1</v>
      </c>
    </row>
    <row r="1057" spans="52:95" x14ac:dyDescent="0.25">
      <c r="AZ1057" s="96" t="s">
        <v>1370</v>
      </c>
      <c r="BA1057" s="96" t="s">
        <v>10</v>
      </c>
      <c r="BB1057" s="96">
        <v>5</v>
      </c>
      <c r="BC1057" t="s">
        <v>4531</v>
      </c>
      <c r="BD1057" t="s">
        <v>4385</v>
      </c>
      <c r="BE1057" t="s">
        <v>6792</v>
      </c>
      <c r="BF1057" t="s">
        <v>6793</v>
      </c>
      <c r="BJ1057" s="96">
        <v>4</v>
      </c>
      <c r="BK1057" s="96" t="s">
        <v>4296</v>
      </c>
      <c r="BL1057" s="68" t="s">
        <v>6786</v>
      </c>
      <c r="CQ1057" s="205">
        <v>1</v>
      </c>
    </row>
    <row r="1058" spans="52:95" x14ac:dyDescent="0.25">
      <c r="AZ1058" s="96" t="s">
        <v>1370</v>
      </c>
      <c r="BA1058" s="96" t="s">
        <v>54</v>
      </c>
      <c r="BB1058" s="96">
        <v>1</v>
      </c>
      <c r="BC1058" t="s">
        <v>4536</v>
      </c>
      <c r="BD1058" t="s">
        <v>4384</v>
      </c>
      <c r="BJ1058" s="96">
        <v>4</v>
      </c>
      <c r="BK1058" s="96" t="s">
        <v>4297</v>
      </c>
      <c r="BL1058" s="68" t="s">
        <v>6786</v>
      </c>
      <c r="CQ1058" s="205">
        <v>1</v>
      </c>
    </row>
    <row r="1059" spans="52:95" x14ac:dyDescent="0.25">
      <c r="AZ1059" s="96" t="s">
        <v>1370</v>
      </c>
      <c r="BA1059" s="96" t="s">
        <v>54</v>
      </c>
      <c r="BB1059" s="96">
        <v>2</v>
      </c>
      <c r="BC1059" t="s">
        <v>4540</v>
      </c>
      <c r="BD1059" t="s">
        <v>4541</v>
      </c>
      <c r="BE1059" t="s">
        <v>6794</v>
      </c>
      <c r="BF1059" t="s">
        <v>6789</v>
      </c>
      <c r="BG1059" t="s">
        <v>6788</v>
      </c>
      <c r="BH1059" s="96" t="s">
        <v>6795</v>
      </c>
      <c r="BJ1059" s="96">
        <v>4</v>
      </c>
      <c r="BK1059" s="96" t="s">
        <v>4298</v>
      </c>
      <c r="BL1059" s="68" t="s">
        <v>6786</v>
      </c>
      <c r="CQ1059" s="205">
        <v>1</v>
      </c>
    </row>
    <row r="1060" spans="52:95" x14ac:dyDescent="0.25">
      <c r="AZ1060" s="96" t="s">
        <v>1370</v>
      </c>
      <c r="BA1060" s="96" t="s">
        <v>54</v>
      </c>
      <c r="BB1060" s="96">
        <v>3</v>
      </c>
      <c r="BC1060" t="s">
        <v>4545</v>
      </c>
      <c r="BD1060" t="s">
        <v>5592</v>
      </c>
      <c r="BE1060" t="s">
        <v>6999</v>
      </c>
      <c r="BJ1060" s="96">
        <v>4</v>
      </c>
      <c r="BK1060" s="96" t="s">
        <v>4299</v>
      </c>
      <c r="BL1060" s="68" t="s">
        <v>6786</v>
      </c>
      <c r="CQ1060" s="205">
        <v>1</v>
      </c>
    </row>
    <row r="1061" spans="52:95" x14ac:dyDescent="0.25">
      <c r="AZ1061" s="96" t="s">
        <v>1370</v>
      </c>
      <c r="BA1061" s="96" t="s">
        <v>54</v>
      </c>
      <c r="BB1061" s="96">
        <v>4</v>
      </c>
      <c r="BC1061" t="s">
        <v>4550</v>
      </c>
      <c r="BD1061" t="s">
        <v>4551</v>
      </c>
      <c r="BE1061" t="s">
        <v>6799</v>
      </c>
      <c r="BF1061" t="s">
        <v>6800</v>
      </c>
      <c r="BG1061" t="s">
        <v>6801</v>
      </c>
      <c r="BH1061" s="96" t="s">
        <v>6802</v>
      </c>
      <c r="BI1061" s="96" t="s">
        <v>6803</v>
      </c>
      <c r="BJ1061" s="96">
        <v>4</v>
      </c>
      <c r="BK1061" s="96" t="s">
        <v>4300</v>
      </c>
      <c r="BL1061" s="68" t="s">
        <v>6786</v>
      </c>
      <c r="CQ1061" s="205">
        <v>1</v>
      </c>
    </row>
    <row r="1062" spans="52:95" x14ac:dyDescent="0.25">
      <c r="AZ1062" s="96" t="s">
        <v>1370</v>
      </c>
      <c r="BA1062" s="96" t="s">
        <v>54</v>
      </c>
      <c r="BB1062" s="96">
        <v>5</v>
      </c>
      <c r="BC1062" t="s">
        <v>4555</v>
      </c>
      <c r="BD1062" t="s">
        <v>4556</v>
      </c>
      <c r="BE1062" t="s">
        <v>6804</v>
      </c>
      <c r="BF1062" t="s">
        <v>6805</v>
      </c>
      <c r="BG1062" t="s">
        <v>6806</v>
      </c>
      <c r="BH1062" s="96" t="s">
        <v>6807</v>
      </c>
      <c r="BJ1062" s="96">
        <v>4</v>
      </c>
      <c r="BK1062" s="96" t="s">
        <v>4301</v>
      </c>
      <c r="BL1062" s="68" t="s">
        <v>6786</v>
      </c>
      <c r="CQ1062" s="205">
        <v>1</v>
      </c>
    </row>
    <row r="1063" spans="52:95" x14ac:dyDescent="0.25">
      <c r="AZ1063" s="96" t="s">
        <v>1370</v>
      </c>
      <c r="BA1063" s="96" t="s">
        <v>12</v>
      </c>
      <c r="BB1063" s="96">
        <v>1</v>
      </c>
      <c r="BC1063" t="s">
        <v>4560</v>
      </c>
      <c r="BD1063" t="s">
        <v>5591</v>
      </c>
      <c r="BE1063" t="s">
        <v>6848</v>
      </c>
      <c r="BH1063"/>
      <c r="BI1063"/>
      <c r="BJ1063" s="96">
        <v>4</v>
      </c>
      <c r="BK1063" s="96" t="s">
        <v>4302</v>
      </c>
      <c r="BL1063" s="68" t="s">
        <v>6786</v>
      </c>
      <c r="CQ1063" s="205">
        <v>1</v>
      </c>
    </row>
    <row r="1064" spans="52:95" x14ac:dyDescent="0.25">
      <c r="AZ1064" s="96" t="s">
        <v>1370</v>
      </c>
      <c r="BA1064" s="96" t="s">
        <v>12</v>
      </c>
      <c r="BB1064" s="96">
        <v>2</v>
      </c>
      <c r="BC1064" t="s">
        <v>4564</v>
      </c>
      <c r="BD1064" t="s">
        <v>4565</v>
      </c>
      <c r="BE1064" t="s">
        <v>6808</v>
      </c>
      <c r="BF1064" t="s">
        <v>6809</v>
      </c>
      <c r="BG1064" t="s">
        <v>6810</v>
      </c>
      <c r="BH1064" t="s">
        <v>6811</v>
      </c>
      <c r="BI1064"/>
      <c r="BJ1064" s="96">
        <v>4</v>
      </c>
      <c r="BK1064" s="96" t="s">
        <v>4303</v>
      </c>
      <c r="BL1064" s="68" t="s">
        <v>6786</v>
      </c>
      <c r="CQ1064" s="205">
        <v>1</v>
      </c>
    </row>
    <row r="1065" spans="52:95" x14ac:dyDescent="0.25">
      <c r="AZ1065" s="96" t="s">
        <v>1370</v>
      </c>
      <c r="BA1065" s="96" t="s">
        <v>12</v>
      </c>
      <c r="BB1065" s="96">
        <v>3</v>
      </c>
      <c r="BC1065" t="s">
        <v>4569</v>
      </c>
      <c r="BD1065" t="s">
        <v>5591</v>
      </c>
      <c r="BE1065" t="s">
        <v>6999</v>
      </c>
      <c r="BH1065"/>
      <c r="BI1065"/>
      <c r="BJ1065" s="96">
        <v>4</v>
      </c>
      <c r="BK1065" s="96" t="s">
        <v>4304</v>
      </c>
      <c r="BL1065" s="68" t="s">
        <v>6786</v>
      </c>
      <c r="CQ1065" s="205">
        <v>1</v>
      </c>
    </row>
    <row r="1066" spans="52:95" x14ac:dyDescent="0.25">
      <c r="AZ1066" s="96" t="s">
        <v>1370</v>
      </c>
      <c r="BA1066" s="96" t="s">
        <v>12</v>
      </c>
      <c r="BB1066" s="96">
        <v>4</v>
      </c>
      <c r="BC1066" t="s">
        <v>4573</v>
      </c>
      <c r="BD1066" t="s">
        <v>6812</v>
      </c>
      <c r="BE1066" t="s">
        <v>6813</v>
      </c>
      <c r="BF1066" t="s">
        <v>6802</v>
      </c>
      <c r="BG1066" t="s">
        <v>6814</v>
      </c>
      <c r="BH1066" t="s">
        <v>6815</v>
      </c>
      <c r="BI1066" t="s">
        <v>6816</v>
      </c>
      <c r="BJ1066" s="96">
        <v>4</v>
      </c>
      <c r="BK1066" s="96" t="s">
        <v>4305</v>
      </c>
      <c r="BL1066" s="68" t="s">
        <v>6786</v>
      </c>
      <c r="CQ1066" s="205">
        <v>1</v>
      </c>
    </row>
    <row r="1067" spans="52:95" x14ac:dyDescent="0.25">
      <c r="AZ1067" s="96" t="s">
        <v>1370</v>
      </c>
      <c r="BA1067" s="96" t="s">
        <v>12</v>
      </c>
      <c r="BB1067" s="96">
        <v>5</v>
      </c>
      <c r="BC1067" t="s">
        <v>4577</v>
      </c>
      <c r="BD1067" t="s">
        <v>6817</v>
      </c>
      <c r="BE1067" t="s">
        <v>4578</v>
      </c>
      <c r="BF1067" t="s">
        <v>6818</v>
      </c>
      <c r="BG1067" t="s">
        <v>6819</v>
      </c>
      <c r="BH1067" t="s">
        <v>6793</v>
      </c>
      <c r="BI1067"/>
      <c r="BJ1067" s="96">
        <v>4</v>
      </c>
      <c r="BK1067" s="96" t="s">
        <v>4306</v>
      </c>
      <c r="BL1067" s="68" t="s">
        <v>6786</v>
      </c>
      <c r="CQ1067" s="205">
        <v>1</v>
      </c>
    </row>
    <row r="1068" spans="52:95" x14ac:dyDescent="0.25">
      <c r="AZ1068" s="96" t="s">
        <v>1388</v>
      </c>
      <c r="BA1068" s="96" t="s">
        <v>10</v>
      </c>
      <c r="BB1068" s="96">
        <v>1</v>
      </c>
      <c r="BC1068" t="s">
        <v>4512</v>
      </c>
      <c r="BD1068" t="s">
        <v>5593</v>
      </c>
      <c r="BE1068" t="s">
        <v>6848</v>
      </c>
      <c r="BJ1068" s="96">
        <v>4</v>
      </c>
      <c r="BK1068" s="96" t="s">
        <v>4292</v>
      </c>
      <c r="BL1068" s="68" t="s">
        <v>6786</v>
      </c>
      <c r="CQ1068" s="205">
        <v>1</v>
      </c>
    </row>
    <row r="1069" spans="52:95" x14ac:dyDescent="0.25">
      <c r="AZ1069" s="96" t="s">
        <v>1388</v>
      </c>
      <c r="BA1069" s="96" t="s">
        <v>10</v>
      </c>
      <c r="BB1069" s="96">
        <v>2</v>
      </c>
      <c r="BC1069" t="s">
        <v>4518</v>
      </c>
      <c r="BD1069" t="s">
        <v>7000</v>
      </c>
      <c r="BE1069" t="s">
        <v>6787</v>
      </c>
      <c r="BF1069" t="s">
        <v>6788</v>
      </c>
      <c r="BG1069" t="s">
        <v>6789</v>
      </c>
      <c r="BJ1069" s="96">
        <v>4</v>
      </c>
      <c r="BK1069" s="96" t="s">
        <v>4293</v>
      </c>
      <c r="BL1069" s="68" t="s">
        <v>6786</v>
      </c>
      <c r="CQ1069" s="205">
        <v>1</v>
      </c>
    </row>
    <row r="1070" spans="52:95" x14ac:dyDescent="0.25">
      <c r="AZ1070" s="96" t="s">
        <v>1388</v>
      </c>
      <c r="BA1070" s="96" t="s">
        <v>10</v>
      </c>
      <c r="BB1070" s="96">
        <v>3</v>
      </c>
      <c r="BC1070" t="s">
        <v>4523</v>
      </c>
      <c r="BD1070" t="s">
        <v>5594</v>
      </c>
      <c r="BE1070" t="s">
        <v>7001</v>
      </c>
      <c r="BJ1070" s="96">
        <v>4</v>
      </c>
      <c r="BK1070" s="96" t="s">
        <v>4294</v>
      </c>
      <c r="BL1070" s="68" t="s">
        <v>6786</v>
      </c>
      <c r="CQ1070" s="205">
        <v>1</v>
      </c>
    </row>
    <row r="1071" spans="52:95" x14ac:dyDescent="0.25">
      <c r="AZ1071" s="96" t="s">
        <v>1388</v>
      </c>
      <c r="BA1071" s="96" t="s">
        <v>10</v>
      </c>
      <c r="BB1071" s="96">
        <v>4</v>
      </c>
      <c r="BC1071" t="s">
        <v>4527</v>
      </c>
      <c r="BD1071" t="s">
        <v>5595</v>
      </c>
      <c r="BJ1071" s="96">
        <v>4</v>
      </c>
      <c r="BK1071" s="96" t="s">
        <v>4295</v>
      </c>
      <c r="BL1071" s="68" t="s">
        <v>6786</v>
      </c>
      <c r="CQ1071" s="205">
        <v>1</v>
      </c>
    </row>
    <row r="1072" spans="52:95" x14ac:dyDescent="0.25">
      <c r="AZ1072" s="96" t="s">
        <v>1388</v>
      </c>
      <c r="BA1072" s="96" t="s">
        <v>10</v>
      </c>
      <c r="BB1072" s="96">
        <v>5</v>
      </c>
      <c r="BC1072" t="s">
        <v>4531</v>
      </c>
      <c r="BD1072" t="s">
        <v>1404</v>
      </c>
      <c r="BE1072" t="s">
        <v>6792</v>
      </c>
      <c r="BF1072" t="s">
        <v>6793</v>
      </c>
      <c r="BJ1072" s="96">
        <v>4</v>
      </c>
      <c r="BK1072" s="96" t="s">
        <v>4296</v>
      </c>
      <c r="BL1072" s="68" t="s">
        <v>6786</v>
      </c>
      <c r="CQ1072" s="205">
        <v>1</v>
      </c>
    </row>
    <row r="1073" spans="52:95" x14ac:dyDescent="0.25">
      <c r="AZ1073" s="96" t="s">
        <v>1388</v>
      </c>
      <c r="BA1073" s="96" t="s">
        <v>54</v>
      </c>
      <c r="BB1073" s="96">
        <v>1</v>
      </c>
      <c r="BC1073" t="s">
        <v>4536</v>
      </c>
      <c r="BD1073" t="s">
        <v>5595</v>
      </c>
      <c r="BJ1073" s="96">
        <v>4</v>
      </c>
      <c r="BK1073" s="96" t="s">
        <v>4297</v>
      </c>
      <c r="BL1073" s="68" t="s">
        <v>6786</v>
      </c>
      <c r="CQ1073" s="205">
        <v>1</v>
      </c>
    </row>
    <row r="1074" spans="52:95" x14ac:dyDescent="0.25">
      <c r="AZ1074" s="96" t="s">
        <v>1388</v>
      </c>
      <c r="BA1074" s="96" t="s">
        <v>54</v>
      </c>
      <c r="BB1074" s="96">
        <v>2</v>
      </c>
      <c r="BC1074" t="s">
        <v>4540</v>
      </c>
      <c r="BD1074" t="s">
        <v>4541</v>
      </c>
      <c r="BE1074" t="s">
        <v>6794</v>
      </c>
      <c r="BF1074" t="s">
        <v>6789</v>
      </c>
      <c r="BG1074" t="s">
        <v>6788</v>
      </c>
      <c r="BH1074" s="96" t="s">
        <v>6795</v>
      </c>
      <c r="BJ1074" s="96">
        <v>4</v>
      </c>
      <c r="BK1074" s="96" t="s">
        <v>4298</v>
      </c>
      <c r="BL1074" s="68" t="s">
        <v>6786</v>
      </c>
      <c r="CQ1074" s="205">
        <v>1</v>
      </c>
    </row>
    <row r="1075" spans="52:95" x14ac:dyDescent="0.25">
      <c r="AZ1075" s="96" t="s">
        <v>1388</v>
      </c>
      <c r="BA1075" s="96" t="s">
        <v>54</v>
      </c>
      <c r="BB1075" s="96">
        <v>3</v>
      </c>
      <c r="BC1075" t="s">
        <v>4545</v>
      </c>
      <c r="BD1075" t="s">
        <v>5594</v>
      </c>
      <c r="BE1075" t="s">
        <v>7001</v>
      </c>
      <c r="BJ1075" s="96">
        <v>4</v>
      </c>
      <c r="BK1075" s="96" t="s">
        <v>4299</v>
      </c>
      <c r="BL1075" s="68" t="s">
        <v>6786</v>
      </c>
      <c r="CQ1075" s="205">
        <v>1</v>
      </c>
    </row>
    <row r="1076" spans="52:95" x14ac:dyDescent="0.25">
      <c r="AZ1076" s="96" t="s">
        <v>1388</v>
      </c>
      <c r="BA1076" s="96" t="s">
        <v>54</v>
      </c>
      <c r="BB1076" s="96">
        <v>4</v>
      </c>
      <c r="BC1076" t="s">
        <v>4550</v>
      </c>
      <c r="BD1076" t="s">
        <v>4551</v>
      </c>
      <c r="BE1076" t="s">
        <v>6799</v>
      </c>
      <c r="BF1076" t="s">
        <v>6800</v>
      </c>
      <c r="BG1076" t="s">
        <v>6801</v>
      </c>
      <c r="BH1076" s="96" t="s">
        <v>6802</v>
      </c>
      <c r="BI1076" s="96" t="s">
        <v>6803</v>
      </c>
      <c r="BJ1076" s="96">
        <v>4</v>
      </c>
      <c r="BK1076" s="96" t="s">
        <v>4300</v>
      </c>
      <c r="BL1076" s="68" t="s">
        <v>6786</v>
      </c>
      <c r="CQ1076" s="205">
        <v>1</v>
      </c>
    </row>
    <row r="1077" spans="52:95" x14ac:dyDescent="0.25">
      <c r="AZ1077" s="96" t="s">
        <v>1388</v>
      </c>
      <c r="BA1077" s="96" t="s">
        <v>54</v>
      </c>
      <c r="BB1077" s="96">
        <v>5</v>
      </c>
      <c r="BC1077" t="s">
        <v>4555</v>
      </c>
      <c r="BD1077" t="s">
        <v>4556</v>
      </c>
      <c r="BE1077" t="s">
        <v>6804</v>
      </c>
      <c r="BF1077" t="s">
        <v>6805</v>
      </c>
      <c r="BG1077" t="s">
        <v>6806</v>
      </c>
      <c r="BH1077" s="96" t="s">
        <v>6807</v>
      </c>
      <c r="BJ1077" s="96">
        <v>4</v>
      </c>
      <c r="BK1077" s="96" t="s">
        <v>4301</v>
      </c>
      <c r="BL1077" s="68" t="s">
        <v>6786</v>
      </c>
      <c r="CQ1077" s="205">
        <v>1</v>
      </c>
    </row>
    <row r="1078" spans="52:95" x14ac:dyDescent="0.25">
      <c r="AZ1078" s="96" t="s">
        <v>1388</v>
      </c>
      <c r="BA1078" s="96" t="s">
        <v>12</v>
      </c>
      <c r="BB1078" s="96">
        <v>1</v>
      </c>
      <c r="BC1078" t="s">
        <v>4560</v>
      </c>
      <c r="BD1078" t="s">
        <v>5593</v>
      </c>
      <c r="BE1078" t="s">
        <v>6848</v>
      </c>
      <c r="BH1078"/>
      <c r="BI1078"/>
      <c r="BJ1078" s="96">
        <v>4</v>
      </c>
      <c r="BK1078" s="96" t="s">
        <v>4302</v>
      </c>
      <c r="BL1078" s="68" t="s">
        <v>6786</v>
      </c>
      <c r="CQ1078" s="205">
        <v>1</v>
      </c>
    </row>
    <row r="1079" spans="52:95" x14ac:dyDescent="0.25">
      <c r="AZ1079" s="96" t="s">
        <v>1388</v>
      </c>
      <c r="BA1079" s="96" t="s">
        <v>12</v>
      </c>
      <c r="BB1079" s="96">
        <v>2</v>
      </c>
      <c r="BC1079" t="s">
        <v>4564</v>
      </c>
      <c r="BD1079" t="s">
        <v>4565</v>
      </c>
      <c r="BE1079" t="s">
        <v>6808</v>
      </c>
      <c r="BF1079" t="s">
        <v>6809</v>
      </c>
      <c r="BG1079" t="s">
        <v>6810</v>
      </c>
      <c r="BH1079" t="s">
        <v>6811</v>
      </c>
      <c r="BI1079"/>
      <c r="BJ1079" s="96">
        <v>4</v>
      </c>
      <c r="BK1079" s="96" t="s">
        <v>4303</v>
      </c>
      <c r="BL1079" s="68" t="s">
        <v>6786</v>
      </c>
      <c r="CQ1079" s="205">
        <v>1</v>
      </c>
    </row>
    <row r="1080" spans="52:95" x14ac:dyDescent="0.25">
      <c r="AZ1080" s="96" t="s">
        <v>1388</v>
      </c>
      <c r="BA1080" s="96" t="s">
        <v>12</v>
      </c>
      <c r="BB1080" s="96">
        <v>3</v>
      </c>
      <c r="BC1080" t="s">
        <v>4569</v>
      </c>
      <c r="BD1080" t="s">
        <v>5593</v>
      </c>
      <c r="BE1080" t="s">
        <v>7001</v>
      </c>
      <c r="BH1080"/>
      <c r="BI1080"/>
      <c r="BJ1080" s="96">
        <v>4</v>
      </c>
      <c r="BK1080" s="96" t="s">
        <v>4304</v>
      </c>
      <c r="BL1080" s="68" t="s">
        <v>6786</v>
      </c>
      <c r="CQ1080" s="205">
        <v>1</v>
      </c>
    </row>
    <row r="1081" spans="52:95" x14ac:dyDescent="0.25">
      <c r="AZ1081" s="96" t="s">
        <v>1388</v>
      </c>
      <c r="BA1081" s="96" t="s">
        <v>12</v>
      </c>
      <c r="BB1081" s="96">
        <v>4</v>
      </c>
      <c r="BC1081" t="s">
        <v>4573</v>
      </c>
      <c r="BD1081" t="s">
        <v>6812</v>
      </c>
      <c r="BE1081" t="s">
        <v>6813</v>
      </c>
      <c r="BF1081" t="s">
        <v>6802</v>
      </c>
      <c r="BG1081" t="s">
        <v>6814</v>
      </c>
      <c r="BH1081" t="s">
        <v>6815</v>
      </c>
      <c r="BI1081" t="s">
        <v>6816</v>
      </c>
      <c r="BJ1081" s="96">
        <v>4</v>
      </c>
      <c r="BK1081" s="96" t="s">
        <v>4305</v>
      </c>
      <c r="BL1081" s="68" t="s">
        <v>6786</v>
      </c>
      <c r="CQ1081" s="205">
        <v>1</v>
      </c>
    </row>
    <row r="1082" spans="52:95" x14ac:dyDescent="0.25">
      <c r="AZ1082" s="96" t="s">
        <v>1388</v>
      </c>
      <c r="BA1082" s="96" t="s">
        <v>12</v>
      </c>
      <c r="BB1082" s="96">
        <v>5</v>
      </c>
      <c r="BC1082" t="s">
        <v>4577</v>
      </c>
      <c r="BD1082" t="s">
        <v>6817</v>
      </c>
      <c r="BE1082" t="s">
        <v>4578</v>
      </c>
      <c r="BF1082" t="s">
        <v>6818</v>
      </c>
      <c r="BG1082" t="s">
        <v>6819</v>
      </c>
      <c r="BH1082" t="s">
        <v>6793</v>
      </c>
      <c r="BI1082"/>
      <c r="BJ1082" s="96">
        <v>4</v>
      </c>
      <c r="BK1082" s="96" t="s">
        <v>4306</v>
      </c>
      <c r="BL1082" s="68" t="s">
        <v>6786</v>
      </c>
      <c r="CQ1082" s="205">
        <v>1</v>
      </c>
    </row>
    <row r="1083" spans="52:95" x14ac:dyDescent="0.25">
      <c r="AZ1083" s="96" t="s">
        <v>1406</v>
      </c>
      <c r="BA1083" s="96" t="s">
        <v>10</v>
      </c>
      <c r="BB1083" s="96">
        <v>1</v>
      </c>
      <c r="BC1083" t="s">
        <v>4512</v>
      </c>
      <c r="BD1083" t="s">
        <v>4386</v>
      </c>
      <c r="BE1083" t="s">
        <v>6848</v>
      </c>
      <c r="BI1083"/>
      <c r="BJ1083" s="96">
        <v>4</v>
      </c>
      <c r="BK1083" s="96" t="s">
        <v>4292</v>
      </c>
      <c r="BL1083" s="68" t="s">
        <v>6786</v>
      </c>
      <c r="CQ1083" s="205">
        <v>1</v>
      </c>
    </row>
    <row r="1084" spans="52:95" x14ac:dyDescent="0.25">
      <c r="AZ1084" s="96" t="s">
        <v>1406</v>
      </c>
      <c r="BA1084" s="96" t="s">
        <v>10</v>
      </c>
      <c r="BB1084" s="96">
        <v>2</v>
      </c>
      <c r="BC1084" t="s">
        <v>4518</v>
      </c>
      <c r="BD1084" t="s">
        <v>7002</v>
      </c>
      <c r="BE1084" t="s">
        <v>6787</v>
      </c>
      <c r="BF1084" t="s">
        <v>6788</v>
      </c>
      <c r="BG1084" t="s">
        <v>6789</v>
      </c>
      <c r="BI1084"/>
      <c r="BJ1084" s="96">
        <v>4</v>
      </c>
      <c r="BK1084" s="96" t="s">
        <v>4293</v>
      </c>
      <c r="BL1084" s="68" t="s">
        <v>6786</v>
      </c>
      <c r="CQ1084" s="205">
        <v>1</v>
      </c>
    </row>
    <row r="1085" spans="52:95" x14ac:dyDescent="0.25">
      <c r="AZ1085" s="96" t="s">
        <v>1406</v>
      </c>
      <c r="BA1085" s="96" t="s">
        <v>10</v>
      </c>
      <c r="BB1085" s="96">
        <v>3</v>
      </c>
      <c r="BC1085" t="s">
        <v>4523</v>
      </c>
      <c r="BD1085" t="s">
        <v>5596</v>
      </c>
      <c r="BE1085" t="s">
        <v>7003</v>
      </c>
      <c r="BJ1085" s="96">
        <v>4</v>
      </c>
      <c r="BK1085" s="96" t="s">
        <v>4294</v>
      </c>
      <c r="BL1085" s="68" t="s">
        <v>6786</v>
      </c>
      <c r="CQ1085" s="205">
        <v>1</v>
      </c>
    </row>
    <row r="1086" spans="52:95" x14ac:dyDescent="0.25">
      <c r="AZ1086" s="96" t="s">
        <v>1406</v>
      </c>
      <c r="BA1086" s="96" t="s">
        <v>10</v>
      </c>
      <c r="BB1086" s="96">
        <v>4</v>
      </c>
      <c r="BC1086" t="s">
        <v>4527</v>
      </c>
      <c r="BD1086" t="s">
        <v>5597</v>
      </c>
      <c r="BJ1086" s="96">
        <v>4</v>
      </c>
      <c r="BK1086" s="96" t="s">
        <v>4295</v>
      </c>
      <c r="BL1086" s="68" t="s">
        <v>6786</v>
      </c>
      <c r="CQ1086" s="205">
        <v>1</v>
      </c>
    </row>
    <row r="1087" spans="52:95" x14ac:dyDescent="0.25">
      <c r="AZ1087" s="96" t="s">
        <v>1406</v>
      </c>
      <c r="BA1087" s="96" t="s">
        <v>10</v>
      </c>
      <c r="BB1087" s="96">
        <v>5</v>
      </c>
      <c r="BC1087" t="s">
        <v>4531</v>
      </c>
      <c r="BD1087" t="s">
        <v>5598</v>
      </c>
      <c r="BE1087" t="s">
        <v>6792</v>
      </c>
      <c r="BF1087" t="s">
        <v>6793</v>
      </c>
      <c r="BJ1087" s="96">
        <v>4</v>
      </c>
      <c r="BK1087" s="96" t="s">
        <v>4296</v>
      </c>
      <c r="BL1087" s="68" t="s">
        <v>6786</v>
      </c>
      <c r="CQ1087" s="205">
        <v>1</v>
      </c>
    </row>
    <row r="1088" spans="52:95" x14ac:dyDescent="0.25">
      <c r="AZ1088" s="96" t="s">
        <v>1406</v>
      </c>
      <c r="BA1088" s="96" t="s">
        <v>54</v>
      </c>
      <c r="BB1088" s="96">
        <v>1</v>
      </c>
      <c r="BC1088" t="s">
        <v>4536</v>
      </c>
      <c r="BD1088" t="s">
        <v>4386</v>
      </c>
      <c r="BI1088"/>
      <c r="BJ1088" s="96">
        <v>4</v>
      </c>
      <c r="BK1088" s="96" t="s">
        <v>4297</v>
      </c>
      <c r="BL1088" s="68" t="s">
        <v>6786</v>
      </c>
      <c r="CQ1088" s="205">
        <v>1</v>
      </c>
    </row>
    <row r="1089" spans="52:95" x14ac:dyDescent="0.25">
      <c r="AZ1089" s="96" t="s">
        <v>1406</v>
      </c>
      <c r="BA1089" s="96" t="s">
        <v>54</v>
      </c>
      <c r="BB1089" s="96">
        <v>2</v>
      </c>
      <c r="BC1089" t="s">
        <v>4540</v>
      </c>
      <c r="BD1089" t="s">
        <v>4541</v>
      </c>
      <c r="BE1089" t="s">
        <v>6794</v>
      </c>
      <c r="BF1089" t="s">
        <v>6789</v>
      </c>
      <c r="BG1089" t="s">
        <v>6788</v>
      </c>
      <c r="BH1089" s="96" t="s">
        <v>6795</v>
      </c>
      <c r="BJ1089" s="96">
        <v>4</v>
      </c>
      <c r="BK1089" s="96" t="s">
        <v>4298</v>
      </c>
      <c r="BL1089" s="68" t="s">
        <v>6786</v>
      </c>
      <c r="CQ1089" s="205">
        <v>1</v>
      </c>
    </row>
    <row r="1090" spans="52:95" x14ac:dyDescent="0.25">
      <c r="AZ1090" s="96" t="s">
        <v>1406</v>
      </c>
      <c r="BA1090" s="96" t="s">
        <v>54</v>
      </c>
      <c r="BB1090" s="96">
        <v>3</v>
      </c>
      <c r="BC1090" t="s">
        <v>4545</v>
      </c>
      <c r="BD1090" t="s">
        <v>5596</v>
      </c>
      <c r="BE1090" t="s">
        <v>7003</v>
      </c>
      <c r="BJ1090" s="96">
        <v>4</v>
      </c>
      <c r="BK1090" s="96" t="s">
        <v>4299</v>
      </c>
      <c r="BL1090" s="68" t="s">
        <v>6786</v>
      </c>
      <c r="CQ1090" s="205">
        <v>1</v>
      </c>
    </row>
    <row r="1091" spans="52:95" x14ac:dyDescent="0.25">
      <c r="AZ1091" s="96" t="s">
        <v>1406</v>
      </c>
      <c r="BA1091" s="96" t="s">
        <v>54</v>
      </c>
      <c r="BB1091" s="96">
        <v>4</v>
      </c>
      <c r="BC1091" t="s">
        <v>4550</v>
      </c>
      <c r="BD1091" t="s">
        <v>4551</v>
      </c>
      <c r="BE1091" t="s">
        <v>6799</v>
      </c>
      <c r="BF1091" t="s">
        <v>6800</v>
      </c>
      <c r="BG1091" t="s">
        <v>6801</v>
      </c>
      <c r="BH1091" s="96" t="s">
        <v>6802</v>
      </c>
      <c r="BI1091" s="96" t="s">
        <v>6803</v>
      </c>
      <c r="BJ1091" s="96">
        <v>4</v>
      </c>
      <c r="BK1091" s="96" t="s">
        <v>4300</v>
      </c>
      <c r="BL1091" s="68" t="s">
        <v>6786</v>
      </c>
      <c r="CQ1091" s="205">
        <v>1</v>
      </c>
    </row>
    <row r="1092" spans="52:95" x14ac:dyDescent="0.25">
      <c r="AZ1092" s="96" t="s">
        <v>1406</v>
      </c>
      <c r="BA1092" s="96" t="s">
        <v>54</v>
      </c>
      <c r="BB1092" s="96">
        <v>5</v>
      </c>
      <c r="BC1092" t="s">
        <v>4555</v>
      </c>
      <c r="BD1092" t="s">
        <v>4556</v>
      </c>
      <c r="BE1092" t="s">
        <v>6804</v>
      </c>
      <c r="BF1092" t="s">
        <v>6805</v>
      </c>
      <c r="BG1092" t="s">
        <v>6806</v>
      </c>
      <c r="BH1092" s="96" t="s">
        <v>6807</v>
      </c>
      <c r="BJ1092" s="96">
        <v>4</v>
      </c>
      <c r="BK1092" s="96" t="s">
        <v>4301</v>
      </c>
      <c r="BL1092" s="68" t="s">
        <v>6786</v>
      </c>
      <c r="CQ1092" s="205">
        <v>1</v>
      </c>
    </row>
    <row r="1093" spans="52:95" x14ac:dyDescent="0.25">
      <c r="AZ1093" s="96" t="s">
        <v>1406</v>
      </c>
      <c r="BA1093" s="96" t="s">
        <v>12</v>
      </c>
      <c r="BB1093" s="96">
        <v>1</v>
      </c>
      <c r="BC1093" t="s">
        <v>4560</v>
      </c>
      <c r="BD1093" t="s">
        <v>4386</v>
      </c>
      <c r="BE1093" t="s">
        <v>6848</v>
      </c>
      <c r="BH1093"/>
      <c r="BI1093"/>
      <c r="BJ1093" s="96">
        <v>4</v>
      </c>
      <c r="BK1093" s="96" t="s">
        <v>4302</v>
      </c>
      <c r="BL1093" s="68" t="s">
        <v>6786</v>
      </c>
      <c r="CQ1093" s="205">
        <v>1</v>
      </c>
    </row>
    <row r="1094" spans="52:95" x14ac:dyDescent="0.25">
      <c r="AZ1094" s="96" t="s">
        <v>1406</v>
      </c>
      <c r="BA1094" s="96" t="s">
        <v>12</v>
      </c>
      <c r="BB1094" s="96">
        <v>2</v>
      </c>
      <c r="BC1094" t="s">
        <v>4564</v>
      </c>
      <c r="BD1094" t="s">
        <v>4565</v>
      </c>
      <c r="BE1094" t="s">
        <v>6808</v>
      </c>
      <c r="BF1094" t="s">
        <v>6809</v>
      </c>
      <c r="BG1094" t="s">
        <v>6810</v>
      </c>
      <c r="BH1094" t="s">
        <v>6811</v>
      </c>
      <c r="BI1094"/>
      <c r="BJ1094" s="96">
        <v>4</v>
      </c>
      <c r="BK1094" s="96" t="s">
        <v>4303</v>
      </c>
      <c r="BL1094" s="68" t="s">
        <v>6786</v>
      </c>
      <c r="CQ1094" s="205">
        <v>1</v>
      </c>
    </row>
    <row r="1095" spans="52:95" x14ac:dyDescent="0.25">
      <c r="AZ1095" s="96" t="s">
        <v>1406</v>
      </c>
      <c r="BA1095" s="96" t="s">
        <v>12</v>
      </c>
      <c r="BB1095" s="96">
        <v>3</v>
      </c>
      <c r="BC1095" t="s">
        <v>4569</v>
      </c>
      <c r="BD1095" t="s">
        <v>7004</v>
      </c>
      <c r="BE1095" t="s">
        <v>7003</v>
      </c>
      <c r="BH1095"/>
      <c r="BI1095"/>
      <c r="BJ1095" s="96">
        <v>4</v>
      </c>
      <c r="BK1095" s="96" t="s">
        <v>4304</v>
      </c>
      <c r="BL1095" s="68" t="s">
        <v>6786</v>
      </c>
      <c r="CQ1095" s="205">
        <v>1</v>
      </c>
    </row>
    <row r="1096" spans="52:95" x14ac:dyDescent="0.25">
      <c r="AZ1096" s="96" t="s">
        <v>1406</v>
      </c>
      <c r="BA1096" s="96" t="s">
        <v>12</v>
      </c>
      <c r="BB1096" s="96">
        <v>4</v>
      </c>
      <c r="BC1096" t="s">
        <v>4573</v>
      </c>
      <c r="BD1096" t="s">
        <v>6812</v>
      </c>
      <c r="BE1096" t="s">
        <v>6813</v>
      </c>
      <c r="BF1096" t="s">
        <v>6802</v>
      </c>
      <c r="BG1096" t="s">
        <v>6814</v>
      </c>
      <c r="BH1096" t="s">
        <v>6815</v>
      </c>
      <c r="BI1096" t="s">
        <v>6816</v>
      </c>
      <c r="BJ1096" s="96">
        <v>4</v>
      </c>
      <c r="BK1096" s="96" t="s">
        <v>4305</v>
      </c>
      <c r="BL1096" s="68" t="s">
        <v>6786</v>
      </c>
      <c r="CQ1096" s="205">
        <v>1</v>
      </c>
    </row>
    <row r="1097" spans="52:95" x14ac:dyDescent="0.25">
      <c r="AZ1097" s="96" t="s">
        <v>1406</v>
      </c>
      <c r="BA1097" s="96" t="s">
        <v>12</v>
      </c>
      <c r="BB1097" s="96">
        <v>5</v>
      </c>
      <c r="BC1097" t="s">
        <v>4577</v>
      </c>
      <c r="BD1097" t="s">
        <v>6817</v>
      </c>
      <c r="BE1097" t="s">
        <v>4578</v>
      </c>
      <c r="BF1097" t="s">
        <v>6818</v>
      </c>
      <c r="BG1097" t="s">
        <v>6819</v>
      </c>
      <c r="BH1097" t="s">
        <v>6793</v>
      </c>
      <c r="BI1097"/>
      <c r="BJ1097" s="96">
        <v>4</v>
      </c>
      <c r="BK1097" s="96" t="s">
        <v>4306</v>
      </c>
      <c r="BL1097" s="68" t="s">
        <v>6786</v>
      </c>
      <c r="CQ1097" s="205">
        <v>1</v>
      </c>
    </row>
    <row r="1098" spans="52:95" x14ac:dyDescent="0.25">
      <c r="AZ1098" s="96" t="s">
        <v>1426</v>
      </c>
      <c r="BA1098" s="96" t="s">
        <v>10</v>
      </c>
      <c r="BB1098" s="96">
        <v>1</v>
      </c>
      <c r="BC1098" t="s">
        <v>4512</v>
      </c>
      <c r="BD1098" t="s">
        <v>5599</v>
      </c>
      <c r="BE1098" t="s">
        <v>5600</v>
      </c>
      <c r="BF1098" t="s">
        <v>6848</v>
      </c>
      <c r="BJ1098" s="96">
        <v>4</v>
      </c>
      <c r="BK1098" s="96" t="s">
        <v>4292</v>
      </c>
      <c r="BL1098" s="68" t="s">
        <v>6786</v>
      </c>
      <c r="CQ1098" s="205">
        <v>1</v>
      </c>
    </row>
    <row r="1099" spans="52:95" x14ac:dyDescent="0.25">
      <c r="AZ1099" s="96" t="s">
        <v>1426</v>
      </c>
      <c r="BA1099" s="96" t="s">
        <v>10</v>
      </c>
      <c r="BB1099" s="96">
        <v>2</v>
      </c>
      <c r="BC1099" t="s">
        <v>4518</v>
      </c>
      <c r="BD1099" t="s">
        <v>7005</v>
      </c>
      <c r="BE1099" t="s">
        <v>6787</v>
      </c>
      <c r="BF1099" t="s">
        <v>6788</v>
      </c>
      <c r="BG1099" t="s">
        <v>6789</v>
      </c>
      <c r="BI1099"/>
      <c r="BJ1099" s="96">
        <v>4</v>
      </c>
      <c r="BK1099" s="96" t="s">
        <v>4293</v>
      </c>
      <c r="BL1099" s="68" t="s">
        <v>6786</v>
      </c>
      <c r="CQ1099" s="205">
        <v>1</v>
      </c>
    </row>
    <row r="1100" spans="52:95" x14ac:dyDescent="0.25">
      <c r="AZ1100" s="96" t="s">
        <v>1426</v>
      </c>
      <c r="BA1100" s="96" t="s">
        <v>10</v>
      </c>
      <c r="BB1100" s="96">
        <v>3</v>
      </c>
      <c r="BC1100" t="s">
        <v>4523</v>
      </c>
      <c r="BD1100" t="s">
        <v>5601</v>
      </c>
      <c r="BE1100" t="s">
        <v>5599</v>
      </c>
      <c r="BJ1100" s="96">
        <v>4</v>
      </c>
      <c r="BK1100" s="96" t="s">
        <v>4294</v>
      </c>
      <c r="BL1100" s="68" t="s">
        <v>6786</v>
      </c>
      <c r="CQ1100" s="205">
        <v>1</v>
      </c>
    </row>
    <row r="1101" spans="52:95" x14ac:dyDescent="0.25">
      <c r="AZ1101" s="96" t="s">
        <v>1426</v>
      </c>
      <c r="BA1101" s="96" t="s">
        <v>10</v>
      </c>
      <c r="BB1101" s="96">
        <v>4</v>
      </c>
      <c r="BC1101" t="s">
        <v>4527</v>
      </c>
      <c r="BD1101" t="s">
        <v>5602</v>
      </c>
      <c r="BJ1101" s="96">
        <v>4</v>
      </c>
      <c r="BK1101" s="96" t="s">
        <v>4295</v>
      </c>
      <c r="BL1101" s="68" t="s">
        <v>6786</v>
      </c>
      <c r="CQ1101" s="205">
        <v>1</v>
      </c>
    </row>
    <row r="1102" spans="52:95" x14ac:dyDescent="0.25">
      <c r="AZ1102" s="96" t="s">
        <v>1426</v>
      </c>
      <c r="BA1102" s="96" t="s">
        <v>10</v>
      </c>
      <c r="BB1102" s="96">
        <v>5</v>
      </c>
      <c r="BC1102" t="s">
        <v>4531</v>
      </c>
      <c r="BD1102" t="s">
        <v>5598</v>
      </c>
      <c r="BE1102" t="s">
        <v>6792</v>
      </c>
      <c r="BF1102" t="s">
        <v>6793</v>
      </c>
      <c r="BJ1102" s="96">
        <v>4</v>
      </c>
      <c r="BK1102" s="96" t="s">
        <v>4296</v>
      </c>
      <c r="BL1102" s="68" t="s">
        <v>6786</v>
      </c>
      <c r="CQ1102" s="205">
        <v>1</v>
      </c>
    </row>
    <row r="1103" spans="52:95" x14ac:dyDescent="0.25">
      <c r="AZ1103" s="96" t="s">
        <v>1426</v>
      </c>
      <c r="BA1103" s="96" t="s">
        <v>54</v>
      </c>
      <c r="BB1103" s="96">
        <v>1</v>
      </c>
      <c r="BC1103" t="s">
        <v>4536</v>
      </c>
      <c r="BD1103" t="s">
        <v>5600</v>
      </c>
      <c r="BI1103"/>
      <c r="BJ1103" s="96">
        <v>4</v>
      </c>
      <c r="BK1103" s="96" t="s">
        <v>4297</v>
      </c>
      <c r="BL1103" s="68" t="s">
        <v>6786</v>
      </c>
      <c r="CQ1103" s="205">
        <v>1</v>
      </c>
    </row>
    <row r="1104" spans="52:95" x14ac:dyDescent="0.25">
      <c r="AZ1104" s="96" t="s">
        <v>1426</v>
      </c>
      <c r="BA1104" s="96" t="s">
        <v>54</v>
      </c>
      <c r="BB1104" s="96">
        <v>2</v>
      </c>
      <c r="BC1104" t="s">
        <v>4540</v>
      </c>
      <c r="BD1104" t="s">
        <v>4541</v>
      </c>
      <c r="BE1104" t="s">
        <v>6794</v>
      </c>
      <c r="BF1104" t="s">
        <v>6789</v>
      </c>
      <c r="BG1104" t="s">
        <v>6788</v>
      </c>
      <c r="BH1104" s="96" t="s">
        <v>6795</v>
      </c>
      <c r="BJ1104" s="96">
        <v>4</v>
      </c>
      <c r="BK1104" s="96" t="s">
        <v>4298</v>
      </c>
      <c r="BL1104" s="68" t="s">
        <v>6786</v>
      </c>
      <c r="CQ1104" s="205">
        <v>1</v>
      </c>
    </row>
    <row r="1105" spans="52:95" x14ac:dyDescent="0.25">
      <c r="AZ1105" s="96" t="s">
        <v>1426</v>
      </c>
      <c r="BA1105" s="96" t="s">
        <v>54</v>
      </c>
      <c r="BB1105" s="96">
        <v>3</v>
      </c>
      <c r="BC1105" t="s">
        <v>4545</v>
      </c>
      <c r="BD1105" t="s">
        <v>5601</v>
      </c>
      <c r="BE1105" t="s">
        <v>5599</v>
      </c>
      <c r="BJ1105" s="96">
        <v>4</v>
      </c>
      <c r="BK1105" s="96" t="s">
        <v>4299</v>
      </c>
      <c r="BL1105" s="68" t="s">
        <v>6786</v>
      </c>
      <c r="CQ1105" s="205">
        <v>1</v>
      </c>
    </row>
    <row r="1106" spans="52:95" x14ac:dyDescent="0.25">
      <c r="AZ1106" s="96" t="s">
        <v>1426</v>
      </c>
      <c r="BA1106" s="96" t="s">
        <v>54</v>
      </c>
      <c r="BB1106" s="96">
        <v>4</v>
      </c>
      <c r="BC1106" t="s">
        <v>4550</v>
      </c>
      <c r="BD1106" t="s">
        <v>4551</v>
      </c>
      <c r="BE1106" t="s">
        <v>6799</v>
      </c>
      <c r="BF1106" t="s">
        <v>6800</v>
      </c>
      <c r="BG1106" t="s">
        <v>6801</v>
      </c>
      <c r="BH1106" s="96" t="s">
        <v>6802</v>
      </c>
      <c r="BI1106" s="96" t="s">
        <v>6803</v>
      </c>
      <c r="BJ1106" s="96">
        <v>4</v>
      </c>
      <c r="BK1106" s="96" t="s">
        <v>4300</v>
      </c>
      <c r="BL1106" s="68" t="s">
        <v>6786</v>
      </c>
      <c r="CQ1106" s="205">
        <v>1</v>
      </c>
    </row>
    <row r="1107" spans="52:95" x14ac:dyDescent="0.25">
      <c r="AZ1107" s="96" t="s">
        <v>1426</v>
      </c>
      <c r="BA1107" s="96" t="s">
        <v>54</v>
      </c>
      <c r="BB1107" s="96">
        <v>5</v>
      </c>
      <c r="BC1107" t="s">
        <v>4555</v>
      </c>
      <c r="BD1107" t="s">
        <v>4556</v>
      </c>
      <c r="BE1107" t="s">
        <v>6804</v>
      </c>
      <c r="BF1107" t="s">
        <v>6805</v>
      </c>
      <c r="BG1107" t="s">
        <v>6806</v>
      </c>
      <c r="BH1107" s="96" t="s">
        <v>6807</v>
      </c>
      <c r="BJ1107" s="96">
        <v>4</v>
      </c>
      <c r="BK1107" s="96" t="s">
        <v>4301</v>
      </c>
      <c r="BL1107" s="68" t="s">
        <v>6786</v>
      </c>
      <c r="CQ1107" s="205">
        <v>1</v>
      </c>
    </row>
    <row r="1108" spans="52:95" x14ac:dyDescent="0.25">
      <c r="AZ1108" s="96" t="s">
        <v>1426</v>
      </c>
      <c r="BA1108" s="96" t="s">
        <v>12</v>
      </c>
      <c r="BB1108" s="96">
        <v>1</v>
      </c>
      <c r="BC1108" t="s">
        <v>4560</v>
      </c>
      <c r="BD1108" t="s">
        <v>5600</v>
      </c>
      <c r="BE1108" t="s">
        <v>6848</v>
      </c>
      <c r="BH1108"/>
      <c r="BI1108"/>
      <c r="BJ1108" s="96">
        <v>4</v>
      </c>
      <c r="BK1108" s="96" t="s">
        <v>4302</v>
      </c>
      <c r="BL1108" s="68" t="s">
        <v>6786</v>
      </c>
      <c r="CQ1108" s="205">
        <v>1</v>
      </c>
    </row>
    <row r="1109" spans="52:95" x14ac:dyDescent="0.25">
      <c r="AZ1109" s="96" t="s">
        <v>1426</v>
      </c>
      <c r="BA1109" s="96" t="s">
        <v>12</v>
      </c>
      <c r="BB1109" s="96">
        <v>2</v>
      </c>
      <c r="BC1109" t="s">
        <v>4564</v>
      </c>
      <c r="BD1109" t="s">
        <v>4565</v>
      </c>
      <c r="BE1109" t="s">
        <v>6808</v>
      </c>
      <c r="BF1109" t="s">
        <v>6809</v>
      </c>
      <c r="BG1109" t="s">
        <v>6810</v>
      </c>
      <c r="BH1109" t="s">
        <v>6811</v>
      </c>
      <c r="BI1109"/>
      <c r="BJ1109" s="96">
        <v>4</v>
      </c>
      <c r="BK1109" s="96" t="s">
        <v>4303</v>
      </c>
      <c r="BL1109" s="68" t="s">
        <v>6786</v>
      </c>
      <c r="CQ1109" s="205">
        <v>1</v>
      </c>
    </row>
    <row r="1110" spans="52:95" x14ac:dyDescent="0.25">
      <c r="AZ1110" s="96" t="s">
        <v>1426</v>
      </c>
      <c r="BA1110" s="96" t="s">
        <v>12</v>
      </c>
      <c r="BB1110" s="96">
        <v>3</v>
      </c>
      <c r="BC1110" t="s">
        <v>4569</v>
      </c>
      <c r="BD1110" t="s">
        <v>7006</v>
      </c>
      <c r="BE1110" t="s">
        <v>5599</v>
      </c>
      <c r="BH1110"/>
      <c r="BI1110"/>
      <c r="BJ1110" s="96">
        <v>4</v>
      </c>
      <c r="BK1110" s="96" t="s">
        <v>4304</v>
      </c>
      <c r="BL1110" s="68" t="s">
        <v>6786</v>
      </c>
      <c r="CQ1110" s="205">
        <v>1</v>
      </c>
    </row>
    <row r="1111" spans="52:95" x14ac:dyDescent="0.25">
      <c r="AZ1111" s="96" t="s">
        <v>1426</v>
      </c>
      <c r="BA1111" s="96" t="s">
        <v>12</v>
      </c>
      <c r="BB1111" s="96">
        <v>4</v>
      </c>
      <c r="BC1111" t="s">
        <v>4573</v>
      </c>
      <c r="BD1111" t="s">
        <v>6812</v>
      </c>
      <c r="BE1111" t="s">
        <v>6813</v>
      </c>
      <c r="BF1111" t="s">
        <v>6802</v>
      </c>
      <c r="BG1111" t="s">
        <v>6814</v>
      </c>
      <c r="BH1111" t="s">
        <v>6815</v>
      </c>
      <c r="BI1111" t="s">
        <v>6816</v>
      </c>
      <c r="BJ1111" s="96">
        <v>4</v>
      </c>
      <c r="BK1111" s="96" t="s">
        <v>4305</v>
      </c>
      <c r="BL1111" s="68" t="s">
        <v>6786</v>
      </c>
      <c r="CQ1111" s="205">
        <v>1</v>
      </c>
    </row>
    <row r="1112" spans="52:95" x14ac:dyDescent="0.25">
      <c r="AZ1112" s="96" t="s">
        <v>1426</v>
      </c>
      <c r="BA1112" s="96" t="s">
        <v>12</v>
      </c>
      <c r="BB1112" s="96">
        <v>5</v>
      </c>
      <c r="BC1112" t="s">
        <v>4577</v>
      </c>
      <c r="BD1112" t="s">
        <v>6817</v>
      </c>
      <c r="BE1112" t="s">
        <v>4578</v>
      </c>
      <c r="BF1112" t="s">
        <v>6818</v>
      </c>
      <c r="BG1112" t="s">
        <v>6819</v>
      </c>
      <c r="BH1112" t="s">
        <v>6793</v>
      </c>
      <c r="BI1112"/>
      <c r="BJ1112" s="96">
        <v>4</v>
      </c>
      <c r="BK1112" s="96" t="s">
        <v>4306</v>
      </c>
      <c r="BL1112" s="68" t="s">
        <v>6786</v>
      </c>
      <c r="CQ1112" s="205">
        <v>1</v>
      </c>
    </row>
    <row r="1113" spans="52:95" x14ac:dyDescent="0.25">
      <c r="AZ1113" s="96" t="s">
        <v>1443</v>
      </c>
      <c r="BA1113" s="96" t="s">
        <v>10</v>
      </c>
      <c r="BB1113" s="96">
        <v>1</v>
      </c>
      <c r="BC1113" t="s">
        <v>4512</v>
      </c>
      <c r="BD1113" t="s">
        <v>5603</v>
      </c>
      <c r="BE1113" t="s">
        <v>6848</v>
      </c>
      <c r="BI1113"/>
      <c r="BJ1113" s="96">
        <v>4</v>
      </c>
      <c r="BK1113" s="96" t="s">
        <v>4292</v>
      </c>
      <c r="BL1113" s="68" t="s">
        <v>6786</v>
      </c>
      <c r="CQ1113" s="205">
        <v>1</v>
      </c>
    </row>
    <row r="1114" spans="52:95" x14ac:dyDescent="0.25">
      <c r="AZ1114" s="96" t="s">
        <v>1443</v>
      </c>
      <c r="BA1114" s="96" t="s">
        <v>10</v>
      </c>
      <c r="BB1114" s="96">
        <v>2</v>
      </c>
      <c r="BC1114" t="s">
        <v>4518</v>
      </c>
      <c r="BD1114" t="s">
        <v>7007</v>
      </c>
      <c r="BE1114" t="s">
        <v>6787</v>
      </c>
      <c r="BF1114" t="s">
        <v>6788</v>
      </c>
      <c r="BG1114" t="s">
        <v>6789</v>
      </c>
      <c r="BI1114"/>
      <c r="BJ1114" s="96">
        <v>4</v>
      </c>
      <c r="BK1114" s="96" t="s">
        <v>4293</v>
      </c>
      <c r="BL1114" s="68" t="s">
        <v>6786</v>
      </c>
      <c r="CQ1114" s="205">
        <v>1</v>
      </c>
    </row>
    <row r="1115" spans="52:95" x14ac:dyDescent="0.25">
      <c r="AZ1115" s="96" t="s">
        <v>1443</v>
      </c>
      <c r="BA1115" s="96" t="s">
        <v>10</v>
      </c>
      <c r="BB1115" s="96">
        <v>3</v>
      </c>
      <c r="BC1115" t="s">
        <v>4523</v>
      </c>
      <c r="BD1115" t="s">
        <v>5604</v>
      </c>
      <c r="BE1115" t="s">
        <v>7008</v>
      </c>
      <c r="BJ1115" s="96">
        <v>4</v>
      </c>
      <c r="BK1115" s="96" t="s">
        <v>4294</v>
      </c>
      <c r="BL1115" s="68" t="s">
        <v>6786</v>
      </c>
      <c r="CQ1115" s="205">
        <v>1</v>
      </c>
    </row>
    <row r="1116" spans="52:95" x14ac:dyDescent="0.25">
      <c r="AZ1116" s="96" t="s">
        <v>1443</v>
      </c>
      <c r="BA1116" s="96" t="s">
        <v>10</v>
      </c>
      <c r="BB1116" s="96">
        <v>4</v>
      </c>
      <c r="BC1116" t="s">
        <v>4527</v>
      </c>
      <c r="BD1116" t="s">
        <v>4351</v>
      </c>
      <c r="BJ1116" s="96">
        <v>4</v>
      </c>
      <c r="BK1116" s="96" t="s">
        <v>4295</v>
      </c>
      <c r="BL1116" s="68" t="s">
        <v>6786</v>
      </c>
      <c r="CQ1116" s="205">
        <v>1</v>
      </c>
    </row>
    <row r="1117" spans="52:95" x14ac:dyDescent="0.25">
      <c r="AZ1117" s="96" t="s">
        <v>1443</v>
      </c>
      <c r="BA1117" s="96" t="s">
        <v>10</v>
      </c>
      <c r="BB1117" s="96">
        <v>5</v>
      </c>
      <c r="BC1117" t="s">
        <v>4531</v>
      </c>
      <c r="BD1117" t="s">
        <v>5598</v>
      </c>
      <c r="BE1117" t="s">
        <v>6792</v>
      </c>
      <c r="BF1117" t="s">
        <v>6793</v>
      </c>
      <c r="BJ1117" s="96">
        <v>4</v>
      </c>
      <c r="BK1117" s="96" t="s">
        <v>4296</v>
      </c>
      <c r="BL1117" s="68" t="s">
        <v>6786</v>
      </c>
      <c r="CQ1117" s="205">
        <v>1</v>
      </c>
    </row>
    <row r="1118" spans="52:95" x14ac:dyDescent="0.25">
      <c r="AZ1118" s="96" t="s">
        <v>1443</v>
      </c>
      <c r="BA1118" s="96" t="s">
        <v>54</v>
      </c>
      <c r="BB1118" s="96">
        <v>1</v>
      </c>
      <c r="BC1118" t="s">
        <v>4536</v>
      </c>
      <c r="BD1118" t="s">
        <v>5603</v>
      </c>
      <c r="BI1118"/>
      <c r="BJ1118" s="96">
        <v>4</v>
      </c>
      <c r="BK1118" s="96" t="s">
        <v>4297</v>
      </c>
      <c r="BL1118" s="68" t="s">
        <v>6786</v>
      </c>
      <c r="CQ1118" s="205">
        <v>1</v>
      </c>
    </row>
    <row r="1119" spans="52:95" x14ac:dyDescent="0.25">
      <c r="AZ1119" s="96" t="s">
        <v>1443</v>
      </c>
      <c r="BA1119" s="96" t="s">
        <v>54</v>
      </c>
      <c r="BB1119" s="96">
        <v>2</v>
      </c>
      <c r="BC1119" t="s">
        <v>4540</v>
      </c>
      <c r="BD1119" t="s">
        <v>4541</v>
      </c>
      <c r="BE1119" t="s">
        <v>6794</v>
      </c>
      <c r="BF1119" t="s">
        <v>6789</v>
      </c>
      <c r="BG1119" t="s">
        <v>6788</v>
      </c>
      <c r="BH1119" s="96" t="s">
        <v>6795</v>
      </c>
      <c r="BJ1119" s="96">
        <v>4</v>
      </c>
      <c r="BK1119" s="96" t="s">
        <v>4298</v>
      </c>
      <c r="BL1119" s="68" t="s">
        <v>6786</v>
      </c>
      <c r="CQ1119" s="205">
        <v>1</v>
      </c>
    </row>
    <row r="1120" spans="52:95" x14ac:dyDescent="0.25">
      <c r="AZ1120" s="96" t="s">
        <v>1443</v>
      </c>
      <c r="BA1120" s="96" t="s">
        <v>54</v>
      </c>
      <c r="BB1120" s="96">
        <v>3</v>
      </c>
      <c r="BC1120" t="s">
        <v>4545</v>
      </c>
      <c r="BD1120" t="s">
        <v>5604</v>
      </c>
      <c r="BE1120" t="s">
        <v>7008</v>
      </c>
      <c r="BJ1120" s="96">
        <v>4</v>
      </c>
      <c r="BK1120" s="96" t="s">
        <v>4299</v>
      </c>
      <c r="BL1120" s="68" t="s">
        <v>6786</v>
      </c>
      <c r="CQ1120" s="205">
        <v>1</v>
      </c>
    </row>
    <row r="1121" spans="52:95" x14ac:dyDescent="0.25">
      <c r="AZ1121" s="96" t="s">
        <v>1443</v>
      </c>
      <c r="BA1121" s="96" t="s">
        <v>54</v>
      </c>
      <c r="BB1121" s="96">
        <v>4</v>
      </c>
      <c r="BC1121" t="s">
        <v>4550</v>
      </c>
      <c r="BD1121" t="s">
        <v>4551</v>
      </c>
      <c r="BE1121" t="s">
        <v>6799</v>
      </c>
      <c r="BF1121" t="s">
        <v>6800</v>
      </c>
      <c r="BG1121" t="s">
        <v>6801</v>
      </c>
      <c r="BH1121" s="96" t="s">
        <v>6802</v>
      </c>
      <c r="BI1121" s="96" t="s">
        <v>6803</v>
      </c>
      <c r="BJ1121" s="96">
        <v>4</v>
      </c>
      <c r="BK1121" s="96" t="s">
        <v>4300</v>
      </c>
      <c r="BL1121" s="68" t="s">
        <v>6786</v>
      </c>
      <c r="CQ1121" s="205">
        <v>1</v>
      </c>
    </row>
    <row r="1122" spans="52:95" x14ac:dyDescent="0.25">
      <c r="AZ1122" s="96" t="s">
        <v>1443</v>
      </c>
      <c r="BA1122" s="96" t="s">
        <v>54</v>
      </c>
      <c r="BB1122" s="96">
        <v>5</v>
      </c>
      <c r="BC1122" t="s">
        <v>4555</v>
      </c>
      <c r="BD1122" t="s">
        <v>4556</v>
      </c>
      <c r="BE1122" t="s">
        <v>6804</v>
      </c>
      <c r="BF1122" t="s">
        <v>6805</v>
      </c>
      <c r="BG1122" t="s">
        <v>6806</v>
      </c>
      <c r="BH1122" s="96" t="s">
        <v>6807</v>
      </c>
      <c r="BJ1122" s="96">
        <v>4</v>
      </c>
      <c r="BK1122" s="96" t="s">
        <v>4301</v>
      </c>
      <c r="BL1122" s="68" t="s">
        <v>6786</v>
      </c>
      <c r="CQ1122" s="205">
        <v>1</v>
      </c>
    </row>
    <row r="1123" spans="52:95" x14ac:dyDescent="0.25">
      <c r="AZ1123" s="96" t="s">
        <v>1443</v>
      </c>
      <c r="BA1123" s="96" t="s">
        <v>12</v>
      </c>
      <c r="BB1123" s="96">
        <v>1</v>
      </c>
      <c r="BC1123" t="s">
        <v>4560</v>
      </c>
      <c r="BD1123" t="s">
        <v>5603</v>
      </c>
      <c r="BE1123" t="s">
        <v>6848</v>
      </c>
      <c r="BH1123"/>
      <c r="BI1123"/>
      <c r="BJ1123" s="96">
        <v>4</v>
      </c>
      <c r="BK1123" s="96" t="s">
        <v>4302</v>
      </c>
      <c r="BL1123" s="68" t="s">
        <v>6786</v>
      </c>
      <c r="CQ1123" s="205">
        <v>1</v>
      </c>
    </row>
    <row r="1124" spans="52:95" x14ac:dyDescent="0.25">
      <c r="AZ1124" s="96" t="s">
        <v>1443</v>
      </c>
      <c r="BA1124" s="96" t="s">
        <v>12</v>
      </c>
      <c r="BB1124" s="96">
        <v>2</v>
      </c>
      <c r="BC1124" t="s">
        <v>4564</v>
      </c>
      <c r="BD1124" t="s">
        <v>4565</v>
      </c>
      <c r="BE1124" t="s">
        <v>6808</v>
      </c>
      <c r="BF1124" t="s">
        <v>6809</v>
      </c>
      <c r="BG1124" t="s">
        <v>6810</v>
      </c>
      <c r="BH1124" t="s">
        <v>6811</v>
      </c>
      <c r="BI1124"/>
      <c r="BJ1124" s="96">
        <v>4</v>
      </c>
      <c r="BK1124" s="96" t="s">
        <v>4303</v>
      </c>
      <c r="BL1124" s="68" t="s">
        <v>6786</v>
      </c>
      <c r="CQ1124" s="205">
        <v>1</v>
      </c>
    </row>
    <row r="1125" spans="52:95" x14ac:dyDescent="0.25">
      <c r="AZ1125" s="96" t="s">
        <v>1443</v>
      </c>
      <c r="BA1125" s="96" t="s">
        <v>12</v>
      </c>
      <c r="BB1125" s="96">
        <v>3</v>
      </c>
      <c r="BC1125" t="s">
        <v>4569</v>
      </c>
      <c r="BD1125" t="s">
        <v>5605</v>
      </c>
      <c r="BE1125" t="s">
        <v>7008</v>
      </c>
      <c r="BH1125"/>
      <c r="BI1125"/>
      <c r="BJ1125" s="96">
        <v>4</v>
      </c>
      <c r="BK1125" s="96" t="s">
        <v>4304</v>
      </c>
      <c r="BL1125" s="68" t="s">
        <v>6786</v>
      </c>
      <c r="CQ1125" s="205">
        <v>1</v>
      </c>
    </row>
    <row r="1126" spans="52:95" x14ac:dyDescent="0.25">
      <c r="AZ1126" s="96" t="s">
        <v>1443</v>
      </c>
      <c r="BA1126" s="96" t="s">
        <v>12</v>
      </c>
      <c r="BB1126" s="96">
        <v>4</v>
      </c>
      <c r="BC1126" t="s">
        <v>4573</v>
      </c>
      <c r="BD1126" t="s">
        <v>6812</v>
      </c>
      <c r="BE1126" t="s">
        <v>6813</v>
      </c>
      <c r="BF1126" t="s">
        <v>6802</v>
      </c>
      <c r="BG1126" t="s">
        <v>6814</v>
      </c>
      <c r="BH1126" t="s">
        <v>6815</v>
      </c>
      <c r="BI1126" t="s">
        <v>6816</v>
      </c>
      <c r="BJ1126" s="96">
        <v>4</v>
      </c>
      <c r="BK1126" s="96" t="s">
        <v>4305</v>
      </c>
      <c r="BL1126" s="68" t="s">
        <v>6786</v>
      </c>
      <c r="CQ1126" s="205">
        <v>1</v>
      </c>
    </row>
    <row r="1127" spans="52:95" x14ac:dyDescent="0.25">
      <c r="AZ1127" s="96" t="s">
        <v>1443</v>
      </c>
      <c r="BA1127" s="96" t="s">
        <v>12</v>
      </c>
      <c r="BB1127" s="96">
        <v>5</v>
      </c>
      <c r="BC1127" t="s">
        <v>4577</v>
      </c>
      <c r="BD1127" t="s">
        <v>6817</v>
      </c>
      <c r="BE1127" t="s">
        <v>4578</v>
      </c>
      <c r="BF1127" t="s">
        <v>6818</v>
      </c>
      <c r="BG1127" t="s">
        <v>6819</v>
      </c>
      <c r="BH1127" t="s">
        <v>6793</v>
      </c>
      <c r="BI1127"/>
      <c r="BJ1127" s="96">
        <v>4</v>
      </c>
      <c r="BK1127" s="96" t="s">
        <v>4306</v>
      </c>
      <c r="BL1127" s="68" t="s">
        <v>6786</v>
      </c>
      <c r="CQ1127" s="205">
        <v>1</v>
      </c>
    </row>
    <row r="1128" spans="52:95" x14ac:dyDescent="0.25">
      <c r="AZ1128" s="96" t="s">
        <v>1460</v>
      </c>
      <c r="BA1128" s="96" t="s">
        <v>10</v>
      </c>
      <c r="BB1128" s="96">
        <v>1</v>
      </c>
      <c r="BC1128" t="s">
        <v>4512</v>
      </c>
      <c r="BD1128" t="s">
        <v>5606</v>
      </c>
      <c r="BE1128" t="s">
        <v>6848</v>
      </c>
      <c r="BI1128"/>
      <c r="BJ1128" s="96">
        <v>4</v>
      </c>
      <c r="BK1128" s="96" t="s">
        <v>4292</v>
      </c>
      <c r="BL1128" s="68" t="s">
        <v>6786</v>
      </c>
      <c r="CQ1128" s="205">
        <v>1</v>
      </c>
    </row>
    <row r="1129" spans="52:95" x14ac:dyDescent="0.25">
      <c r="AZ1129" s="96" t="s">
        <v>1460</v>
      </c>
      <c r="BA1129" s="96" t="s">
        <v>10</v>
      </c>
      <c r="BB1129" s="96">
        <v>2</v>
      </c>
      <c r="BC1129" t="s">
        <v>4518</v>
      </c>
      <c r="BD1129" t="s">
        <v>7009</v>
      </c>
      <c r="BE1129" t="s">
        <v>6787</v>
      </c>
      <c r="BF1129" t="s">
        <v>6788</v>
      </c>
      <c r="BG1129" t="s">
        <v>6789</v>
      </c>
      <c r="BI1129"/>
      <c r="BJ1129" s="96">
        <v>4</v>
      </c>
      <c r="BK1129" s="96" t="s">
        <v>4293</v>
      </c>
      <c r="BL1129" s="68" t="s">
        <v>6786</v>
      </c>
      <c r="CQ1129" s="205">
        <v>1</v>
      </c>
    </row>
    <row r="1130" spans="52:95" x14ac:dyDescent="0.25">
      <c r="AZ1130" s="96" t="s">
        <v>1460</v>
      </c>
      <c r="BA1130" s="96" t="s">
        <v>10</v>
      </c>
      <c r="BB1130" s="96">
        <v>3</v>
      </c>
      <c r="BC1130" t="s">
        <v>4523</v>
      </c>
      <c r="BD1130" t="s">
        <v>5607</v>
      </c>
      <c r="BE1130" t="s">
        <v>7010</v>
      </c>
      <c r="BI1130"/>
      <c r="BJ1130" s="96">
        <v>4</v>
      </c>
      <c r="BK1130" s="96" t="s">
        <v>4294</v>
      </c>
      <c r="BL1130" s="68" t="s">
        <v>6786</v>
      </c>
      <c r="CQ1130" s="205">
        <v>1</v>
      </c>
    </row>
    <row r="1131" spans="52:95" x14ac:dyDescent="0.25">
      <c r="AZ1131" s="96" t="s">
        <v>1460</v>
      </c>
      <c r="BA1131" s="96" t="s">
        <v>10</v>
      </c>
      <c r="BB1131" s="96">
        <v>4</v>
      </c>
      <c r="BC1131" t="s">
        <v>4527</v>
      </c>
      <c r="BD1131" t="s">
        <v>5608</v>
      </c>
      <c r="BJ1131" s="96">
        <v>4</v>
      </c>
      <c r="BK1131" s="96" t="s">
        <v>4295</v>
      </c>
      <c r="BL1131" s="68" t="s">
        <v>6786</v>
      </c>
      <c r="CQ1131" s="205">
        <v>1</v>
      </c>
    </row>
    <row r="1132" spans="52:95" x14ac:dyDescent="0.25">
      <c r="AZ1132" s="96" t="s">
        <v>1460</v>
      </c>
      <c r="BA1132" s="96" t="s">
        <v>10</v>
      </c>
      <c r="BB1132" s="96">
        <v>5</v>
      </c>
      <c r="BC1132" t="s">
        <v>4531</v>
      </c>
      <c r="BD1132" t="s">
        <v>5598</v>
      </c>
      <c r="BE1132" t="s">
        <v>6792</v>
      </c>
      <c r="BF1132" t="s">
        <v>6793</v>
      </c>
      <c r="BJ1132" s="96">
        <v>4</v>
      </c>
      <c r="BK1132" s="96" t="s">
        <v>4296</v>
      </c>
      <c r="BL1132" s="68" t="s">
        <v>6786</v>
      </c>
      <c r="CQ1132" s="205">
        <v>1</v>
      </c>
    </row>
    <row r="1133" spans="52:95" x14ac:dyDescent="0.25">
      <c r="AZ1133" s="96" t="s">
        <v>1460</v>
      </c>
      <c r="BA1133" s="96" t="s">
        <v>54</v>
      </c>
      <c r="BB1133" s="96">
        <v>1</v>
      </c>
      <c r="BC1133" t="s">
        <v>4536</v>
      </c>
      <c r="BD1133" t="s">
        <v>5606</v>
      </c>
      <c r="BI1133"/>
      <c r="BJ1133" s="96">
        <v>4</v>
      </c>
      <c r="BK1133" s="96" t="s">
        <v>4297</v>
      </c>
      <c r="BL1133" s="68" t="s">
        <v>6786</v>
      </c>
      <c r="CQ1133" s="205">
        <v>1</v>
      </c>
    </row>
    <row r="1134" spans="52:95" x14ac:dyDescent="0.25">
      <c r="AZ1134" s="96" t="s">
        <v>1460</v>
      </c>
      <c r="BA1134" s="96" t="s">
        <v>54</v>
      </c>
      <c r="BB1134" s="96">
        <v>2</v>
      </c>
      <c r="BC1134" t="s">
        <v>4540</v>
      </c>
      <c r="BD1134" t="s">
        <v>4541</v>
      </c>
      <c r="BE1134" t="s">
        <v>6794</v>
      </c>
      <c r="BF1134" t="s">
        <v>6789</v>
      </c>
      <c r="BG1134" t="s">
        <v>6788</v>
      </c>
      <c r="BH1134" s="96" t="s">
        <v>6795</v>
      </c>
      <c r="BJ1134" s="96">
        <v>4</v>
      </c>
      <c r="BK1134" s="96" t="s">
        <v>4298</v>
      </c>
      <c r="BL1134" s="68" t="s">
        <v>6786</v>
      </c>
      <c r="CQ1134" s="205">
        <v>1</v>
      </c>
    </row>
    <row r="1135" spans="52:95" x14ac:dyDescent="0.25">
      <c r="AZ1135" s="96" t="s">
        <v>1460</v>
      </c>
      <c r="BA1135" s="96" t="s">
        <v>54</v>
      </c>
      <c r="BB1135" s="96">
        <v>3</v>
      </c>
      <c r="BC1135" t="s">
        <v>4545</v>
      </c>
      <c r="BD1135" t="s">
        <v>5607</v>
      </c>
      <c r="BE1135" t="s">
        <v>7010</v>
      </c>
      <c r="BI1135"/>
      <c r="BJ1135" s="96">
        <v>4</v>
      </c>
      <c r="BK1135" s="96" t="s">
        <v>4299</v>
      </c>
      <c r="BL1135" s="68" t="s">
        <v>6786</v>
      </c>
      <c r="CQ1135" s="205">
        <v>1</v>
      </c>
    </row>
    <row r="1136" spans="52:95" x14ac:dyDescent="0.25">
      <c r="AZ1136" s="96" t="s">
        <v>1460</v>
      </c>
      <c r="BA1136" s="96" t="s">
        <v>54</v>
      </c>
      <c r="BB1136" s="96">
        <v>4</v>
      </c>
      <c r="BC1136" t="s">
        <v>4550</v>
      </c>
      <c r="BD1136" t="s">
        <v>4551</v>
      </c>
      <c r="BE1136" t="s">
        <v>6799</v>
      </c>
      <c r="BF1136" t="s">
        <v>6800</v>
      </c>
      <c r="BG1136" t="s">
        <v>6801</v>
      </c>
      <c r="BH1136" s="96" t="s">
        <v>6802</v>
      </c>
      <c r="BI1136" s="96" t="s">
        <v>6803</v>
      </c>
      <c r="BJ1136" s="96">
        <v>4</v>
      </c>
      <c r="BK1136" s="96" t="s">
        <v>4300</v>
      </c>
      <c r="BL1136" s="68" t="s">
        <v>6786</v>
      </c>
      <c r="CQ1136" s="205">
        <v>1</v>
      </c>
    </row>
    <row r="1137" spans="52:95" x14ac:dyDescent="0.25">
      <c r="AZ1137" s="96" t="s">
        <v>1460</v>
      </c>
      <c r="BA1137" s="96" t="s">
        <v>54</v>
      </c>
      <c r="BB1137" s="96">
        <v>5</v>
      </c>
      <c r="BC1137" t="s">
        <v>4555</v>
      </c>
      <c r="BD1137" t="s">
        <v>4556</v>
      </c>
      <c r="BE1137" t="s">
        <v>6804</v>
      </c>
      <c r="BF1137" t="s">
        <v>6805</v>
      </c>
      <c r="BG1137" t="s">
        <v>6806</v>
      </c>
      <c r="BH1137" s="96" t="s">
        <v>6807</v>
      </c>
      <c r="BJ1137" s="96">
        <v>4</v>
      </c>
      <c r="BK1137" s="96" t="s">
        <v>4301</v>
      </c>
      <c r="BL1137" s="68" t="s">
        <v>6786</v>
      </c>
      <c r="CQ1137" s="205">
        <v>1</v>
      </c>
    </row>
    <row r="1138" spans="52:95" x14ac:dyDescent="0.25">
      <c r="AZ1138" s="96" t="s">
        <v>1460</v>
      </c>
      <c r="BA1138" s="96" t="s">
        <v>12</v>
      </c>
      <c r="BB1138" s="96">
        <v>1</v>
      </c>
      <c r="BC1138" t="s">
        <v>4560</v>
      </c>
      <c r="BD1138" t="s">
        <v>5606</v>
      </c>
      <c r="BE1138" t="s">
        <v>6848</v>
      </c>
      <c r="BH1138"/>
      <c r="BI1138"/>
      <c r="BJ1138" s="96">
        <v>4</v>
      </c>
      <c r="BK1138" s="96" t="s">
        <v>4302</v>
      </c>
      <c r="BL1138" s="68" t="s">
        <v>6786</v>
      </c>
      <c r="CQ1138" s="205">
        <v>1</v>
      </c>
    </row>
    <row r="1139" spans="52:95" x14ac:dyDescent="0.25">
      <c r="AZ1139" s="96" t="s">
        <v>1460</v>
      </c>
      <c r="BA1139" s="96" t="s">
        <v>12</v>
      </c>
      <c r="BB1139" s="96">
        <v>2</v>
      </c>
      <c r="BC1139" t="s">
        <v>4564</v>
      </c>
      <c r="BD1139" t="s">
        <v>4565</v>
      </c>
      <c r="BE1139" t="s">
        <v>6808</v>
      </c>
      <c r="BF1139" t="s">
        <v>6809</v>
      </c>
      <c r="BG1139" t="s">
        <v>6810</v>
      </c>
      <c r="BH1139" t="s">
        <v>6811</v>
      </c>
      <c r="BI1139"/>
      <c r="BJ1139" s="96">
        <v>4</v>
      </c>
      <c r="BK1139" s="96" t="s">
        <v>4303</v>
      </c>
      <c r="BL1139" s="68" t="s">
        <v>6786</v>
      </c>
      <c r="CQ1139" s="205">
        <v>1</v>
      </c>
    </row>
    <row r="1140" spans="52:95" x14ac:dyDescent="0.25">
      <c r="AZ1140" s="96" t="s">
        <v>1460</v>
      </c>
      <c r="BA1140" s="96" t="s">
        <v>12</v>
      </c>
      <c r="BB1140" s="96">
        <v>3</v>
      </c>
      <c r="BC1140" t="s">
        <v>4569</v>
      </c>
      <c r="BD1140" t="s">
        <v>5609</v>
      </c>
      <c r="BE1140" t="s">
        <v>7010</v>
      </c>
      <c r="BH1140"/>
      <c r="BI1140"/>
      <c r="BJ1140" s="96">
        <v>4</v>
      </c>
      <c r="BK1140" s="96" t="s">
        <v>4304</v>
      </c>
      <c r="BL1140" s="68" t="s">
        <v>6786</v>
      </c>
      <c r="CQ1140" s="205">
        <v>1</v>
      </c>
    </row>
    <row r="1141" spans="52:95" x14ac:dyDescent="0.25">
      <c r="AZ1141" s="96" t="s">
        <v>1460</v>
      </c>
      <c r="BA1141" s="96" t="s">
        <v>12</v>
      </c>
      <c r="BB1141" s="96">
        <v>4</v>
      </c>
      <c r="BC1141" t="s">
        <v>4573</v>
      </c>
      <c r="BD1141" t="s">
        <v>6812</v>
      </c>
      <c r="BE1141" t="s">
        <v>6813</v>
      </c>
      <c r="BF1141" t="s">
        <v>6802</v>
      </c>
      <c r="BG1141" t="s">
        <v>6814</v>
      </c>
      <c r="BH1141" t="s">
        <v>6815</v>
      </c>
      <c r="BI1141" t="s">
        <v>6816</v>
      </c>
      <c r="BJ1141" s="96">
        <v>4</v>
      </c>
      <c r="BK1141" s="96" t="s">
        <v>4305</v>
      </c>
      <c r="BL1141" s="68" t="s">
        <v>6786</v>
      </c>
      <c r="CQ1141" s="205">
        <v>1</v>
      </c>
    </row>
    <row r="1142" spans="52:95" x14ac:dyDescent="0.25">
      <c r="AZ1142" s="96" t="s">
        <v>1460</v>
      </c>
      <c r="BA1142" s="96" t="s">
        <v>12</v>
      </c>
      <c r="BB1142" s="96">
        <v>5</v>
      </c>
      <c r="BC1142" t="s">
        <v>4577</v>
      </c>
      <c r="BD1142" t="s">
        <v>6817</v>
      </c>
      <c r="BE1142" t="s">
        <v>4578</v>
      </c>
      <c r="BF1142" t="s">
        <v>6818</v>
      </c>
      <c r="BG1142" t="s">
        <v>6819</v>
      </c>
      <c r="BH1142" t="s">
        <v>6793</v>
      </c>
      <c r="BI1142"/>
      <c r="BJ1142" s="96">
        <v>4</v>
      </c>
      <c r="BK1142" s="96" t="s">
        <v>4306</v>
      </c>
      <c r="BL1142" s="68" t="s">
        <v>6786</v>
      </c>
      <c r="CQ1142" s="205">
        <v>1</v>
      </c>
    </row>
    <row r="1143" spans="52:95" x14ac:dyDescent="0.25">
      <c r="AZ1143" s="96" t="s">
        <v>1477</v>
      </c>
      <c r="BA1143" s="96" t="s">
        <v>10</v>
      </c>
      <c r="BB1143" s="96">
        <v>1</v>
      </c>
      <c r="BC1143" t="s">
        <v>4512</v>
      </c>
      <c r="BD1143" t="s">
        <v>6848</v>
      </c>
      <c r="BJ1143" s="96">
        <v>4</v>
      </c>
      <c r="BK1143" s="96" t="s">
        <v>4292</v>
      </c>
      <c r="BL1143" s="68" t="s">
        <v>6786</v>
      </c>
      <c r="CQ1143" s="205">
        <v>1</v>
      </c>
    </row>
    <row r="1144" spans="52:95" x14ac:dyDescent="0.25">
      <c r="AZ1144" s="96" t="s">
        <v>1477</v>
      </c>
      <c r="BA1144" s="96" t="s">
        <v>10</v>
      </c>
      <c r="BB1144" s="96">
        <v>2</v>
      </c>
      <c r="BC1144" t="s">
        <v>4518</v>
      </c>
      <c r="BD1144" t="s">
        <v>7011</v>
      </c>
      <c r="BE1144" t="s">
        <v>6787</v>
      </c>
      <c r="BF1144" t="s">
        <v>6788</v>
      </c>
      <c r="BG1144" t="s">
        <v>6789</v>
      </c>
      <c r="BJ1144" s="96">
        <v>4</v>
      </c>
      <c r="BK1144" s="96" t="s">
        <v>4293</v>
      </c>
      <c r="BL1144" s="68" t="s">
        <v>6786</v>
      </c>
      <c r="CQ1144" s="205">
        <v>1</v>
      </c>
    </row>
    <row r="1145" spans="52:95" x14ac:dyDescent="0.25">
      <c r="AZ1145" s="96" t="s">
        <v>1477</v>
      </c>
      <c r="BA1145" s="96" t="s">
        <v>10</v>
      </c>
      <c r="BB1145" s="96">
        <v>3</v>
      </c>
      <c r="BC1145" t="s">
        <v>4523</v>
      </c>
      <c r="BD1145" t="s">
        <v>5610</v>
      </c>
      <c r="BE1145" t="s">
        <v>7012</v>
      </c>
      <c r="BI1145"/>
      <c r="BJ1145" s="96">
        <v>4</v>
      </c>
      <c r="BK1145" s="96" t="s">
        <v>4294</v>
      </c>
      <c r="BL1145" s="68" t="s">
        <v>6786</v>
      </c>
      <c r="CQ1145" s="205">
        <v>1</v>
      </c>
    </row>
    <row r="1146" spans="52:95" x14ac:dyDescent="0.25">
      <c r="AZ1146" s="96" t="s">
        <v>1477</v>
      </c>
      <c r="BA1146" s="96" t="s">
        <v>10</v>
      </c>
      <c r="BB1146" s="96">
        <v>4</v>
      </c>
      <c r="BC1146" t="s">
        <v>4527</v>
      </c>
      <c r="BD1146" t="s">
        <v>5611</v>
      </c>
      <c r="BJ1146" s="96">
        <v>4</v>
      </c>
      <c r="BK1146" s="96" t="s">
        <v>4295</v>
      </c>
      <c r="BL1146" s="68" t="s">
        <v>6786</v>
      </c>
      <c r="CQ1146" s="205">
        <v>1</v>
      </c>
    </row>
    <row r="1147" spans="52:95" x14ac:dyDescent="0.25">
      <c r="AZ1147" s="96" t="s">
        <v>1477</v>
      </c>
      <c r="BA1147" s="96" t="s">
        <v>10</v>
      </c>
      <c r="BB1147" s="96">
        <v>5</v>
      </c>
      <c r="BC1147" t="s">
        <v>4531</v>
      </c>
      <c r="BD1147" t="s">
        <v>5598</v>
      </c>
      <c r="BE1147" t="s">
        <v>6792</v>
      </c>
      <c r="BF1147" t="s">
        <v>6793</v>
      </c>
      <c r="BJ1147" s="96">
        <v>4</v>
      </c>
      <c r="BK1147" s="96" t="s">
        <v>4296</v>
      </c>
      <c r="BL1147" s="68" t="s">
        <v>6786</v>
      </c>
      <c r="CQ1147" s="205">
        <v>1</v>
      </c>
    </row>
    <row r="1148" spans="52:95" x14ac:dyDescent="0.25">
      <c r="AZ1148" s="96" t="s">
        <v>1477</v>
      </c>
      <c r="BA1148" s="96" t="s">
        <v>54</v>
      </c>
      <c r="BB1148" s="96">
        <v>1</v>
      </c>
      <c r="BC1148" t="s">
        <v>4536</v>
      </c>
      <c r="BJ1148" s="96">
        <v>4</v>
      </c>
      <c r="BK1148" s="96" t="s">
        <v>4297</v>
      </c>
      <c r="BL1148" s="68" t="s">
        <v>6786</v>
      </c>
      <c r="CQ1148" s="205">
        <v>1</v>
      </c>
    </row>
    <row r="1149" spans="52:95" x14ac:dyDescent="0.25">
      <c r="AZ1149" s="96" t="s">
        <v>1477</v>
      </c>
      <c r="BA1149" s="96" t="s">
        <v>54</v>
      </c>
      <c r="BB1149" s="96">
        <v>2</v>
      </c>
      <c r="BC1149" t="s">
        <v>4540</v>
      </c>
      <c r="BD1149" t="s">
        <v>4541</v>
      </c>
      <c r="BE1149" t="s">
        <v>6794</v>
      </c>
      <c r="BF1149" t="s">
        <v>6789</v>
      </c>
      <c r="BG1149" t="s">
        <v>6788</v>
      </c>
      <c r="BH1149" s="96" t="s">
        <v>6795</v>
      </c>
      <c r="BJ1149" s="96">
        <v>4</v>
      </c>
      <c r="BK1149" s="96" t="s">
        <v>4298</v>
      </c>
      <c r="BL1149" s="68" t="s">
        <v>6786</v>
      </c>
      <c r="CQ1149" s="205">
        <v>1</v>
      </c>
    </row>
    <row r="1150" spans="52:95" x14ac:dyDescent="0.25">
      <c r="AZ1150" s="96" t="s">
        <v>1477</v>
      </c>
      <c r="BA1150" s="96" t="s">
        <v>54</v>
      </c>
      <c r="BB1150" s="96">
        <v>3</v>
      </c>
      <c r="BC1150" t="s">
        <v>4545</v>
      </c>
      <c r="BD1150" t="s">
        <v>5610</v>
      </c>
      <c r="BE1150" t="s">
        <v>7012</v>
      </c>
      <c r="BI1150"/>
      <c r="BJ1150" s="96">
        <v>4</v>
      </c>
      <c r="BK1150" s="96" t="s">
        <v>4299</v>
      </c>
      <c r="BL1150" s="68" t="s">
        <v>6786</v>
      </c>
      <c r="CQ1150" s="205">
        <v>1</v>
      </c>
    </row>
    <row r="1151" spans="52:95" x14ac:dyDescent="0.25">
      <c r="AZ1151" s="96" t="s">
        <v>1477</v>
      </c>
      <c r="BA1151" s="96" t="s">
        <v>54</v>
      </c>
      <c r="BB1151" s="96">
        <v>4</v>
      </c>
      <c r="BC1151" t="s">
        <v>4550</v>
      </c>
      <c r="BD1151" t="s">
        <v>4551</v>
      </c>
      <c r="BE1151" t="s">
        <v>6799</v>
      </c>
      <c r="BF1151" t="s">
        <v>6800</v>
      </c>
      <c r="BG1151" t="s">
        <v>6801</v>
      </c>
      <c r="BH1151" s="96" t="s">
        <v>6802</v>
      </c>
      <c r="BI1151" s="96" t="s">
        <v>6803</v>
      </c>
      <c r="BJ1151" s="96">
        <v>4</v>
      </c>
      <c r="BK1151" s="96" t="s">
        <v>4300</v>
      </c>
      <c r="BL1151" s="68" t="s">
        <v>6786</v>
      </c>
      <c r="CQ1151" s="205">
        <v>1</v>
      </c>
    </row>
    <row r="1152" spans="52:95" x14ac:dyDescent="0.25">
      <c r="AZ1152" s="96" t="s">
        <v>1477</v>
      </c>
      <c r="BA1152" s="96" t="s">
        <v>54</v>
      </c>
      <c r="BB1152" s="96">
        <v>5</v>
      </c>
      <c r="BC1152" t="s">
        <v>4555</v>
      </c>
      <c r="BD1152" t="s">
        <v>4556</v>
      </c>
      <c r="BE1152" t="s">
        <v>6804</v>
      </c>
      <c r="BF1152" t="s">
        <v>6805</v>
      </c>
      <c r="BG1152" t="s">
        <v>6806</v>
      </c>
      <c r="BH1152" s="96" t="s">
        <v>6807</v>
      </c>
      <c r="BJ1152" s="96">
        <v>4</v>
      </c>
      <c r="BK1152" s="96" t="s">
        <v>4301</v>
      </c>
      <c r="BL1152" s="68" t="s">
        <v>6786</v>
      </c>
      <c r="CQ1152" s="205">
        <v>1</v>
      </c>
    </row>
    <row r="1153" spans="52:95" x14ac:dyDescent="0.25">
      <c r="AZ1153" s="96" t="s">
        <v>1477</v>
      </c>
      <c r="BA1153" s="96" t="s">
        <v>12</v>
      </c>
      <c r="BB1153" s="96">
        <v>1</v>
      </c>
      <c r="BC1153" t="s">
        <v>4560</v>
      </c>
      <c r="BD1153" t="s">
        <v>6848</v>
      </c>
      <c r="BH1153"/>
      <c r="BI1153"/>
      <c r="BJ1153" s="96">
        <v>4</v>
      </c>
      <c r="BK1153" s="96" t="s">
        <v>4302</v>
      </c>
      <c r="BL1153" s="68" t="s">
        <v>6786</v>
      </c>
      <c r="CQ1153" s="205">
        <v>1</v>
      </c>
    </row>
    <row r="1154" spans="52:95" x14ac:dyDescent="0.25">
      <c r="AZ1154" s="96" t="s">
        <v>1477</v>
      </c>
      <c r="BA1154" s="96" t="s">
        <v>12</v>
      </c>
      <c r="BB1154" s="96">
        <v>2</v>
      </c>
      <c r="BC1154" t="s">
        <v>4564</v>
      </c>
      <c r="BD1154" t="s">
        <v>4565</v>
      </c>
      <c r="BE1154" t="s">
        <v>6808</v>
      </c>
      <c r="BF1154" t="s">
        <v>6809</v>
      </c>
      <c r="BG1154" t="s">
        <v>6810</v>
      </c>
      <c r="BH1154" t="s">
        <v>6811</v>
      </c>
      <c r="BI1154"/>
      <c r="BJ1154" s="96">
        <v>4</v>
      </c>
      <c r="BK1154" s="96" t="s">
        <v>4303</v>
      </c>
      <c r="BL1154" s="68" t="s">
        <v>6786</v>
      </c>
      <c r="CQ1154" s="205">
        <v>1</v>
      </c>
    </row>
    <row r="1155" spans="52:95" x14ac:dyDescent="0.25">
      <c r="AZ1155" s="96" t="s">
        <v>1477</v>
      </c>
      <c r="BA1155" s="96" t="s">
        <v>12</v>
      </c>
      <c r="BB1155" s="96">
        <v>3</v>
      </c>
      <c r="BC1155" t="s">
        <v>4569</v>
      </c>
      <c r="BD1155" t="s">
        <v>7013</v>
      </c>
      <c r="BE1155" t="s">
        <v>7012</v>
      </c>
      <c r="BH1155"/>
      <c r="BI1155"/>
      <c r="BJ1155" s="96">
        <v>4</v>
      </c>
      <c r="BK1155" s="96" t="s">
        <v>4304</v>
      </c>
      <c r="BL1155" s="68" t="s">
        <v>6786</v>
      </c>
      <c r="CQ1155" s="205">
        <v>1</v>
      </c>
    </row>
    <row r="1156" spans="52:95" x14ac:dyDescent="0.25">
      <c r="AZ1156" s="96" t="s">
        <v>1477</v>
      </c>
      <c r="BA1156" s="96" t="s">
        <v>12</v>
      </c>
      <c r="BB1156" s="96">
        <v>4</v>
      </c>
      <c r="BC1156" t="s">
        <v>4573</v>
      </c>
      <c r="BD1156" t="s">
        <v>6812</v>
      </c>
      <c r="BE1156" t="s">
        <v>6813</v>
      </c>
      <c r="BF1156" t="s">
        <v>6802</v>
      </c>
      <c r="BG1156" t="s">
        <v>6814</v>
      </c>
      <c r="BH1156" t="s">
        <v>6815</v>
      </c>
      <c r="BI1156" t="s">
        <v>6816</v>
      </c>
      <c r="BJ1156" s="96">
        <v>4</v>
      </c>
      <c r="BK1156" s="96" t="s">
        <v>4305</v>
      </c>
      <c r="BL1156" s="68" t="s">
        <v>6786</v>
      </c>
      <c r="CQ1156" s="205">
        <v>1</v>
      </c>
    </row>
    <row r="1157" spans="52:95" x14ac:dyDescent="0.25">
      <c r="AZ1157" s="96" t="s">
        <v>1477</v>
      </c>
      <c r="BA1157" s="96" t="s">
        <v>12</v>
      </c>
      <c r="BB1157" s="96">
        <v>5</v>
      </c>
      <c r="BC1157" t="s">
        <v>4577</v>
      </c>
      <c r="BD1157" t="s">
        <v>6817</v>
      </c>
      <c r="BE1157" t="s">
        <v>4578</v>
      </c>
      <c r="BF1157" t="s">
        <v>6818</v>
      </c>
      <c r="BG1157" t="s">
        <v>6819</v>
      </c>
      <c r="BH1157" t="s">
        <v>6793</v>
      </c>
      <c r="BI1157"/>
      <c r="BJ1157" s="96">
        <v>4</v>
      </c>
      <c r="BK1157" s="96" t="s">
        <v>4306</v>
      </c>
      <c r="BL1157" s="68" t="s">
        <v>6786</v>
      </c>
      <c r="CQ1157" s="205">
        <v>1</v>
      </c>
    </row>
    <row r="1158" spans="52:95" x14ac:dyDescent="0.25">
      <c r="AZ1158" s="96" t="s">
        <v>1494</v>
      </c>
      <c r="BA1158" s="96" t="s">
        <v>10</v>
      </c>
      <c r="BB1158" s="96">
        <v>1</v>
      </c>
      <c r="BC1158" t="s">
        <v>4512</v>
      </c>
      <c r="BD1158" t="s">
        <v>4387</v>
      </c>
      <c r="BE1158" t="s">
        <v>6848</v>
      </c>
      <c r="BJ1158" s="96">
        <v>4</v>
      </c>
      <c r="BK1158" s="96" t="s">
        <v>4292</v>
      </c>
      <c r="BL1158" s="68" t="s">
        <v>6786</v>
      </c>
      <c r="CQ1158" s="205">
        <v>1</v>
      </c>
    </row>
    <row r="1159" spans="52:95" x14ac:dyDescent="0.25">
      <c r="AZ1159" s="96" t="s">
        <v>1494</v>
      </c>
      <c r="BA1159" s="96" t="s">
        <v>10</v>
      </c>
      <c r="BB1159" s="96">
        <v>2</v>
      </c>
      <c r="BC1159" t="s">
        <v>4518</v>
      </c>
      <c r="BD1159" t="s">
        <v>7014</v>
      </c>
      <c r="BE1159" t="s">
        <v>6787</v>
      </c>
      <c r="BF1159" t="s">
        <v>6788</v>
      </c>
      <c r="BG1159" t="s">
        <v>6789</v>
      </c>
      <c r="BJ1159" s="96">
        <v>4</v>
      </c>
      <c r="BK1159" s="96" t="s">
        <v>4293</v>
      </c>
      <c r="BL1159" s="68" t="s">
        <v>6786</v>
      </c>
      <c r="CQ1159" s="205">
        <v>1</v>
      </c>
    </row>
    <row r="1160" spans="52:95" x14ac:dyDescent="0.25">
      <c r="AZ1160" s="96" t="s">
        <v>1494</v>
      </c>
      <c r="BA1160" s="96" t="s">
        <v>10</v>
      </c>
      <c r="BB1160" s="96">
        <v>3</v>
      </c>
      <c r="BC1160" t="s">
        <v>4523</v>
      </c>
      <c r="BD1160" t="s">
        <v>5612</v>
      </c>
      <c r="BE1160" t="s">
        <v>7015</v>
      </c>
      <c r="BI1160"/>
      <c r="BJ1160" s="96">
        <v>4</v>
      </c>
      <c r="BK1160" s="96" t="s">
        <v>4294</v>
      </c>
      <c r="BL1160" s="68" t="s">
        <v>6786</v>
      </c>
      <c r="CQ1160" s="205">
        <v>1</v>
      </c>
    </row>
    <row r="1161" spans="52:95" x14ac:dyDescent="0.25">
      <c r="AZ1161" s="96" t="s">
        <v>1494</v>
      </c>
      <c r="BA1161" s="96" t="s">
        <v>10</v>
      </c>
      <c r="BB1161" s="96">
        <v>4</v>
      </c>
      <c r="BC1161" t="s">
        <v>4527</v>
      </c>
      <c r="BD1161" t="s">
        <v>5613</v>
      </c>
      <c r="BJ1161" s="96">
        <v>4</v>
      </c>
      <c r="BK1161" s="96" t="s">
        <v>4295</v>
      </c>
      <c r="BL1161" s="68" t="s">
        <v>6786</v>
      </c>
      <c r="CQ1161" s="205">
        <v>1</v>
      </c>
    </row>
    <row r="1162" spans="52:95" x14ac:dyDescent="0.25">
      <c r="AZ1162" s="96" t="s">
        <v>1494</v>
      </c>
      <c r="BA1162" s="96" t="s">
        <v>10</v>
      </c>
      <c r="BB1162" s="96">
        <v>5</v>
      </c>
      <c r="BC1162" t="s">
        <v>4531</v>
      </c>
      <c r="BD1162" t="s">
        <v>5598</v>
      </c>
      <c r="BE1162" t="s">
        <v>6792</v>
      </c>
      <c r="BF1162" t="s">
        <v>6793</v>
      </c>
      <c r="BJ1162" s="96">
        <v>4</v>
      </c>
      <c r="BK1162" s="96" t="s">
        <v>4296</v>
      </c>
      <c r="BL1162" s="68" t="s">
        <v>6786</v>
      </c>
      <c r="CQ1162" s="205">
        <v>1</v>
      </c>
    </row>
    <row r="1163" spans="52:95" x14ac:dyDescent="0.25">
      <c r="AZ1163" s="96" t="s">
        <v>1494</v>
      </c>
      <c r="BA1163" s="96" t="s">
        <v>54</v>
      </c>
      <c r="BB1163" s="96">
        <v>1</v>
      </c>
      <c r="BC1163" t="s">
        <v>4536</v>
      </c>
      <c r="BD1163" t="s">
        <v>4387</v>
      </c>
      <c r="BJ1163" s="96">
        <v>4</v>
      </c>
      <c r="BK1163" s="96" t="s">
        <v>4297</v>
      </c>
      <c r="BL1163" s="68" t="s">
        <v>6786</v>
      </c>
      <c r="CQ1163" s="205">
        <v>1</v>
      </c>
    </row>
    <row r="1164" spans="52:95" x14ac:dyDescent="0.25">
      <c r="AZ1164" s="96" t="s">
        <v>1494</v>
      </c>
      <c r="BA1164" s="96" t="s">
        <v>54</v>
      </c>
      <c r="BB1164" s="96">
        <v>2</v>
      </c>
      <c r="BC1164" t="s">
        <v>4540</v>
      </c>
      <c r="BD1164" t="s">
        <v>4541</v>
      </c>
      <c r="BE1164" t="s">
        <v>6794</v>
      </c>
      <c r="BF1164" t="s">
        <v>6789</v>
      </c>
      <c r="BG1164" t="s">
        <v>6788</v>
      </c>
      <c r="BH1164" s="96" t="s">
        <v>6795</v>
      </c>
      <c r="BJ1164" s="96">
        <v>4</v>
      </c>
      <c r="BK1164" s="96" t="s">
        <v>4298</v>
      </c>
      <c r="BL1164" s="68" t="s">
        <v>6786</v>
      </c>
      <c r="CQ1164" s="205">
        <v>1</v>
      </c>
    </row>
    <row r="1165" spans="52:95" x14ac:dyDescent="0.25">
      <c r="AZ1165" s="96" t="s">
        <v>1494</v>
      </c>
      <c r="BA1165" s="96" t="s">
        <v>54</v>
      </c>
      <c r="BB1165" s="96">
        <v>3</v>
      </c>
      <c r="BC1165" t="s">
        <v>4545</v>
      </c>
      <c r="BD1165" t="s">
        <v>5612</v>
      </c>
      <c r="BE1165" t="s">
        <v>7015</v>
      </c>
      <c r="BI1165"/>
      <c r="BJ1165" s="96">
        <v>4</v>
      </c>
      <c r="BK1165" s="96" t="s">
        <v>4299</v>
      </c>
      <c r="BL1165" s="68" t="s">
        <v>6786</v>
      </c>
      <c r="CQ1165" s="205">
        <v>1</v>
      </c>
    </row>
    <row r="1166" spans="52:95" x14ac:dyDescent="0.25">
      <c r="AZ1166" s="96" t="s">
        <v>1494</v>
      </c>
      <c r="BA1166" s="96" t="s">
        <v>54</v>
      </c>
      <c r="BB1166" s="96">
        <v>4</v>
      </c>
      <c r="BC1166" t="s">
        <v>4550</v>
      </c>
      <c r="BD1166" t="s">
        <v>4551</v>
      </c>
      <c r="BE1166" t="s">
        <v>6799</v>
      </c>
      <c r="BF1166" t="s">
        <v>6800</v>
      </c>
      <c r="BG1166" t="s">
        <v>6801</v>
      </c>
      <c r="BH1166" s="96" t="s">
        <v>6802</v>
      </c>
      <c r="BI1166" s="96" t="s">
        <v>6803</v>
      </c>
      <c r="BJ1166" s="96">
        <v>4</v>
      </c>
      <c r="BK1166" s="96" t="s">
        <v>4300</v>
      </c>
      <c r="BL1166" s="68" t="s">
        <v>6786</v>
      </c>
      <c r="CQ1166" s="205">
        <v>1</v>
      </c>
    </row>
    <row r="1167" spans="52:95" x14ac:dyDescent="0.25">
      <c r="AZ1167" s="96" t="s">
        <v>1494</v>
      </c>
      <c r="BA1167" s="96" t="s">
        <v>54</v>
      </c>
      <c r="BB1167" s="96">
        <v>5</v>
      </c>
      <c r="BC1167" t="s">
        <v>4555</v>
      </c>
      <c r="BD1167" t="s">
        <v>4556</v>
      </c>
      <c r="BE1167" t="s">
        <v>6804</v>
      </c>
      <c r="BF1167" t="s">
        <v>6805</v>
      </c>
      <c r="BG1167" t="s">
        <v>6806</v>
      </c>
      <c r="BH1167" s="96" t="s">
        <v>6807</v>
      </c>
      <c r="BJ1167" s="96">
        <v>4</v>
      </c>
      <c r="BK1167" s="96" t="s">
        <v>4301</v>
      </c>
      <c r="BL1167" s="68" t="s">
        <v>6786</v>
      </c>
      <c r="CQ1167" s="205">
        <v>1</v>
      </c>
    </row>
    <row r="1168" spans="52:95" x14ac:dyDescent="0.25">
      <c r="AZ1168" s="96" t="s">
        <v>1494</v>
      </c>
      <c r="BA1168" s="96" t="s">
        <v>12</v>
      </c>
      <c r="BB1168" s="96">
        <v>1</v>
      </c>
      <c r="BC1168" t="s">
        <v>4560</v>
      </c>
      <c r="BD1168" t="s">
        <v>4387</v>
      </c>
      <c r="BE1168" t="s">
        <v>6848</v>
      </c>
      <c r="BH1168"/>
      <c r="BI1168"/>
      <c r="BJ1168" s="96">
        <v>4</v>
      </c>
      <c r="BK1168" s="96" t="s">
        <v>4302</v>
      </c>
      <c r="BL1168" s="68" t="s">
        <v>6786</v>
      </c>
      <c r="CQ1168" s="205">
        <v>1</v>
      </c>
    </row>
    <row r="1169" spans="52:95" x14ac:dyDescent="0.25">
      <c r="AZ1169" s="96" t="s">
        <v>1494</v>
      </c>
      <c r="BA1169" s="96" t="s">
        <v>12</v>
      </c>
      <c r="BB1169" s="96">
        <v>2</v>
      </c>
      <c r="BC1169" t="s">
        <v>4564</v>
      </c>
      <c r="BD1169" t="s">
        <v>4565</v>
      </c>
      <c r="BE1169" t="s">
        <v>6808</v>
      </c>
      <c r="BF1169" t="s">
        <v>6809</v>
      </c>
      <c r="BG1169" t="s">
        <v>6810</v>
      </c>
      <c r="BH1169" t="s">
        <v>6811</v>
      </c>
      <c r="BI1169"/>
      <c r="BJ1169" s="96">
        <v>4</v>
      </c>
      <c r="BK1169" s="96" t="s">
        <v>4303</v>
      </c>
      <c r="BL1169" s="68" t="s">
        <v>6786</v>
      </c>
      <c r="CQ1169" s="205">
        <v>1</v>
      </c>
    </row>
    <row r="1170" spans="52:95" x14ac:dyDescent="0.25">
      <c r="AZ1170" s="96" t="s">
        <v>1494</v>
      </c>
      <c r="BA1170" s="96" t="s">
        <v>12</v>
      </c>
      <c r="BB1170" s="96">
        <v>3</v>
      </c>
      <c r="BC1170" t="s">
        <v>4569</v>
      </c>
      <c r="BD1170" t="s">
        <v>5614</v>
      </c>
      <c r="BE1170" t="s">
        <v>7015</v>
      </c>
      <c r="BH1170"/>
      <c r="BI1170"/>
      <c r="BJ1170" s="96">
        <v>4</v>
      </c>
      <c r="BK1170" s="96" t="s">
        <v>4304</v>
      </c>
      <c r="BL1170" s="68" t="s">
        <v>6786</v>
      </c>
      <c r="CQ1170" s="205">
        <v>1</v>
      </c>
    </row>
    <row r="1171" spans="52:95" x14ac:dyDescent="0.25">
      <c r="AZ1171" s="96" t="s">
        <v>1494</v>
      </c>
      <c r="BA1171" s="96" t="s">
        <v>12</v>
      </c>
      <c r="BB1171" s="96">
        <v>4</v>
      </c>
      <c r="BC1171" t="s">
        <v>4573</v>
      </c>
      <c r="BD1171" t="s">
        <v>6812</v>
      </c>
      <c r="BE1171" t="s">
        <v>6813</v>
      </c>
      <c r="BF1171" t="s">
        <v>6802</v>
      </c>
      <c r="BG1171" t="s">
        <v>6814</v>
      </c>
      <c r="BH1171" t="s">
        <v>6815</v>
      </c>
      <c r="BI1171" t="s">
        <v>6816</v>
      </c>
      <c r="BJ1171" s="96">
        <v>4</v>
      </c>
      <c r="BK1171" s="96" t="s">
        <v>4305</v>
      </c>
      <c r="BL1171" s="68" t="s">
        <v>6786</v>
      </c>
      <c r="CQ1171" s="205">
        <v>1</v>
      </c>
    </row>
    <row r="1172" spans="52:95" x14ac:dyDescent="0.25">
      <c r="AZ1172" s="96" t="s">
        <v>1494</v>
      </c>
      <c r="BA1172" s="96" t="s">
        <v>12</v>
      </c>
      <c r="BB1172" s="96">
        <v>5</v>
      </c>
      <c r="BC1172" t="s">
        <v>4577</v>
      </c>
      <c r="BD1172" t="s">
        <v>6817</v>
      </c>
      <c r="BE1172" t="s">
        <v>4578</v>
      </c>
      <c r="BF1172" t="s">
        <v>6818</v>
      </c>
      <c r="BG1172" t="s">
        <v>6819</v>
      </c>
      <c r="BH1172" t="s">
        <v>6793</v>
      </c>
      <c r="BI1172"/>
      <c r="BJ1172" s="96">
        <v>4</v>
      </c>
      <c r="BK1172" s="96" t="s">
        <v>4306</v>
      </c>
      <c r="BL1172" s="68" t="s">
        <v>6786</v>
      </c>
      <c r="CQ1172" s="205">
        <v>1</v>
      </c>
    </row>
    <row r="1173" spans="52:95" x14ac:dyDescent="0.25">
      <c r="AZ1173" s="96" t="s">
        <v>1511</v>
      </c>
      <c r="BA1173" s="96" t="s">
        <v>10</v>
      </c>
      <c r="BB1173" s="96">
        <v>1</v>
      </c>
      <c r="BC1173" t="s">
        <v>4512</v>
      </c>
      <c r="BD1173" t="s">
        <v>6848</v>
      </c>
      <c r="BJ1173" s="96">
        <v>4</v>
      </c>
      <c r="BK1173" s="96" t="s">
        <v>4292</v>
      </c>
      <c r="BL1173" s="68" t="s">
        <v>6786</v>
      </c>
      <c r="CQ1173" s="205">
        <v>1</v>
      </c>
    </row>
    <row r="1174" spans="52:95" x14ac:dyDescent="0.25">
      <c r="AZ1174" s="96" t="s">
        <v>1511</v>
      </c>
      <c r="BA1174" s="96" t="s">
        <v>10</v>
      </c>
      <c r="BB1174" s="96">
        <v>2</v>
      </c>
      <c r="BC1174" t="s">
        <v>4518</v>
      </c>
      <c r="BD1174" t="s">
        <v>7016</v>
      </c>
      <c r="BE1174" t="s">
        <v>6787</v>
      </c>
      <c r="BF1174" t="s">
        <v>6788</v>
      </c>
      <c r="BG1174" t="s">
        <v>6789</v>
      </c>
      <c r="BJ1174" s="96">
        <v>4</v>
      </c>
      <c r="BK1174" s="96" t="s">
        <v>4293</v>
      </c>
      <c r="BL1174" s="68" t="s">
        <v>6786</v>
      </c>
      <c r="CQ1174" s="205">
        <v>1</v>
      </c>
    </row>
    <row r="1175" spans="52:95" x14ac:dyDescent="0.25">
      <c r="AZ1175" s="96" t="s">
        <v>1511</v>
      </c>
      <c r="BA1175" s="96" t="s">
        <v>10</v>
      </c>
      <c r="BB1175" s="96">
        <v>3</v>
      </c>
      <c r="BC1175" t="s">
        <v>4523</v>
      </c>
      <c r="BD1175" t="s">
        <v>5615</v>
      </c>
      <c r="BE1175" t="s">
        <v>7017</v>
      </c>
      <c r="BJ1175" s="96">
        <v>4</v>
      </c>
      <c r="BK1175" s="96" t="s">
        <v>4294</v>
      </c>
      <c r="BL1175" s="68" t="s">
        <v>6786</v>
      </c>
      <c r="CQ1175" s="205">
        <v>1</v>
      </c>
    </row>
    <row r="1176" spans="52:95" x14ac:dyDescent="0.25">
      <c r="AZ1176" s="96" t="s">
        <v>1511</v>
      </c>
      <c r="BA1176" s="96" t="s">
        <v>10</v>
      </c>
      <c r="BB1176" s="96">
        <v>4</v>
      </c>
      <c r="BC1176" t="s">
        <v>4527</v>
      </c>
      <c r="BD1176" t="s">
        <v>5616</v>
      </c>
      <c r="BJ1176" s="96">
        <v>4</v>
      </c>
      <c r="BK1176" s="96" t="s">
        <v>4295</v>
      </c>
      <c r="BL1176" s="68" t="s">
        <v>6786</v>
      </c>
      <c r="CQ1176" s="205">
        <v>1</v>
      </c>
    </row>
    <row r="1177" spans="52:95" x14ac:dyDescent="0.25">
      <c r="AZ1177" s="96" t="s">
        <v>1511</v>
      </c>
      <c r="BA1177" s="96" t="s">
        <v>10</v>
      </c>
      <c r="BB1177" s="96">
        <v>5</v>
      </c>
      <c r="BC1177" t="s">
        <v>4531</v>
      </c>
      <c r="BD1177" t="s">
        <v>5598</v>
      </c>
      <c r="BE1177" t="s">
        <v>6792</v>
      </c>
      <c r="BF1177" t="s">
        <v>6793</v>
      </c>
      <c r="BJ1177" s="96">
        <v>4</v>
      </c>
      <c r="BK1177" s="96" t="s">
        <v>4296</v>
      </c>
      <c r="BL1177" s="68" t="s">
        <v>6786</v>
      </c>
      <c r="CQ1177" s="205">
        <v>1</v>
      </c>
    </row>
    <row r="1178" spans="52:95" x14ac:dyDescent="0.25">
      <c r="AZ1178" s="96" t="s">
        <v>1511</v>
      </c>
      <c r="BA1178" s="96" t="s">
        <v>54</v>
      </c>
      <c r="BB1178" s="96">
        <v>1</v>
      </c>
      <c r="BC1178" t="s">
        <v>4536</v>
      </c>
      <c r="BJ1178" s="96">
        <v>4</v>
      </c>
      <c r="BK1178" s="96" t="s">
        <v>4297</v>
      </c>
      <c r="BL1178" s="68" t="s">
        <v>6786</v>
      </c>
      <c r="CQ1178" s="205">
        <v>1</v>
      </c>
    </row>
    <row r="1179" spans="52:95" x14ac:dyDescent="0.25">
      <c r="AZ1179" s="96" t="s">
        <v>1511</v>
      </c>
      <c r="BA1179" s="96" t="s">
        <v>54</v>
      </c>
      <c r="BB1179" s="96">
        <v>2</v>
      </c>
      <c r="BC1179" t="s">
        <v>4540</v>
      </c>
      <c r="BD1179" t="s">
        <v>4541</v>
      </c>
      <c r="BE1179" t="s">
        <v>6794</v>
      </c>
      <c r="BF1179" t="s">
        <v>6789</v>
      </c>
      <c r="BG1179" t="s">
        <v>6788</v>
      </c>
      <c r="BH1179" s="96" t="s">
        <v>6795</v>
      </c>
      <c r="BJ1179" s="96">
        <v>4</v>
      </c>
      <c r="BK1179" s="96" t="s">
        <v>4298</v>
      </c>
      <c r="BL1179" s="68" t="s">
        <v>6786</v>
      </c>
      <c r="CQ1179" s="205">
        <v>1</v>
      </c>
    </row>
    <row r="1180" spans="52:95" x14ac:dyDescent="0.25">
      <c r="AZ1180" s="96" t="s">
        <v>1511</v>
      </c>
      <c r="BA1180" s="96" t="s">
        <v>54</v>
      </c>
      <c r="BB1180" s="96">
        <v>3</v>
      </c>
      <c r="BC1180" t="s">
        <v>4545</v>
      </c>
      <c r="BD1180" t="s">
        <v>5615</v>
      </c>
      <c r="BE1180" t="s">
        <v>7017</v>
      </c>
      <c r="BJ1180" s="96">
        <v>4</v>
      </c>
      <c r="BK1180" s="96" t="s">
        <v>4299</v>
      </c>
      <c r="BL1180" s="68" t="s">
        <v>6786</v>
      </c>
      <c r="CQ1180" s="205">
        <v>1</v>
      </c>
    </row>
    <row r="1181" spans="52:95" x14ac:dyDescent="0.25">
      <c r="AZ1181" s="96" t="s">
        <v>1511</v>
      </c>
      <c r="BA1181" s="96" t="s">
        <v>54</v>
      </c>
      <c r="BB1181" s="96">
        <v>4</v>
      </c>
      <c r="BC1181" t="s">
        <v>4550</v>
      </c>
      <c r="BD1181" t="s">
        <v>4551</v>
      </c>
      <c r="BE1181" t="s">
        <v>6799</v>
      </c>
      <c r="BF1181" t="s">
        <v>6800</v>
      </c>
      <c r="BG1181" t="s">
        <v>6801</v>
      </c>
      <c r="BH1181" s="96" t="s">
        <v>6802</v>
      </c>
      <c r="BI1181" s="96" t="s">
        <v>6803</v>
      </c>
      <c r="BJ1181" s="96">
        <v>4</v>
      </c>
      <c r="BK1181" s="96" t="s">
        <v>4300</v>
      </c>
      <c r="BL1181" s="68" t="s">
        <v>6786</v>
      </c>
      <c r="CQ1181" s="205">
        <v>1</v>
      </c>
    </row>
    <row r="1182" spans="52:95" x14ac:dyDescent="0.25">
      <c r="AZ1182" s="96" t="s">
        <v>1511</v>
      </c>
      <c r="BA1182" s="96" t="s">
        <v>54</v>
      </c>
      <c r="BB1182" s="96">
        <v>5</v>
      </c>
      <c r="BC1182" t="s">
        <v>4555</v>
      </c>
      <c r="BD1182" t="s">
        <v>4556</v>
      </c>
      <c r="BE1182" t="s">
        <v>6804</v>
      </c>
      <c r="BF1182" t="s">
        <v>6805</v>
      </c>
      <c r="BG1182" t="s">
        <v>6806</v>
      </c>
      <c r="BH1182" s="96" t="s">
        <v>6807</v>
      </c>
      <c r="BJ1182" s="96">
        <v>4</v>
      </c>
      <c r="BK1182" s="96" t="s">
        <v>4301</v>
      </c>
      <c r="BL1182" s="68" t="s">
        <v>6786</v>
      </c>
      <c r="CQ1182" s="205">
        <v>1</v>
      </c>
    </row>
    <row r="1183" spans="52:95" x14ac:dyDescent="0.25">
      <c r="AZ1183" s="96" t="s">
        <v>1511</v>
      </c>
      <c r="BA1183" s="96" t="s">
        <v>12</v>
      </c>
      <c r="BB1183" s="96">
        <v>1</v>
      </c>
      <c r="BC1183" t="s">
        <v>4560</v>
      </c>
      <c r="BD1183" t="s">
        <v>6848</v>
      </c>
      <c r="BH1183"/>
      <c r="BI1183"/>
      <c r="BJ1183" s="96">
        <v>4</v>
      </c>
      <c r="BK1183" s="96" t="s">
        <v>4302</v>
      </c>
      <c r="BL1183" s="68" t="s">
        <v>6786</v>
      </c>
      <c r="CQ1183" s="205">
        <v>1</v>
      </c>
    </row>
    <row r="1184" spans="52:95" x14ac:dyDescent="0.25">
      <c r="AZ1184" s="96" t="s">
        <v>1511</v>
      </c>
      <c r="BA1184" s="96" t="s">
        <v>12</v>
      </c>
      <c r="BB1184" s="96">
        <v>2</v>
      </c>
      <c r="BC1184" t="s">
        <v>4564</v>
      </c>
      <c r="BD1184" t="s">
        <v>4565</v>
      </c>
      <c r="BE1184" t="s">
        <v>6808</v>
      </c>
      <c r="BF1184" t="s">
        <v>6809</v>
      </c>
      <c r="BG1184" t="s">
        <v>6810</v>
      </c>
      <c r="BH1184" t="s">
        <v>6811</v>
      </c>
      <c r="BI1184"/>
      <c r="BJ1184" s="96">
        <v>4</v>
      </c>
      <c r="BK1184" s="96" t="s">
        <v>4303</v>
      </c>
      <c r="BL1184" s="68" t="s">
        <v>6786</v>
      </c>
      <c r="CQ1184" s="205">
        <v>1</v>
      </c>
    </row>
    <row r="1185" spans="52:95" x14ac:dyDescent="0.25">
      <c r="AZ1185" s="96" t="s">
        <v>1511</v>
      </c>
      <c r="BA1185" s="96" t="s">
        <v>12</v>
      </c>
      <c r="BB1185" s="96">
        <v>3</v>
      </c>
      <c r="BC1185" t="s">
        <v>4569</v>
      </c>
      <c r="BD1185" t="s">
        <v>5617</v>
      </c>
      <c r="BE1185" t="s">
        <v>7017</v>
      </c>
      <c r="BH1185"/>
      <c r="BI1185"/>
      <c r="BJ1185" s="96">
        <v>4</v>
      </c>
      <c r="BK1185" s="96" t="s">
        <v>4304</v>
      </c>
      <c r="BL1185" s="68" t="s">
        <v>6786</v>
      </c>
      <c r="CQ1185" s="205">
        <v>1</v>
      </c>
    </row>
    <row r="1186" spans="52:95" x14ac:dyDescent="0.25">
      <c r="AZ1186" s="96" t="s">
        <v>1511</v>
      </c>
      <c r="BA1186" s="96" t="s">
        <v>12</v>
      </c>
      <c r="BB1186" s="96">
        <v>4</v>
      </c>
      <c r="BC1186" t="s">
        <v>4573</v>
      </c>
      <c r="BD1186" t="s">
        <v>6812</v>
      </c>
      <c r="BE1186" t="s">
        <v>6813</v>
      </c>
      <c r="BF1186" t="s">
        <v>6802</v>
      </c>
      <c r="BG1186" t="s">
        <v>6814</v>
      </c>
      <c r="BH1186" t="s">
        <v>6815</v>
      </c>
      <c r="BI1186" t="s">
        <v>6816</v>
      </c>
      <c r="BJ1186" s="96">
        <v>4</v>
      </c>
      <c r="BK1186" s="96" t="s">
        <v>4305</v>
      </c>
      <c r="BL1186" s="68" t="s">
        <v>6786</v>
      </c>
      <c r="CQ1186" s="205">
        <v>1</v>
      </c>
    </row>
    <row r="1187" spans="52:95" x14ac:dyDescent="0.25">
      <c r="AZ1187" s="96" t="s">
        <v>1511</v>
      </c>
      <c r="BA1187" s="96" t="s">
        <v>12</v>
      </c>
      <c r="BB1187" s="96">
        <v>5</v>
      </c>
      <c r="BC1187" t="s">
        <v>4577</v>
      </c>
      <c r="BD1187" t="s">
        <v>6817</v>
      </c>
      <c r="BE1187" t="s">
        <v>4578</v>
      </c>
      <c r="BF1187" t="s">
        <v>6818</v>
      </c>
      <c r="BG1187" t="s">
        <v>6819</v>
      </c>
      <c r="BH1187" t="s">
        <v>6793</v>
      </c>
      <c r="BI1187"/>
      <c r="BJ1187" s="96">
        <v>4</v>
      </c>
      <c r="BK1187" s="96" t="s">
        <v>4306</v>
      </c>
      <c r="BL1187" s="68" t="s">
        <v>6786</v>
      </c>
      <c r="CQ1187" s="205">
        <v>1</v>
      </c>
    </row>
    <row r="1188" spans="52:95" x14ac:dyDescent="0.25">
      <c r="AZ1188" s="96" t="s">
        <v>1528</v>
      </c>
      <c r="BA1188" s="96" t="s">
        <v>10</v>
      </c>
      <c r="BB1188" s="96">
        <v>1</v>
      </c>
      <c r="BC1188" t="s">
        <v>4512</v>
      </c>
      <c r="BD1188" t="s">
        <v>5618</v>
      </c>
      <c r="BE1188" t="s">
        <v>6848</v>
      </c>
      <c r="BI1188"/>
      <c r="BJ1188" s="96">
        <v>4</v>
      </c>
      <c r="BK1188" s="96" t="s">
        <v>4292</v>
      </c>
      <c r="BL1188" s="68" t="s">
        <v>6786</v>
      </c>
      <c r="CQ1188" s="205">
        <v>1</v>
      </c>
    </row>
    <row r="1189" spans="52:95" x14ac:dyDescent="0.25">
      <c r="AZ1189" s="96" t="s">
        <v>1528</v>
      </c>
      <c r="BA1189" s="96" t="s">
        <v>10</v>
      </c>
      <c r="BB1189" s="96">
        <v>2</v>
      </c>
      <c r="BC1189" t="s">
        <v>4518</v>
      </c>
      <c r="BD1189" t="s">
        <v>7018</v>
      </c>
      <c r="BE1189" t="s">
        <v>6787</v>
      </c>
      <c r="BF1189" t="s">
        <v>6788</v>
      </c>
      <c r="BG1189" t="s">
        <v>6789</v>
      </c>
      <c r="BI1189"/>
      <c r="BJ1189" s="96">
        <v>4</v>
      </c>
      <c r="BK1189" s="96" t="s">
        <v>4293</v>
      </c>
      <c r="BL1189" s="68" t="s">
        <v>6786</v>
      </c>
      <c r="CQ1189" s="205">
        <v>1</v>
      </c>
    </row>
    <row r="1190" spans="52:95" x14ac:dyDescent="0.25">
      <c r="AZ1190" s="96" t="s">
        <v>1528</v>
      </c>
      <c r="BA1190" s="96" t="s">
        <v>10</v>
      </c>
      <c r="BB1190" s="96">
        <v>3</v>
      </c>
      <c r="BC1190" t="s">
        <v>4523</v>
      </c>
      <c r="BD1190" t="s">
        <v>7019</v>
      </c>
      <c r="BE1190" t="s">
        <v>7020</v>
      </c>
      <c r="BJ1190" s="96">
        <v>4</v>
      </c>
      <c r="BK1190" s="96" t="s">
        <v>4294</v>
      </c>
      <c r="BL1190" s="68" t="s">
        <v>6786</v>
      </c>
      <c r="CQ1190" s="205">
        <v>1</v>
      </c>
    </row>
    <row r="1191" spans="52:95" x14ac:dyDescent="0.25">
      <c r="AZ1191" s="96" t="s">
        <v>1528</v>
      </c>
      <c r="BA1191" s="96" t="s">
        <v>10</v>
      </c>
      <c r="BB1191" s="96">
        <v>4</v>
      </c>
      <c r="BC1191" t="s">
        <v>4527</v>
      </c>
      <c r="BD1191" t="s">
        <v>5619</v>
      </c>
      <c r="BJ1191" s="96">
        <v>4</v>
      </c>
      <c r="BK1191" s="96" t="s">
        <v>4295</v>
      </c>
      <c r="BL1191" s="68" t="s">
        <v>6786</v>
      </c>
      <c r="CQ1191" s="205">
        <v>1</v>
      </c>
    </row>
    <row r="1192" spans="52:95" x14ac:dyDescent="0.25">
      <c r="AZ1192" s="96" t="s">
        <v>1528</v>
      </c>
      <c r="BA1192" s="96" t="s">
        <v>10</v>
      </c>
      <c r="BB1192" s="96">
        <v>5</v>
      </c>
      <c r="BC1192" t="s">
        <v>4531</v>
      </c>
      <c r="BD1192" t="s">
        <v>5598</v>
      </c>
      <c r="BE1192" t="s">
        <v>6792</v>
      </c>
      <c r="BF1192" t="s">
        <v>6793</v>
      </c>
      <c r="BJ1192" s="96">
        <v>4</v>
      </c>
      <c r="BK1192" s="96" t="s">
        <v>4296</v>
      </c>
      <c r="BL1192" s="68" t="s">
        <v>6786</v>
      </c>
      <c r="CQ1192" s="205">
        <v>1</v>
      </c>
    </row>
    <row r="1193" spans="52:95" x14ac:dyDescent="0.25">
      <c r="AZ1193" s="96" t="s">
        <v>1528</v>
      </c>
      <c r="BA1193" s="96" t="s">
        <v>54</v>
      </c>
      <c r="BB1193" s="96">
        <v>1</v>
      </c>
      <c r="BC1193" t="s">
        <v>4536</v>
      </c>
      <c r="BD1193" t="s">
        <v>5618</v>
      </c>
      <c r="BI1193"/>
      <c r="BJ1193" s="96">
        <v>4</v>
      </c>
      <c r="BK1193" s="96" t="s">
        <v>4297</v>
      </c>
      <c r="BL1193" s="68" t="s">
        <v>6786</v>
      </c>
      <c r="CQ1193" s="205">
        <v>1</v>
      </c>
    </row>
    <row r="1194" spans="52:95" x14ac:dyDescent="0.25">
      <c r="AZ1194" s="96" t="s">
        <v>1528</v>
      </c>
      <c r="BA1194" s="96" t="s">
        <v>54</v>
      </c>
      <c r="BB1194" s="96">
        <v>2</v>
      </c>
      <c r="BC1194" t="s">
        <v>4540</v>
      </c>
      <c r="BD1194" t="s">
        <v>4541</v>
      </c>
      <c r="BE1194" t="s">
        <v>6794</v>
      </c>
      <c r="BF1194" t="s">
        <v>6789</v>
      </c>
      <c r="BG1194" t="s">
        <v>6788</v>
      </c>
      <c r="BH1194" s="96" t="s">
        <v>6795</v>
      </c>
      <c r="BJ1194" s="96">
        <v>4</v>
      </c>
      <c r="BK1194" s="96" t="s">
        <v>4298</v>
      </c>
      <c r="BL1194" s="68" t="s">
        <v>6786</v>
      </c>
      <c r="CQ1194" s="205">
        <v>1</v>
      </c>
    </row>
    <row r="1195" spans="52:95" x14ac:dyDescent="0.25">
      <c r="AZ1195" s="96" t="s">
        <v>1528</v>
      </c>
      <c r="BA1195" s="96" t="s">
        <v>54</v>
      </c>
      <c r="BB1195" s="96">
        <v>3</v>
      </c>
      <c r="BC1195" t="s">
        <v>4545</v>
      </c>
      <c r="BD1195" t="s">
        <v>7019</v>
      </c>
      <c r="BE1195" t="s">
        <v>7020</v>
      </c>
      <c r="BJ1195" s="96">
        <v>4</v>
      </c>
      <c r="BK1195" s="96" t="s">
        <v>4299</v>
      </c>
      <c r="BL1195" s="68" t="s">
        <v>6786</v>
      </c>
      <c r="CQ1195" s="205">
        <v>1</v>
      </c>
    </row>
    <row r="1196" spans="52:95" x14ac:dyDescent="0.25">
      <c r="AZ1196" s="96" t="s">
        <v>1528</v>
      </c>
      <c r="BA1196" s="96" t="s">
        <v>54</v>
      </c>
      <c r="BB1196" s="96">
        <v>4</v>
      </c>
      <c r="BC1196" t="s">
        <v>4550</v>
      </c>
      <c r="BD1196" t="s">
        <v>4551</v>
      </c>
      <c r="BE1196" t="s">
        <v>6799</v>
      </c>
      <c r="BF1196" t="s">
        <v>6800</v>
      </c>
      <c r="BG1196" t="s">
        <v>6801</v>
      </c>
      <c r="BH1196" s="96" t="s">
        <v>6802</v>
      </c>
      <c r="BI1196" s="96" t="s">
        <v>6803</v>
      </c>
      <c r="BJ1196" s="96">
        <v>4</v>
      </c>
      <c r="BK1196" s="96" t="s">
        <v>4300</v>
      </c>
      <c r="BL1196" s="68" t="s">
        <v>6786</v>
      </c>
      <c r="CQ1196" s="205">
        <v>1</v>
      </c>
    </row>
    <row r="1197" spans="52:95" x14ac:dyDescent="0.25">
      <c r="AZ1197" s="96" t="s">
        <v>1528</v>
      </c>
      <c r="BA1197" s="96" t="s">
        <v>54</v>
      </c>
      <c r="BB1197" s="96">
        <v>5</v>
      </c>
      <c r="BC1197" t="s">
        <v>4555</v>
      </c>
      <c r="BD1197" t="s">
        <v>4556</v>
      </c>
      <c r="BE1197" t="s">
        <v>6804</v>
      </c>
      <c r="BF1197" t="s">
        <v>6805</v>
      </c>
      <c r="BG1197" t="s">
        <v>6806</v>
      </c>
      <c r="BH1197" s="96" t="s">
        <v>6807</v>
      </c>
      <c r="BJ1197" s="96">
        <v>4</v>
      </c>
      <c r="BK1197" s="96" t="s">
        <v>4301</v>
      </c>
      <c r="BL1197" s="68" t="s">
        <v>6786</v>
      </c>
      <c r="CQ1197" s="205">
        <v>1</v>
      </c>
    </row>
    <row r="1198" spans="52:95" x14ac:dyDescent="0.25">
      <c r="AZ1198" s="96" t="s">
        <v>1528</v>
      </c>
      <c r="BA1198" s="96" t="s">
        <v>12</v>
      </c>
      <c r="BB1198" s="96">
        <v>1</v>
      </c>
      <c r="BC1198" t="s">
        <v>4560</v>
      </c>
      <c r="BD1198" t="s">
        <v>5618</v>
      </c>
      <c r="BE1198" t="s">
        <v>6848</v>
      </c>
      <c r="BH1198"/>
      <c r="BI1198"/>
      <c r="BJ1198" s="96">
        <v>4</v>
      </c>
      <c r="BK1198" s="96" t="s">
        <v>4302</v>
      </c>
      <c r="BL1198" s="68" t="s">
        <v>6786</v>
      </c>
      <c r="CQ1198" s="205">
        <v>1</v>
      </c>
    </row>
    <row r="1199" spans="52:95" x14ac:dyDescent="0.25">
      <c r="AZ1199" s="96" t="s">
        <v>1528</v>
      </c>
      <c r="BA1199" s="96" t="s">
        <v>12</v>
      </c>
      <c r="BB1199" s="96">
        <v>2</v>
      </c>
      <c r="BC1199" t="s">
        <v>4564</v>
      </c>
      <c r="BD1199" t="s">
        <v>4565</v>
      </c>
      <c r="BE1199" t="s">
        <v>6808</v>
      </c>
      <c r="BF1199" t="s">
        <v>6809</v>
      </c>
      <c r="BG1199" t="s">
        <v>6810</v>
      </c>
      <c r="BH1199" t="s">
        <v>6811</v>
      </c>
      <c r="BI1199"/>
      <c r="BJ1199" s="96">
        <v>4</v>
      </c>
      <c r="BK1199" s="96" t="s">
        <v>4303</v>
      </c>
      <c r="BL1199" s="68" t="s">
        <v>6786</v>
      </c>
      <c r="CQ1199" s="205">
        <v>1</v>
      </c>
    </row>
    <row r="1200" spans="52:95" x14ac:dyDescent="0.25">
      <c r="AZ1200" s="96" t="s">
        <v>1528</v>
      </c>
      <c r="BA1200" s="96" t="s">
        <v>12</v>
      </c>
      <c r="BB1200" s="96">
        <v>3</v>
      </c>
      <c r="BC1200" t="s">
        <v>4569</v>
      </c>
      <c r="BD1200" t="s">
        <v>5620</v>
      </c>
      <c r="BE1200" t="s">
        <v>7020</v>
      </c>
      <c r="BH1200"/>
      <c r="BI1200"/>
      <c r="BJ1200" s="96">
        <v>4</v>
      </c>
      <c r="BK1200" s="96" t="s">
        <v>4304</v>
      </c>
      <c r="BL1200" s="68" t="s">
        <v>6786</v>
      </c>
      <c r="CQ1200" s="205">
        <v>1</v>
      </c>
    </row>
    <row r="1201" spans="52:95" x14ac:dyDescent="0.25">
      <c r="AZ1201" s="96" t="s">
        <v>1528</v>
      </c>
      <c r="BA1201" s="96" t="s">
        <v>12</v>
      </c>
      <c r="BB1201" s="96">
        <v>4</v>
      </c>
      <c r="BC1201" t="s">
        <v>4573</v>
      </c>
      <c r="BD1201" t="s">
        <v>6812</v>
      </c>
      <c r="BE1201" t="s">
        <v>6813</v>
      </c>
      <c r="BF1201" t="s">
        <v>6802</v>
      </c>
      <c r="BG1201" t="s">
        <v>6814</v>
      </c>
      <c r="BH1201" t="s">
        <v>6815</v>
      </c>
      <c r="BI1201" t="s">
        <v>6816</v>
      </c>
      <c r="BJ1201" s="96">
        <v>4</v>
      </c>
      <c r="BK1201" s="96" t="s">
        <v>4305</v>
      </c>
      <c r="BL1201" s="68" t="s">
        <v>6786</v>
      </c>
      <c r="CQ1201" s="205">
        <v>1</v>
      </c>
    </row>
    <row r="1202" spans="52:95" x14ac:dyDescent="0.25">
      <c r="AZ1202" s="96" t="s">
        <v>1528</v>
      </c>
      <c r="BA1202" s="96" t="s">
        <v>12</v>
      </c>
      <c r="BB1202" s="96">
        <v>5</v>
      </c>
      <c r="BC1202" t="s">
        <v>4577</v>
      </c>
      <c r="BD1202" t="s">
        <v>6817</v>
      </c>
      <c r="BE1202" t="s">
        <v>4578</v>
      </c>
      <c r="BF1202" t="s">
        <v>6818</v>
      </c>
      <c r="BG1202" t="s">
        <v>6819</v>
      </c>
      <c r="BH1202" t="s">
        <v>6793</v>
      </c>
      <c r="BI1202"/>
      <c r="BJ1202" s="96">
        <v>4</v>
      </c>
      <c r="BK1202" s="96" t="s">
        <v>4306</v>
      </c>
      <c r="BL1202" s="68" t="s">
        <v>6786</v>
      </c>
      <c r="CQ1202" s="205">
        <v>1</v>
      </c>
    </row>
    <row r="1203" spans="52:95" x14ac:dyDescent="0.25">
      <c r="AZ1203" s="96" t="s">
        <v>1545</v>
      </c>
      <c r="BA1203" s="96" t="s">
        <v>10</v>
      </c>
      <c r="BB1203" s="96">
        <v>1</v>
      </c>
      <c r="BC1203" t="s">
        <v>4512</v>
      </c>
      <c r="BD1203" t="s">
        <v>4388</v>
      </c>
      <c r="BE1203" t="s">
        <v>6848</v>
      </c>
      <c r="BI1203"/>
      <c r="BJ1203" s="96">
        <v>4</v>
      </c>
      <c r="BK1203" s="96" t="s">
        <v>4292</v>
      </c>
      <c r="BL1203" s="68" t="s">
        <v>6786</v>
      </c>
      <c r="CQ1203" s="205">
        <v>1</v>
      </c>
    </row>
    <row r="1204" spans="52:95" x14ac:dyDescent="0.25">
      <c r="AZ1204" s="96" t="s">
        <v>1545</v>
      </c>
      <c r="BA1204" s="96" t="s">
        <v>10</v>
      </c>
      <c r="BB1204" s="96">
        <v>2</v>
      </c>
      <c r="BC1204" t="s">
        <v>4518</v>
      </c>
      <c r="BD1204" t="s">
        <v>5622</v>
      </c>
      <c r="BE1204" t="s">
        <v>6787</v>
      </c>
      <c r="BF1204" t="s">
        <v>6788</v>
      </c>
      <c r="BG1204" t="s">
        <v>6789</v>
      </c>
      <c r="BJ1204" s="96">
        <v>4</v>
      </c>
      <c r="BK1204" s="96" t="s">
        <v>4293</v>
      </c>
      <c r="BL1204" s="68" t="s">
        <v>6786</v>
      </c>
      <c r="CQ1204" s="205">
        <v>1</v>
      </c>
    </row>
    <row r="1205" spans="52:95" x14ac:dyDescent="0.25">
      <c r="AZ1205" s="96" t="s">
        <v>1545</v>
      </c>
      <c r="BA1205" s="96" t="s">
        <v>10</v>
      </c>
      <c r="BB1205" s="96">
        <v>3</v>
      </c>
      <c r="BC1205" t="s">
        <v>4523</v>
      </c>
      <c r="BD1205" t="s">
        <v>5621</v>
      </c>
      <c r="BE1205" t="s">
        <v>7021</v>
      </c>
      <c r="BI1205"/>
      <c r="BJ1205" s="96">
        <v>4</v>
      </c>
      <c r="BK1205" s="96" t="s">
        <v>4294</v>
      </c>
      <c r="BL1205" s="68" t="s">
        <v>6786</v>
      </c>
      <c r="CQ1205" s="205">
        <v>1</v>
      </c>
    </row>
    <row r="1206" spans="52:95" x14ac:dyDescent="0.25">
      <c r="AZ1206" s="96" t="s">
        <v>1545</v>
      </c>
      <c r="BA1206" s="96" t="s">
        <v>10</v>
      </c>
      <c r="BB1206" s="96">
        <v>4</v>
      </c>
      <c r="BC1206" t="s">
        <v>4527</v>
      </c>
      <c r="BD1206" t="s">
        <v>5623</v>
      </c>
      <c r="BJ1206" s="96">
        <v>4</v>
      </c>
      <c r="BK1206" s="96" t="s">
        <v>4295</v>
      </c>
      <c r="BL1206" s="68" t="s">
        <v>6786</v>
      </c>
      <c r="CQ1206" s="205">
        <v>1</v>
      </c>
    </row>
    <row r="1207" spans="52:95" x14ac:dyDescent="0.25">
      <c r="AZ1207" s="96" t="s">
        <v>1545</v>
      </c>
      <c r="BA1207" s="96" t="s">
        <v>10</v>
      </c>
      <c r="BB1207" s="96">
        <v>5</v>
      </c>
      <c r="BC1207" t="s">
        <v>4531</v>
      </c>
      <c r="BD1207" t="s">
        <v>5598</v>
      </c>
      <c r="BE1207" t="s">
        <v>6792</v>
      </c>
      <c r="BF1207" t="s">
        <v>6793</v>
      </c>
      <c r="BJ1207" s="96">
        <v>4</v>
      </c>
      <c r="BK1207" s="96" t="s">
        <v>4296</v>
      </c>
      <c r="BL1207" s="68" t="s">
        <v>6786</v>
      </c>
      <c r="CQ1207" s="205">
        <v>1</v>
      </c>
    </row>
    <row r="1208" spans="52:95" x14ac:dyDescent="0.25">
      <c r="AZ1208" s="96" t="s">
        <v>1545</v>
      </c>
      <c r="BA1208" s="96" t="s">
        <v>54</v>
      </c>
      <c r="BB1208" s="96">
        <v>1</v>
      </c>
      <c r="BC1208" t="s">
        <v>4536</v>
      </c>
      <c r="BD1208" t="s">
        <v>4388</v>
      </c>
      <c r="BI1208"/>
      <c r="BJ1208" s="96">
        <v>4</v>
      </c>
      <c r="BK1208" s="96" t="s">
        <v>4297</v>
      </c>
      <c r="BL1208" s="68" t="s">
        <v>6786</v>
      </c>
      <c r="CQ1208" s="205">
        <v>1</v>
      </c>
    </row>
    <row r="1209" spans="52:95" x14ac:dyDescent="0.25">
      <c r="AZ1209" s="96" t="s">
        <v>1545</v>
      </c>
      <c r="BA1209" s="96" t="s">
        <v>54</v>
      </c>
      <c r="BB1209" s="96">
        <v>2</v>
      </c>
      <c r="BC1209" t="s">
        <v>4540</v>
      </c>
      <c r="BD1209" t="s">
        <v>4541</v>
      </c>
      <c r="BE1209" t="s">
        <v>6794</v>
      </c>
      <c r="BF1209" t="s">
        <v>6789</v>
      </c>
      <c r="BG1209" t="s">
        <v>6788</v>
      </c>
      <c r="BH1209" s="96" t="s">
        <v>6795</v>
      </c>
      <c r="BJ1209" s="96">
        <v>4</v>
      </c>
      <c r="BK1209" s="96" t="s">
        <v>4298</v>
      </c>
      <c r="BL1209" s="68" t="s">
        <v>6786</v>
      </c>
      <c r="CQ1209" s="205">
        <v>1</v>
      </c>
    </row>
    <row r="1210" spans="52:95" x14ac:dyDescent="0.25">
      <c r="AZ1210" s="96" t="s">
        <v>1545</v>
      </c>
      <c r="BA1210" s="96" t="s">
        <v>54</v>
      </c>
      <c r="BB1210" s="96">
        <v>3</v>
      </c>
      <c r="BC1210" t="s">
        <v>4545</v>
      </c>
      <c r="BD1210" t="s">
        <v>5621</v>
      </c>
      <c r="BE1210" t="s">
        <v>7021</v>
      </c>
      <c r="BI1210"/>
      <c r="BJ1210" s="96">
        <v>4</v>
      </c>
      <c r="BK1210" s="96" t="s">
        <v>4299</v>
      </c>
      <c r="BL1210" s="68" t="s">
        <v>6786</v>
      </c>
      <c r="CQ1210" s="205">
        <v>1</v>
      </c>
    </row>
    <row r="1211" spans="52:95" x14ac:dyDescent="0.25">
      <c r="AZ1211" s="96" t="s">
        <v>1545</v>
      </c>
      <c r="BA1211" s="96" t="s">
        <v>54</v>
      </c>
      <c r="BB1211" s="96">
        <v>4</v>
      </c>
      <c r="BC1211" t="s">
        <v>4550</v>
      </c>
      <c r="BD1211" t="s">
        <v>4551</v>
      </c>
      <c r="BE1211" t="s">
        <v>6799</v>
      </c>
      <c r="BF1211" t="s">
        <v>6800</v>
      </c>
      <c r="BG1211" t="s">
        <v>6801</v>
      </c>
      <c r="BH1211" s="96" t="s">
        <v>6802</v>
      </c>
      <c r="BI1211" s="96" t="s">
        <v>6803</v>
      </c>
      <c r="BJ1211" s="96">
        <v>4</v>
      </c>
      <c r="BK1211" s="96" t="s">
        <v>4300</v>
      </c>
      <c r="BL1211" s="68" t="s">
        <v>6786</v>
      </c>
      <c r="CQ1211" s="205">
        <v>1</v>
      </c>
    </row>
    <row r="1212" spans="52:95" x14ac:dyDescent="0.25">
      <c r="AZ1212" s="96" t="s">
        <v>1545</v>
      </c>
      <c r="BA1212" s="96" t="s">
        <v>54</v>
      </c>
      <c r="BB1212" s="96">
        <v>5</v>
      </c>
      <c r="BC1212" t="s">
        <v>4555</v>
      </c>
      <c r="BD1212" t="s">
        <v>4556</v>
      </c>
      <c r="BE1212" t="s">
        <v>6804</v>
      </c>
      <c r="BF1212" t="s">
        <v>6805</v>
      </c>
      <c r="BG1212" t="s">
        <v>6806</v>
      </c>
      <c r="BH1212" s="96" t="s">
        <v>6807</v>
      </c>
      <c r="BJ1212" s="96">
        <v>4</v>
      </c>
      <c r="BK1212" s="96" t="s">
        <v>4301</v>
      </c>
      <c r="BL1212" s="68" t="s">
        <v>6786</v>
      </c>
      <c r="CQ1212" s="205">
        <v>1</v>
      </c>
    </row>
    <row r="1213" spans="52:95" x14ac:dyDescent="0.25">
      <c r="AZ1213" s="96" t="s">
        <v>1545</v>
      </c>
      <c r="BA1213" s="96" t="s">
        <v>12</v>
      </c>
      <c r="BB1213" s="96">
        <v>1</v>
      </c>
      <c r="BC1213" t="s">
        <v>4560</v>
      </c>
      <c r="BD1213" t="s">
        <v>4388</v>
      </c>
      <c r="BE1213" t="s">
        <v>6848</v>
      </c>
      <c r="BH1213"/>
      <c r="BI1213"/>
      <c r="BJ1213" s="96">
        <v>4</v>
      </c>
      <c r="BK1213" s="96" t="s">
        <v>4302</v>
      </c>
      <c r="BL1213" s="68" t="s">
        <v>6786</v>
      </c>
      <c r="CQ1213" s="205">
        <v>1</v>
      </c>
    </row>
    <row r="1214" spans="52:95" x14ac:dyDescent="0.25">
      <c r="AZ1214" s="96" t="s">
        <v>1545</v>
      </c>
      <c r="BA1214" s="96" t="s">
        <v>12</v>
      </c>
      <c r="BB1214" s="96">
        <v>2</v>
      </c>
      <c r="BC1214" t="s">
        <v>4564</v>
      </c>
      <c r="BD1214" t="s">
        <v>4565</v>
      </c>
      <c r="BE1214" t="s">
        <v>6808</v>
      </c>
      <c r="BF1214" t="s">
        <v>6809</v>
      </c>
      <c r="BG1214" t="s">
        <v>6810</v>
      </c>
      <c r="BH1214" t="s">
        <v>6811</v>
      </c>
      <c r="BI1214"/>
      <c r="BJ1214" s="96">
        <v>4</v>
      </c>
      <c r="BK1214" s="96" t="s">
        <v>4303</v>
      </c>
      <c r="BL1214" s="68" t="s">
        <v>6786</v>
      </c>
      <c r="CQ1214" s="205">
        <v>1</v>
      </c>
    </row>
    <row r="1215" spans="52:95" x14ac:dyDescent="0.25">
      <c r="AZ1215" s="96" t="s">
        <v>1545</v>
      </c>
      <c r="BA1215" s="96" t="s">
        <v>12</v>
      </c>
      <c r="BB1215" s="96">
        <v>3</v>
      </c>
      <c r="BC1215" t="s">
        <v>4569</v>
      </c>
      <c r="BD1215" t="s">
        <v>5622</v>
      </c>
      <c r="BE1215" t="s">
        <v>7021</v>
      </c>
      <c r="BH1215"/>
      <c r="BI1215"/>
      <c r="BJ1215" s="96">
        <v>4</v>
      </c>
      <c r="BK1215" s="96" t="s">
        <v>4304</v>
      </c>
      <c r="BL1215" s="68" t="s">
        <v>6786</v>
      </c>
      <c r="CQ1215" s="205">
        <v>1</v>
      </c>
    </row>
    <row r="1216" spans="52:95" x14ac:dyDescent="0.25">
      <c r="AZ1216" s="96" t="s">
        <v>1545</v>
      </c>
      <c r="BA1216" s="96" t="s">
        <v>12</v>
      </c>
      <c r="BB1216" s="96">
        <v>4</v>
      </c>
      <c r="BC1216" t="s">
        <v>4573</v>
      </c>
      <c r="BD1216" t="s">
        <v>6812</v>
      </c>
      <c r="BE1216" t="s">
        <v>6813</v>
      </c>
      <c r="BF1216" t="s">
        <v>6802</v>
      </c>
      <c r="BG1216" t="s">
        <v>6814</v>
      </c>
      <c r="BH1216" t="s">
        <v>6815</v>
      </c>
      <c r="BI1216" t="s">
        <v>6816</v>
      </c>
      <c r="BJ1216" s="96">
        <v>4</v>
      </c>
      <c r="BK1216" s="96" t="s">
        <v>4305</v>
      </c>
      <c r="BL1216" s="68" t="s">
        <v>6786</v>
      </c>
      <c r="CQ1216" s="205">
        <v>1</v>
      </c>
    </row>
    <row r="1217" spans="52:95" x14ac:dyDescent="0.25">
      <c r="AZ1217" s="96" t="s">
        <v>1545</v>
      </c>
      <c r="BA1217" s="96" t="s">
        <v>12</v>
      </c>
      <c r="BB1217" s="96">
        <v>5</v>
      </c>
      <c r="BC1217" t="s">
        <v>4577</v>
      </c>
      <c r="BD1217" t="s">
        <v>6817</v>
      </c>
      <c r="BE1217" t="s">
        <v>4578</v>
      </c>
      <c r="BF1217" t="s">
        <v>6818</v>
      </c>
      <c r="BG1217" t="s">
        <v>6819</v>
      </c>
      <c r="BH1217" t="s">
        <v>6793</v>
      </c>
      <c r="BI1217"/>
      <c r="BJ1217" s="96">
        <v>4</v>
      </c>
      <c r="BK1217" s="96" t="s">
        <v>4306</v>
      </c>
      <c r="BL1217" s="68" t="s">
        <v>6786</v>
      </c>
      <c r="CQ1217" s="205">
        <v>1</v>
      </c>
    </row>
    <row r="1218" spans="52:95" x14ac:dyDescent="0.25">
      <c r="AZ1218" s="96" t="s">
        <v>1562</v>
      </c>
      <c r="BA1218" s="96" t="s">
        <v>10</v>
      </c>
      <c r="BB1218" s="96">
        <v>1</v>
      </c>
      <c r="BC1218" t="s">
        <v>4512</v>
      </c>
      <c r="BD1218" t="s">
        <v>4389</v>
      </c>
      <c r="BE1218" t="s">
        <v>6848</v>
      </c>
      <c r="BJ1218" s="96">
        <v>4</v>
      </c>
      <c r="BK1218" s="96" t="s">
        <v>4292</v>
      </c>
      <c r="BL1218" s="68" t="s">
        <v>6786</v>
      </c>
      <c r="CQ1218" s="205">
        <v>1</v>
      </c>
    </row>
    <row r="1219" spans="52:95" x14ac:dyDescent="0.25">
      <c r="AZ1219" s="96" t="s">
        <v>1562</v>
      </c>
      <c r="BA1219" s="96" t="s">
        <v>10</v>
      </c>
      <c r="BB1219" s="96">
        <v>2</v>
      </c>
      <c r="BC1219" t="s">
        <v>4518</v>
      </c>
      <c r="BD1219" t="s">
        <v>7022</v>
      </c>
      <c r="BE1219" t="s">
        <v>6787</v>
      </c>
      <c r="BF1219" t="s">
        <v>6788</v>
      </c>
      <c r="BG1219" t="s">
        <v>6789</v>
      </c>
      <c r="BJ1219" s="96">
        <v>4</v>
      </c>
      <c r="BK1219" s="96" t="s">
        <v>4293</v>
      </c>
      <c r="BL1219" s="68" t="s">
        <v>6786</v>
      </c>
      <c r="CQ1219" s="205">
        <v>1</v>
      </c>
    </row>
    <row r="1220" spans="52:95" x14ac:dyDescent="0.25">
      <c r="AZ1220" s="96" t="s">
        <v>1562</v>
      </c>
      <c r="BA1220" s="96" t="s">
        <v>10</v>
      </c>
      <c r="BB1220" s="96">
        <v>3</v>
      </c>
      <c r="BC1220" t="s">
        <v>4523</v>
      </c>
      <c r="BD1220" t="s">
        <v>5624</v>
      </c>
      <c r="BE1220" t="s">
        <v>7023</v>
      </c>
      <c r="BJ1220" s="96">
        <v>4</v>
      </c>
      <c r="BK1220" s="96" t="s">
        <v>4294</v>
      </c>
      <c r="BL1220" s="68" t="s">
        <v>6786</v>
      </c>
      <c r="CQ1220" s="205">
        <v>1</v>
      </c>
    </row>
    <row r="1221" spans="52:95" x14ac:dyDescent="0.25">
      <c r="AZ1221" s="96" t="s">
        <v>1562</v>
      </c>
      <c r="BA1221" s="96" t="s">
        <v>10</v>
      </c>
      <c r="BB1221" s="96">
        <v>4</v>
      </c>
      <c r="BC1221" t="s">
        <v>4527</v>
      </c>
      <c r="BD1221" t="s">
        <v>5625</v>
      </c>
      <c r="BJ1221" s="96">
        <v>4</v>
      </c>
      <c r="BK1221" s="96" t="s">
        <v>4295</v>
      </c>
      <c r="BL1221" s="68" t="s">
        <v>6786</v>
      </c>
      <c r="CQ1221" s="205">
        <v>1</v>
      </c>
    </row>
    <row r="1222" spans="52:95" x14ac:dyDescent="0.25">
      <c r="AZ1222" s="96" t="s">
        <v>1562</v>
      </c>
      <c r="BA1222" s="96" t="s">
        <v>10</v>
      </c>
      <c r="BB1222" s="96">
        <v>5</v>
      </c>
      <c r="BC1222" t="s">
        <v>4531</v>
      </c>
      <c r="BD1222" t="s">
        <v>5625</v>
      </c>
      <c r="BE1222" t="s">
        <v>5598</v>
      </c>
      <c r="BF1222" t="s">
        <v>6792</v>
      </c>
      <c r="BG1222" t="s">
        <v>6793</v>
      </c>
      <c r="BJ1222" s="96">
        <v>4</v>
      </c>
      <c r="BK1222" s="96" t="s">
        <v>4296</v>
      </c>
      <c r="BL1222" s="68" t="s">
        <v>6786</v>
      </c>
      <c r="CQ1222" s="205">
        <v>1</v>
      </c>
    </row>
    <row r="1223" spans="52:95" x14ac:dyDescent="0.25">
      <c r="AZ1223" s="96" t="s">
        <v>1562</v>
      </c>
      <c r="BA1223" s="96" t="s">
        <v>54</v>
      </c>
      <c r="BB1223" s="96">
        <v>1</v>
      </c>
      <c r="BC1223" t="s">
        <v>4536</v>
      </c>
      <c r="BD1223" t="s">
        <v>4389</v>
      </c>
      <c r="BJ1223" s="96">
        <v>4</v>
      </c>
      <c r="BK1223" s="96" t="s">
        <v>4297</v>
      </c>
      <c r="BL1223" s="68" t="s">
        <v>6786</v>
      </c>
      <c r="CQ1223" s="205">
        <v>1</v>
      </c>
    </row>
    <row r="1224" spans="52:95" x14ac:dyDescent="0.25">
      <c r="AZ1224" s="96" t="s">
        <v>1562</v>
      </c>
      <c r="BA1224" s="96" t="s">
        <v>54</v>
      </c>
      <c r="BB1224" s="96">
        <v>2</v>
      </c>
      <c r="BC1224" t="s">
        <v>4540</v>
      </c>
      <c r="BD1224" t="s">
        <v>4541</v>
      </c>
      <c r="BE1224" t="s">
        <v>6794</v>
      </c>
      <c r="BF1224" t="s">
        <v>6789</v>
      </c>
      <c r="BG1224" t="s">
        <v>6788</v>
      </c>
      <c r="BH1224" s="96" t="s">
        <v>6795</v>
      </c>
      <c r="BJ1224" s="96">
        <v>4</v>
      </c>
      <c r="BK1224" s="96" t="s">
        <v>4298</v>
      </c>
      <c r="BL1224" s="68" t="s">
        <v>6786</v>
      </c>
      <c r="CQ1224" s="205">
        <v>1</v>
      </c>
    </row>
    <row r="1225" spans="52:95" x14ac:dyDescent="0.25">
      <c r="AZ1225" s="96" t="s">
        <v>1562</v>
      </c>
      <c r="BA1225" s="96" t="s">
        <v>54</v>
      </c>
      <c r="BB1225" s="96">
        <v>3</v>
      </c>
      <c r="BC1225" t="s">
        <v>4545</v>
      </c>
      <c r="BD1225" t="s">
        <v>5624</v>
      </c>
      <c r="BE1225" t="s">
        <v>7023</v>
      </c>
      <c r="BJ1225" s="96">
        <v>4</v>
      </c>
      <c r="BK1225" s="96" t="s">
        <v>4299</v>
      </c>
      <c r="BL1225" s="68" t="s">
        <v>6786</v>
      </c>
      <c r="CQ1225" s="205">
        <v>1</v>
      </c>
    </row>
    <row r="1226" spans="52:95" x14ac:dyDescent="0.25">
      <c r="AZ1226" s="96" t="s">
        <v>1562</v>
      </c>
      <c r="BA1226" s="96" t="s">
        <v>54</v>
      </c>
      <c r="BB1226" s="96">
        <v>4</v>
      </c>
      <c r="BC1226" t="s">
        <v>4550</v>
      </c>
      <c r="BD1226" t="s">
        <v>4551</v>
      </c>
      <c r="BE1226" t="s">
        <v>6799</v>
      </c>
      <c r="BF1226" t="s">
        <v>6800</v>
      </c>
      <c r="BG1226" t="s">
        <v>6801</v>
      </c>
      <c r="BH1226" s="96" t="s">
        <v>6802</v>
      </c>
      <c r="BI1226" s="96" t="s">
        <v>6803</v>
      </c>
      <c r="BJ1226" s="96">
        <v>4</v>
      </c>
      <c r="BK1226" s="96" t="s">
        <v>4300</v>
      </c>
      <c r="BL1226" s="68" t="s">
        <v>6786</v>
      </c>
      <c r="CQ1226" s="205">
        <v>1</v>
      </c>
    </row>
    <row r="1227" spans="52:95" x14ac:dyDescent="0.25">
      <c r="AZ1227" s="96" t="s">
        <v>1562</v>
      </c>
      <c r="BA1227" s="96" t="s">
        <v>54</v>
      </c>
      <c r="BB1227" s="96">
        <v>5</v>
      </c>
      <c r="BC1227" t="s">
        <v>4555</v>
      </c>
      <c r="BD1227" t="s">
        <v>4556</v>
      </c>
      <c r="BE1227" t="s">
        <v>6804</v>
      </c>
      <c r="BF1227" t="s">
        <v>6805</v>
      </c>
      <c r="BG1227" t="s">
        <v>6806</v>
      </c>
      <c r="BH1227" s="96" t="s">
        <v>6807</v>
      </c>
      <c r="BJ1227" s="96">
        <v>4</v>
      </c>
      <c r="BK1227" s="96" t="s">
        <v>4301</v>
      </c>
      <c r="BL1227" s="68" t="s">
        <v>6786</v>
      </c>
      <c r="CQ1227" s="205">
        <v>1</v>
      </c>
    </row>
    <row r="1228" spans="52:95" x14ac:dyDescent="0.25">
      <c r="AZ1228" s="96" t="s">
        <v>1562</v>
      </c>
      <c r="BA1228" s="96" t="s">
        <v>12</v>
      </c>
      <c r="BB1228" s="96">
        <v>1</v>
      </c>
      <c r="BC1228" t="s">
        <v>4560</v>
      </c>
      <c r="BD1228" t="s">
        <v>4389</v>
      </c>
      <c r="BE1228" t="s">
        <v>6848</v>
      </c>
      <c r="BH1228"/>
      <c r="BI1228"/>
      <c r="BJ1228" s="96">
        <v>4</v>
      </c>
      <c r="BK1228" s="96" t="s">
        <v>4302</v>
      </c>
      <c r="BL1228" s="68" t="s">
        <v>6786</v>
      </c>
      <c r="CQ1228" s="205">
        <v>1</v>
      </c>
    </row>
    <row r="1229" spans="52:95" x14ac:dyDescent="0.25">
      <c r="AZ1229" s="96" t="s">
        <v>1562</v>
      </c>
      <c r="BA1229" s="96" t="s">
        <v>12</v>
      </c>
      <c r="BB1229" s="96">
        <v>2</v>
      </c>
      <c r="BC1229" t="s">
        <v>4564</v>
      </c>
      <c r="BD1229" t="s">
        <v>4565</v>
      </c>
      <c r="BE1229" t="s">
        <v>6808</v>
      </c>
      <c r="BF1229" t="s">
        <v>6809</v>
      </c>
      <c r="BG1229" t="s">
        <v>6810</v>
      </c>
      <c r="BH1229" t="s">
        <v>6811</v>
      </c>
      <c r="BI1229"/>
      <c r="BJ1229" s="96">
        <v>4</v>
      </c>
      <c r="BK1229" s="96" t="s">
        <v>4303</v>
      </c>
      <c r="BL1229" s="68" t="s">
        <v>6786</v>
      </c>
      <c r="CQ1229" s="205">
        <v>1</v>
      </c>
    </row>
    <row r="1230" spans="52:95" x14ac:dyDescent="0.25">
      <c r="AZ1230" s="96" t="s">
        <v>1562</v>
      </c>
      <c r="BA1230" s="96" t="s">
        <v>12</v>
      </c>
      <c r="BB1230" s="96">
        <v>3</v>
      </c>
      <c r="BC1230" t="s">
        <v>4569</v>
      </c>
      <c r="BD1230" t="s">
        <v>5626</v>
      </c>
      <c r="BE1230" t="s">
        <v>7023</v>
      </c>
      <c r="BH1230"/>
      <c r="BI1230"/>
      <c r="BJ1230" s="96">
        <v>4</v>
      </c>
      <c r="BK1230" s="96" t="s">
        <v>4304</v>
      </c>
      <c r="BL1230" s="68" t="s">
        <v>6786</v>
      </c>
      <c r="CQ1230" s="205">
        <v>1</v>
      </c>
    </row>
    <row r="1231" spans="52:95" x14ac:dyDescent="0.25">
      <c r="AZ1231" s="96" t="s">
        <v>1562</v>
      </c>
      <c r="BA1231" s="96" t="s">
        <v>12</v>
      </c>
      <c r="BB1231" s="96">
        <v>4</v>
      </c>
      <c r="BC1231" t="s">
        <v>4573</v>
      </c>
      <c r="BD1231" t="s">
        <v>6812</v>
      </c>
      <c r="BE1231" t="s">
        <v>6813</v>
      </c>
      <c r="BF1231" t="s">
        <v>6802</v>
      </c>
      <c r="BG1231" t="s">
        <v>6814</v>
      </c>
      <c r="BH1231" t="s">
        <v>6815</v>
      </c>
      <c r="BI1231" t="s">
        <v>6816</v>
      </c>
      <c r="BJ1231" s="96">
        <v>4</v>
      </c>
      <c r="BK1231" s="96" t="s">
        <v>4305</v>
      </c>
      <c r="BL1231" s="68" t="s">
        <v>6786</v>
      </c>
      <c r="CQ1231" s="205">
        <v>1</v>
      </c>
    </row>
    <row r="1232" spans="52:95" x14ac:dyDescent="0.25">
      <c r="AZ1232" s="96" t="s">
        <v>1562</v>
      </c>
      <c r="BA1232" s="96" t="s">
        <v>12</v>
      </c>
      <c r="BB1232" s="96">
        <v>5</v>
      </c>
      <c r="BC1232" t="s">
        <v>4577</v>
      </c>
      <c r="BD1232" t="s">
        <v>6817</v>
      </c>
      <c r="BE1232" t="s">
        <v>4578</v>
      </c>
      <c r="BF1232" t="s">
        <v>6818</v>
      </c>
      <c r="BG1232" t="s">
        <v>6819</v>
      </c>
      <c r="BH1232" t="s">
        <v>6793</v>
      </c>
      <c r="BI1232"/>
      <c r="BJ1232" s="96">
        <v>4</v>
      </c>
      <c r="BK1232" s="96" t="s">
        <v>4306</v>
      </c>
      <c r="BL1232" s="68" t="s">
        <v>6786</v>
      </c>
      <c r="CQ1232" s="205">
        <v>1</v>
      </c>
    </row>
    <row r="1233" spans="52:95" x14ac:dyDescent="0.25">
      <c r="AZ1233" s="96" t="s">
        <v>1579</v>
      </c>
      <c r="BA1233" s="96" t="s">
        <v>10</v>
      </c>
      <c r="BB1233" s="96">
        <v>1</v>
      </c>
      <c r="BC1233" t="s">
        <v>4512</v>
      </c>
      <c r="BD1233" t="s">
        <v>4390</v>
      </c>
      <c r="BE1233" t="s">
        <v>6848</v>
      </c>
      <c r="BI1233"/>
      <c r="BJ1233" s="96">
        <v>4</v>
      </c>
      <c r="BK1233" s="96" t="s">
        <v>4292</v>
      </c>
      <c r="BL1233" s="68" t="s">
        <v>6786</v>
      </c>
      <c r="CQ1233" s="205">
        <v>1</v>
      </c>
    </row>
    <row r="1234" spans="52:95" x14ac:dyDescent="0.25">
      <c r="AZ1234" s="96" t="s">
        <v>1579</v>
      </c>
      <c r="BA1234" s="96" t="s">
        <v>10</v>
      </c>
      <c r="BB1234" s="96">
        <v>2</v>
      </c>
      <c r="BC1234" t="s">
        <v>4518</v>
      </c>
      <c r="BD1234" t="s">
        <v>7024</v>
      </c>
      <c r="BE1234" t="s">
        <v>6787</v>
      </c>
      <c r="BF1234" t="s">
        <v>6788</v>
      </c>
      <c r="BG1234" t="s">
        <v>6789</v>
      </c>
      <c r="BI1234"/>
      <c r="BJ1234" s="96">
        <v>4</v>
      </c>
      <c r="BK1234" s="96" t="s">
        <v>4293</v>
      </c>
      <c r="BL1234" s="68" t="s">
        <v>6786</v>
      </c>
      <c r="CQ1234" s="205">
        <v>1</v>
      </c>
    </row>
    <row r="1235" spans="52:95" x14ac:dyDescent="0.25">
      <c r="AZ1235" s="96" t="s">
        <v>1579</v>
      </c>
      <c r="BA1235" s="96" t="s">
        <v>10</v>
      </c>
      <c r="BB1235" s="96">
        <v>3</v>
      </c>
      <c r="BC1235" t="s">
        <v>4523</v>
      </c>
      <c r="BD1235" t="s">
        <v>5627</v>
      </c>
      <c r="BE1235" t="s">
        <v>7025</v>
      </c>
      <c r="BJ1235" s="96">
        <v>4</v>
      </c>
      <c r="BK1235" s="96" t="s">
        <v>4294</v>
      </c>
      <c r="BL1235" s="68" t="s">
        <v>6786</v>
      </c>
      <c r="CQ1235" s="205">
        <v>1</v>
      </c>
    </row>
    <row r="1236" spans="52:95" x14ac:dyDescent="0.25">
      <c r="AZ1236" s="96" t="s">
        <v>1579</v>
      </c>
      <c r="BA1236" s="96" t="s">
        <v>10</v>
      </c>
      <c r="BB1236" s="96">
        <v>4</v>
      </c>
      <c r="BC1236" t="s">
        <v>4527</v>
      </c>
      <c r="BD1236" t="s">
        <v>5628</v>
      </c>
      <c r="BJ1236" s="96">
        <v>4</v>
      </c>
      <c r="BK1236" s="96" t="s">
        <v>4295</v>
      </c>
      <c r="BL1236" s="68" t="s">
        <v>6786</v>
      </c>
      <c r="CQ1236" s="205">
        <v>1</v>
      </c>
    </row>
    <row r="1237" spans="52:95" x14ac:dyDescent="0.25">
      <c r="AZ1237" s="96" t="s">
        <v>1579</v>
      </c>
      <c r="BA1237" s="96" t="s">
        <v>10</v>
      </c>
      <c r="BB1237" s="96">
        <v>5</v>
      </c>
      <c r="BC1237" t="s">
        <v>4531</v>
      </c>
      <c r="BD1237" t="s">
        <v>5598</v>
      </c>
      <c r="BE1237" t="s">
        <v>6792</v>
      </c>
      <c r="BF1237" t="s">
        <v>6793</v>
      </c>
      <c r="BJ1237" s="96">
        <v>4</v>
      </c>
      <c r="BK1237" s="96" t="s">
        <v>4296</v>
      </c>
      <c r="BL1237" s="68" t="s">
        <v>6786</v>
      </c>
      <c r="CQ1237" s="205">
        <v>1</v>
      </c>
    </row>
    <row r="1238" spans="52:95" x14ac:dyDescent="0.25">
      <c r="AZ1238" s="96" t="s">
        <v>1579</v>
      </c>
      <c r="BA1238" s="96" t="s">
        <v>54</v>
      </c>
      <c r="BB1238" s="96">
        <v>1</v>
      </c>
      <c r="BC1238" t="s">
        <v>4536</v>
      </c>
      <c r="BD1238" t="s">
        <v>4390</v>
      </c>
      <c r="BI1238"/>
      <c r="BJ1238" s="96">
        <v>4</v>
      </c>
      <c r="BK1238" s="96" t="s">
        <v>4297</v>
      </c>
      <c r="BL1238" s="68" t="s">
        <v>6786</v>
      </c>
      <c r="CQ1238" s="205">
        <v>1</v>
      </c>
    </row>
    <row r="1239" spans="52:95" x14ac:dyDescent="0.25">
      <c r="AZ1239" s="96" t="s">
        <v>1579</v>
      </c>
      <c r="BA1239" s="96" t="s">
        <v>54</v>
      </c>
      <c r="BB1239" s="96">
        <v>2</v>
      </c>
      <c r="BC1239" t="s">
        <v>4540</v>
      </c>
      <c r="BD1239" t="s">
        <v>4541</v>
      </c>
      <c r="BE1239" t="s">
        <v>6794</v>
      </c>
      <c r="BF1239" t="s">
        <v>6789</v>
      </c>
      <c r="BG1239" t="s">
        <v>6788</v>
      </c>
      <c r="BH1239" s="96" t="s">
        <v>6795</v>
      </c>
      <c r="BJ1239" s="96">
        <v>4</v>
      </c>
      <c r="BK1239" s="96" t="s">
        <v>4298</v>
      </c>
      <c r="BL1239" s="68" t="s">
        <v>6786</v>
      </c>
      <c r="CQ1239" s="205">
        <v>1</v>
      </c>
    </row>
    <row r="1240" spans="52:95" x14ac:dyDescent="0.25">
      <c r="AZ1240" s="96" t="s">
        <v>1579</v>
      </c>
      <c r="BA1240" s="96" t="s">
        <v>54</v>
      </c>
      <c r="BB1240" s="96">
        <v>3</v>
      </c>
      <c r="BC1240" t="s">
        <v>4545</v>
      </c>
      <c r="BD1240" t="s">
        <v>5627</v>
      </c>
      <c r="BE1240" t="s">
        <v>7025</v>
      </c>
      <c r="BJ1240" s="96">
        <v>4</v>
      </c>
      <c r="BK1240" s="96" t="s">
        <v>4299</v>
      </c>
      <c r="BL1240" s="68" t="s">
        <v>6786</v>
      </c>
      <c r="CQ1240" s="205">
        <v>1</v>
      </c>
    </row>
    <row r="1241" spans="52:95" x14ac:dyDescent="0.25">
      <c r="AZ1241" s="96" t="s">
        <v>1579</v>
      </c>
      <c r="BA1241" s="96" t="s">
        <v>54</v>
      </c>
      <c r="BB1241" s="96">
        <v>4</v>
      </c>
      <c r="BC1241" t="s">
        <v>4550</v>
      </c>
      <c r="BD1241" t="s">
        <v>4551</v>
      </c>
      <c r="BE1241" t="s">
        <v>6799</v>
      </c>
      <c r="BF1241" t="s">
        <v>6800</v>
      </c>
      <c r="BG1241" t="s">
        <v>6801</v>
      </c>
      <c r="BH1241" s="96" t="s">
        <v>6802</v>
      </c>
      <c r="BI1241" s="96" t="s">
        <v>6803</v>
      </c>
      <c r="BJ1241" s="96">
        <v>4</v>
      </c>
      <c r="BK1241" s="96" t="s">
        <v>4300</v>
      </c>
      <c r="BL1241" s="68" t="s">
        <v>6786</v>
      </c>
      <c r="CQ1241" s="205">
        <v>1</v>
      </c>
    </row>
    <row r="1242" spans="52:95" x14ac:dyDescent="0.25">
      <c r="AZ1242" s="96" t="s">
        <v>1579</v>
      </c>
      <c r="BA1242" s="96" t="s">
        <v>54</v>
      </c>
      <c r="BB1242" s="96">
        <v>5</v>
      </c>
      <c r="BC1242" t="s">
        <v>4555</v>
      </c>
      <c r="BD1242" t="s">
        <v>4556</v>
      </c>
      <c r="BE1242" t="s">
        <v>6804</v>
      </c>
      <c r="BF1242" t="s">
        <v>6805</v>
      </c>
      <c r="BG1242" t="s">
        <v>6806</v>
      </c>
      <c r="BH1242" s="96" t="s">
        <v>6807</v>
      </c>
      <c r="BJ1242" s="96">
        <v>4</v>
      </c>
      <c r="BK1242" s="96" t="s">
        <v>4301</v>
      </c>
      <c r="BL1242" s="68" t="s">
        <v>6786</v>
      </c>
      <c r="CQ1242" s="205">
        <v>1</v>
      </c>
    </row>
    <row r="1243" spans="52:95" x14ac:dyDescent="0.25">
      <c r="AZ1243" s="96" t="s">
        <v>1579</v>
      </c>
      <c r="BA1243" s="96" t="s">
        <v>12</v>
      </c>
      <c r="BB1243" s="96">
        <v>1</v>
      </c>
      <c r="BC1243" t="s">
        <v>4560</v>
      </c>
      <c r="BD1243" t="s">
        <v>4390</v>
      </c>
      <c r="BE1243" t="s">
        <v>6848</v>
      </c>
      <c r="BH1243"/>
      <c r="BI1243"/>
      <c r="BJ1243" s="96">
        <v>4</v>
      </c>
      <c r="BK1243" s="96" t="s">
        <v>4302</v>
      </c>
      <c r="BL1243" s="68" t="s">
        <v>6786</v>
      </c>
      <c r="CQ1243" s="205">
        <v>1</v>
      </c>
    </row>
    <row r="1244" spans="52:95" x14ac:dyDescent="0.25">
      <c r="AZ1244" s="96" t="s">
        <v>1579</v>
      </c>
      <c r="BA1244" s="96" t="s">
        <v>12</v>
      </c>
      <c r="BB1244" s="96">
        <v>2</v>
      </c>
      <c r="BC1244" t="s">
        <v>4564</v>
      </c>
      <c r="BD1244" t="s">
        <v>4565</v>
      </c>
      <c r="BE1244" t="s">
        <v>6808</v>
      </c>
      <c r="BF1244" t="s">
        <v>6809</v>
      </c>
      <c r="BG1244" t="s">
        <v>6810</v>
      </c>
      <c r="BH1244" t="s">
        <v>6811</v>
      </c>
      <c r="BI1244"/>
      <c r="BJ1244" s="96">
        <v>4</v>
      </c>
      <c r="BK1244" s="96" t="s">
        <v>4303</v>
      </c>
      <c r="BL1244" s="68" t="s">
        <v>6786</v>
      </c>
      <c r="CQ1244" s="205">
        <v>1</v>
      </c>
    </row>
    <row r="1245" spans="52:95" x14ac:dyDescent="0.25">
      <c r="AZ1245" s="96" t="s">
        <v>1579</v>
      </c>
      <c r="BA1245" s="96" t="s">
        <v>12</v>
      </c>
      <c r="BB1245" s="96">
        <v>3</v>
      </c>
      <c r="BC1245" t="s">
        <v>4569</v>
      </c>
      <c r="BD1245" t="s">
        <v>5629</v>
      </c>
      <c r="BE1245" t="s">
        <v>7025</v>
      </c>
      <c r="BH1245"/>
      <c r="BI1245"/>
      <c r="BJ1245" s="96">
        <v>4</v>
      </c>
      <c r="BK1245" s="96" t="s">
        <v>4304</v>
      </c>
      <c r="BL1245" s="68" t="s">
        <v>6786</v>
      </c>
      <c r="CQ1245" s="205">
        <v>1</v>
      </c>
    </row>
    <row r="1246" spans="52:95" x14ac:dyDescent="0.25">
      <c r="AZ1246" s="96" t="s">
        <v>1579</v>
      </c>
      <c r="BA1246" s="96" t="s">
        <v>12</v>
      </c>
      <c r="BB1246" s="96">
        <v>4</v>
      </c>
      <c r="BC1246" t="s">
        <v>4573</v>
      </c>
      <c r="BD1246" t="s">
        <v>6812</v>
      </c>
      <c r="BE1246" t="s">
        <v>6813</v>
      </c>
      <c r="BF1246" t="s">
        <v>6802</v>
      </c>
      <c r="BG1246" t="s">
        <v>6814</v>
      </c>
      <c r="BH1246" t="s">
        <v>6815</v>
      </c>
      <c r="BI1246" t="s">
        <v>6816</v>
      </c>
      <c r="BJ1246" s="96">
        <v>4</v>
      </c>
      <c r="BK1246" s="96" t="s">
        <v>4305</v>
      </c>
      <c r="BL1246" s="68" t="s">
        <v>6786</v>
      </c>
      <c r="CQ1246" s="205">
        <v>1</v>
      </c>
    </row>
    <row r="1247" spans="52:95" x14ac:dyDescent="0.25">
      <c r="AZ1247" s="96" t="s">
        <v>1579</v>
      </c>
      <c r="BA1247" s="96" t="s">
        <v>12</v>
      </c>
      <c r="BB1247" s="96">
        <v>5</v>
      </c>
      <c r="BC1247" t="s">
        <v>4577</v>
      </c>
      <c r="BD1247" t="s">
        <v>6817</v>
      </c>
      <c r="BE1247" t="s">
        <v>4578</v>
      </c>
      <c r="BF1247" t="s">
        <v>6818</v>
      </c>
      <c r="BG1247" t="s">
        <v>6819</v>
      </c>
      <c r="BH1247" t="s">
        <v>6793</v>
      </c>
      <c r="BI1247"/>
      <c r="BJ1247" s="96">
        <v>4</v>
      </c>
      <c r="BK1247" s="96" t="s">
        <v>4306</v>
      </c>
      <c r="BL1247" s="68" t="s">
        <v>6786</v>
      </c>
      <c r="CQ1247" s="205">
        <v>1</v>
      </c>
    </row>
    <row r="1248" spans="52:95" x14ac:dyDescent="0.25">
      <c r="AZ1248" s="96" t="s">
        <v>1596</v>
      </c>
      <c r="BA1248" s="96" t="s">
        <v>10</v>
      </c>
      <c r="BB1248" s="96">
        <v>1</v>
      </c>
      <c r="BC1248" t="s">
        <v>4512</v>
      </c>
      <c r="BD1248" t="s">
        <v>5630</v>
      </c>
      <c r="BE1248" t="s">
        <v>6848</v>
      </c>
      <c r="BJ1248" s="96">
        <v>4</v>
      </c>
      <c r="BK1248" s="96" t="s">
        <v>4292</v>
      </c>
      <c r="BL1248" s="68" t="s">
        <v>6786</v>
      </c>
      <c r="CQ1248" s="205">
        <v>1</v>
      </c>
    </row>
    <row r="1249" spans="52:95" x14ac:dyDescent="0.25">
      <c r="AZ1249" s="96" t="s">
        <v>1596</v>
      </c>
      <c r="BA1249" s="96" t="s">
        <v>10</v>
      </c>
      <c r="BB1249" s="96">
        <v>2</v>
      </c>
      <c r="BC1249" t="s">
        <v>4518</v>
      </c>
      <c r="BD1249" t="s">
        <v>7026</v>
      </c>
      <c r="BE1249" t="s">
        <v>6787</v>
      </c>
      <c r="BF1249" t="s">
        <v>6788</v>
      </c>
      <c r="BG1249" t="s">
        <v>6789</v>
      </c>
      <c r="BJ1249" s="96">
        <v>4</v>
      </c>
      <c r="BK1249" s="96" t="s">
        <v>4293</v>
      </c>
      <c r="BL1249" s="68" t="s">
        <v>6786</v>
      </c>
      <c r="CQ1249" s="205">
        <v>1</v>
      </c>
    </row>
    <row r="1250" spans="52:95" x14ac:dyDescent="0.25">
      <c r="AZ1250" s="96" t="s">
        <v>1596</v>
      </c>
      <c r="BA1250" s="96" t="s">
        <v>10</v>
      </c>
      <c r="BB1250" s="96">
        <v>3</v>
      </c>
      <c r="BC1250" t="s">
        <v>4523</v>
      </c>
      <c r="BD1250" t="s">
        <v>5631</v>
      </c>
      <c r="BE1250" t="s">
        <v>7027</v>
      </c>
      <c r="BJ1250" s="96">
        <v>4</v>
      </c>
      <c r="BK1250" s="96" t="s">
        <v>4294</v>
      </c>
      <c r="BL1250" s="68" t="s">
        <v>6786</v>
      </c>
      <c r="CQ1250" s="205">
        <v>1</v>
      </c>
    </row>
    <row r="1251" spans="52:95" x14ac:dyDescent="0.25">
      <c r="AZ1251" s="96" t="s">
        <v>1596</v>
      </c>
      <c r="BA1251" s="96" t="s">
        <v>10</v>
      </c>
      <c r="BB1251" s="96">
        <v>4</v>
      </c>
      <c r="BC1251" t="s">
        <v>4527</v>
      </c>
      <c r="BD1251" t="s">
        <v>5632</v>
      </c>
      <c r="BJ1251" s="96">
        <v>4</v>
      </c>
      <c r="BK1251" s="96" t="s">
        <v>4295</v>
      </c>
      <c r="BL1251" s="68" t="s">
        <v>6786</v>
      </c>
      <c r="CQ1251" s="205">
        <v>1</v>
      </c>
    </row>
    <row r="1252" spans="52:95" x14ac:dyDescent="0.25">
      <c r="AZ1252" s="96" t="s">
        <v>1596</v>
      </c>
      <c r="BA1252" s="96" t="s">
        <v>10</v>
      </c>
      <c r="BB1252" s="96">
        <v>5</v>
      </c>
      <c r="BC1252" t="s">
        <v>4531</v>
      </c>
      <c r="BD1252" t="s">
        <v>5598</v>
      </c>
      <c r="BE1252" t="s">
        <v>6792</v>
      </c>
      <c r="BF1252" t="s">
        <v>6793</v>
      </c>
      <c r="BJ1252" s="96">
        <v>4</v>
      </c>
      <c r="BK1252" s="96" t="s">
        <v>4296</v>
      </c>
      <c r="BL1252" s="68" t="s">
        <v>6786</v>
      </c>
      <c r="CQ1252" s="205">
        <v>1</v>
      </c>
    </row>
    <row r="1253" spans="52:95" x14ac:dyDescent="0.25">
      <c r="AZ1253" s="96" t="s">
        <v>1596</v>
      </c>
      <c r="BA1253" s="96" t="s">
        <v>54</v>
      </c>
      <c r="BB1253" s="96">
        <v>1</v>
      </c>
      <c r="BC1253" t="s">
        <v>4536</v>
      </c>
      <c r="BD1253" t="s">
        <v>5630</v>
      </c>
      <c r="BJ1253" s="96">
        <v>4</v>
      </c>
      <c r="BK1253" s="96" t="s">
        <v>4297</v>
      </c>
      <c r="BL1253" s="68" t="s">
        <v>6786</v>
      </c>
      <c r="CQ1253" s="205">
        <v>1</v>
      </c>
    </row>
    <row r="1254" spans="52:95" x14ac:dyDescent="0.25">
      <c r="AZ1254" s="96" t="s">
        <v>1596</v>
      </c>
      <c r="BA1254" s="96" t="s">
        <v>54</v>
      </c>
      <c r="BB1254" s="96">
        <v>2</v>
      </c>
      <c r="BC1254" t="s">
        <v>4540</v>
      </c>
      <c r="BD1254" t="s">
        <v>4541</v>
      </c>
      <c r="BE1254" t="s">
        <v>6794</v>
      </c>
      <c r="BF1254" t="s">
        <v>6789</v>
      </c>
      <c r="BG1254" t="s">
        <v>6788</v>
      </c>
      <c r="BH1254" s="96" t="s">
        <v>6795</v>
      </c>
      <c r="BJ1254" s="96">
        <v>4</v>
      </c>
      <c r="BK1254" s="96" t="s">
        <v>4298</v>
      </c>
      <c r="BL1254" s="68" t="s">
        <v>6786</v>
      </c>
      <c r="CQ1254" s="205">
        <v>1</v>
      </c>
    </row>
    <row r="1255" spans="52:95" x14ac:dyDescent="0.25">
      <c r="AZ1255" s="96" t="s">
        <v>1596</v>
      </c>
      <c r="BA1255" s="96" t="s">
        <v>54</v>
      </c>
      <c r="BB1255" s="96">
        <v>3</v>
      </c>
      <c r="BC1255" t="s">
        <v>4545</v>
      </c>
      <c r="BD1255" t="s">
        <v>5631</v>
      </c>
      <c r="BE1255" t="s">
        <v>7027</v>
      </c>
      <c r="BJ1255" s="96">
        <v>4</v>
      </c>
      <c r="BK1255" s="96" t="s">
        <v>4299</v>
      </c>
      <c r="BL1255" s="68" t="s">
        <v>6786</v>
      </c>
      <c r="CQ1255" s="205">
        <v>1</v>
      </c>
    </row>
    <row r="1256" spans="52:95" x14ac:dyDescent="0.25">
      <c r="AZ1256" s="96" t="s">
        <v>1596</v>
      </c>
      <c r="BA1256" s="96" t="s">
        <v>54</v>
      </c>
      <c r="BB1256" s="96">
        <v>4</v>
      </c>
      <c r="BC1256" t="s">
        <v>4550</v>
      </c>
      <c r="BD1256" t="s">
        <v>4551</v>
      </c>
      <c r="BE1256" t="s">
        <v>6799</v>
      </c>
      <c r="BF1256" t="s">
        <v>6800</v>
      </c>
      <c r="BG1256" t="s">
        <v>6801</v>
      </c>
      <c r="BH1256" s="96" t="s">
        <v>6802</v>
      </c>
      <c r="BI1256" s="96" t="s">
        <v>6803</v>
      </c>
      <c r="BJ1256" s="96">
        <v>4</v>
      </c>
      <c r="BK1256" s="96" t="s">
        <v>4300</v>
      </c>
      <c r="BL1256" s="68" t="s">
        <v>6786</v>
      </c>
      <c r="CQ1256" s="205">
        <v>1</v>
      </c>
    </row>
    <row r="1257" spans="52:95" x14ac:dyDescent="0.25">
      <c r="AZ1257" s="96" t="s">
        <v>1596</v>
      </c>
      <c r="BA1257" s="96" t="s">
        <v>54</v>
      </c>
      <c r="BB1257" s="96">
        <v>5</v>
      </c>
      <c r="BC1257" t="s">
        <v>4555</v>
      </c>
      <c r="BD1257" t="s">
        <v>4556</v>
      </c>
      <c r="BE1257" t="s">
        <v>6804</v>
      </c>
      <c r="BF1257" t="s">
        <v>6805</v>
      </c>
      <c r="BG1257" t="s">
        <v>6806</v>
      </c>
      <c r="BH1257" s="96" t="s">
        <v>6807</v>
      </c>
      <c r="BJ1257" s="96">
        <v>4</v>
      </c>
      <c r="BK1257" s="96" t="s">
        <v>4301</v>
      </c>
      <c r="BL1257" s="68" t="s">
        <v>6786</v>
      </c>
      <c r="CQ1257" s="205">
        <v>1</v>
      </c>
    </row>
    <row r="1258" spans="52:95" x14ac:dyDescent="0.25">
      <c r="AZ1258" s="96" t="s">
        <v>1596</v>
      </c>
      <c r="BA1258" s="96" t="s">
        <v>12</v>
      </c>
      <c r="BB1258" s="96">
        <v>1</v>
      </c>
      <c r="BC1258" t="s">
        <v>4560</v>
      </c>
      <c r="BD1258" t="s">
        <v>5630</v>
      </c>
      <c r="BE1258" t="s">
        <v>6848</v>
      </c>
      <c r="BH1258"/>
      <c r="BI1258"/>
      <c r="BJ1258" s="96">
        <v>4</v>
      </c>
      <c r="BK1258" s="96" t="s">
        <v>4302</v>
      </c>
      <c r="BL1258" s="68" t="s">
        <v>6786</v>
      </c>
      <c r="CQ1258" s="205">
        <v>1</v>
      </c>
    </row>
    <row r="1259" spans="52:95" x14ac:dyDescent="0.25">
      <c r="AZ1259" s="96" t="s">
        <v>1596</v>
      </c>
      <c r="BA1259" s="96" t="s">
        <v>12</v>
      </c>
      <c r="BB1259" s="96">
        <v>2</v>
      </c>
      <c r="BC1259" t="s">
        <v>4564</v>
      </c>
      <c r="BD1259" t="s">
        <v>4565</v>
      </c>
      <c r="BE1259" t="s">
        <v>6808</v>
      </c>
      <c r="BF1259" t="s">
        <v>6809</v>
      </c>
      <c r="BG1259" t="s">
        <v>6810</v>
      </c>
      <c r="BH1259" t="s">
        <v>6811</v>
      </c>
      <c r="BI1259"/>
      <c r="BJ1259" s="96">
        <v>4</v>
      </c>
      <c r="BK1259" s="96" t="s">
        <v>4303</v>
      </c>
      <c r="BL1259" s="68" t="s">
        <v>6786</v>
      </c>
      <c r="CQ1259" s="205">
        <v>1</v>
      </c>
    </row>
    <row r="1260" spans="52:95" x14ac:dyDescent="0.25">
      <c r="AZ1260" s="96" t="s">
        <v>1596</v>
      </c>
      <c r="BA1260" s="96" t="s">
        <v>12</v>
      </c>
      <c r="BB1260" s="96">
        <v>3</v>
      </c>
      <c r="BC1260" t="s">
        <v>4569</v>
      </c>
      <c r="BD1260" t="s">
        <v>5633</v>
      </c>
      <c r="BE1260" t="s">
        <v>7027</v>
      </c>
      <c r="BH1260"/>
      <c r="BI1260"/>
      <c r="BJ1260" s="96">
        <v>4</v>
      </c>
      <c r="BK1260" s="96" t="s">
        <v>4304</v>
      </c>
      <c r="BL1260" s="68" t="s">
        <v>6786</v>
      </c>
      <c r="CQ1260" s="205">
        <v>1</v>
      </c>
    </row>
    <row r="1261" spans="52:95" x14ac:dyDescent="0.25">
      <c r="AZ1261" s="96" t="s">
        <v>1596</v>
      </c>
      <c r="BA1261" s="96" t="s">
        <v>12</v>
      </c>
      <c r="BB1261" s="96">
        <v>4</v>
      </c>
      <c r="BC1261" t="s">
        <v>4573</v>
      </c>
      <c r="BD1261" t="s">
        <v>6812</v>
      </c>
      <c r="BE1261" t="s">
        <v>6813</v>
      </c>
      <c r="BF1261" t="s">
        <v>6802</v>
      </c>
      <c r="BG1261" t="s">
        <v>6814</v>
      </c>
      <c r="BH1261" t="s">
        <v>6815</v>
      </c>
      <c r="BI1261" t="s">
        <v>6816</v>
      </c>
      <c r="BJ1261" s="96">
        <v>4</v>
      </c>
      <c r="BK1261" s="96" t="s">
        <v>4305</v>
      </c>
      <c r="BL1261" s="68" t="s">
        <v>6786</v>
      </c>
      <c r="CQ1261" s="205">
        <v>1</v>
      </c>
    </row>
    <row r="1262" spans="52:95" x14ac:dyDescent="0.25">
      <c r="AZ1262" s="96" t="s">
        <v>1596</v>
      </c>
      <c r="BA1262" s="96" t="s">
        <v>12</v>
      </c>
      <c r="BB1262" s="96">
        <v>5</v>
      </c>
      <c r="BC1262" t="s">
        <v>4577</v>
      </c>
      <c r="BD1262" t="s">
        <v>6817</v>
      </c>
      <c r="BE1262" t="s">
        <v>4578</v>
      </c>
      <c r="BF1262" t="s">
        <v>6818</v>
      </c>
      <c r="BG1262" t="s">
        <v>6819</v>
      </c>
      <c r="BH1262" t="s">
        <v>6793</v>
      </c>
      <c r="BI1262"/>
      <c r="BJ1262" s="96">
        <v>4</v>
      </c>
      <c r="BK1262" s="96" t="s">
        <v>4306</v>
      </c>
      <c r="BL1262" s="68" t="s">
        <v>6786</v>
      </c>
      <c r="CQ1262" s="205">
        <v>1</v>
      </c>
    </row>
    <row r="1263" spans="52:95" x14ac:dyDescent="0.25">
      <c r="AZ1263" s="96" t="s">
        <v>1613</v>
      </c>
      <c r="BA1263" s="96" t="s">
        <v>10</v>
      </c>
      <c r="BB1263" s="96">
        <v>1</v>
      </c>
      <c r="BC1263" t="s">
        <v>4512</v>
      </c>
      <c r="BD1263" t="s">
        <v>4391</v>
      </c>
      <c r="BE1263" t="s">
        <v>6848</v>
      </c>
      <c r="BJ1263" s="96">
        <v>4</v>
      </c>
      <c r="BK1263" s="96" t="s">
        <v>4292</v>
      </c>
      <c r="BL1263" s="68" t="s">
        <v>6786</v>
      </c>
      <c r="CQ1263" s="205">
        <v>1</v>
      </c>
    </row>
    <row r="1264" spans="52:95" x14ac:dyDescent="0.25">
      <c r="AZ1264" s="96" t="s">
        <v>1613</v>
      </c>
      <c r="BA1264" s="96" t="s">
        <v>10</v>
      </c>
      <c r="BB1264" s="96">
        <v>2</v>
      </c>
      <c r="BC1264" t="s">
        <v>4518</v>
      </c>
      <c r="BD1264" t="s">
        <v>4391</v>
      </c>
      <c r="BE1264" t="s">
        <v>6787</v>
      </c>
      <c r="BF1264" t="s">
        <v>6788</v>
      </c>
      <c r="BG1264" t="s">
        <v>6789</v>
      </c>
      <c r="BJ1264" s="96">
        <v>4</v>
      </c>
      <c r="BK1264" s="96" t="s">
        <v>4293</v>
      </c>
      <c r="BL1264" s="68" t="s">
        <v>6786</v>
      </c>
      <c r="CQ1264" s="205">
        <v>1</v>
      </c>
    </row>
    <row r="1265" spans="52:95" x14ac:dyDescent="0.25">
      <c r="AZ1265" s="96" t="s">
        <v>1613</v>
      </c>
      <c r="BA1265" s="96" t="s">
        <v>10</v>
      </c>
      <c r="BB1265" s="96">
        <v>3</v>
      </c>
      <c r="BC1265" t="s">
        <v>4523</v>
      </c>
      <c r="BD1265" t="s">
        <v>5634</v>
      </c>
      <c r="BE1265" t="s">
        <v>5635</v>
      </c>
      <c r="BJ1265" s="96">
        <v>4</v>
      </c>
      <c r="BK1265" s="96" t="s">
        <v>4294</v>
      </c>
      <c r="BL1265" s="68" t="s">
        <v>6786</v>
      </c>
      <c r="CQ1265" s="205">
        <v>1</v>
      </c>
    </row>
    <row r="1266" spans="52:95" x14ac:dyDescent="0.25">
      <c r="AZ1266" s="96" t="s">
        <v>1613</v>
      </c>
      <c r="BA1266" s="96" t="s">
        <v>10</v>
      </c>
      <c r="BB1266" s="96">
        <v>4</v>
      </c>
      <c r="BC1266" t="s">
        <v>4527</v>
      </c>
      <c r="BD1266" t="s">
        <v>5635</v>
      </c>
      <c r="BJ1266" s="96">
        <v>4</v>
      </c>
      <c r="BK1266" s="96" t="s">
        <v>4295</v>
      </c>
      <c r="BL1266" s="68" t="s">
        <v>6786</v>
      </c>
      <c r="CQ1266" s="205">
        <v>1</v>
      </c>
    </row>
    <row r="1267" spans="52:95" x14ac:dyDescent="0.25">
      <c r="AZ1267" s="96" t="s">
        <v>1613</v>
      </c>
      <c r="BA1267" s="96" t="s">
        <v>10</v>
      </c>
      <c r="BB1267" s="96">
        <v>5</v>
      </c>
      <c r="BC1267" t="s">
        <v>4531</v>
      </c>
      <c r="BD1267" t="s">
        <v>1632</v>
      </c>
      <c r="BE1267" t="s">
        <v>6792</v>
      </c>
      <c r="BF1267" t="s">
        <v>6793</v>
      </c>
      <c r="BJ1267" s="96">
        <v>4</v>
      </c>
      <c r="BK1267" s="96" t="s">
        <v>4296</v>
      </c>
      <c r="BL1267" s="68" t="s">
        <v>6786</v>
      </c>
      <c r="CQ1267" s="205">
        <v>1</v>
      </c>
    </row>
    <row r="1268" spans="52:95" x14ac:dyDescent="0.25">
      <c r="AZ1268" s="96" t="s">
        <v>1613</v>
      </c>
      <c r="BA1268" s="96" t="s">
        <v>54</v>
      </c>
      <c r="BB1268" s="96">
        <v>1</v>
      </c>
      <c r="BC1268" t="s">
        <v>4536</v>
      </c>
      <c r="BD1268" t="s">
        <v>5635</v>
      </c>
      <c r="BJ1268" s="96">
        <v>4</v>
      </c>
      <c r="BK1268" s="96" t="s">
        <v>4297</v>
      </c>
      <c r="BL1268" s="68" t="s">
        <v>6786</v>
      </c>
      <c r="CQ1268" s="205">
        <v>1</v>
      </c>
    </row>
    <row r="1269" spans="52:95" x14ac:dyDescent="0.25">
      <c r="AZ1269" s="96" t="s">
        <v>1613</v>
      </c>
      <c r="BA1269" s="96" t="s">
        <v>54</v>
      </c>
      <c r="BB1269" s="96">
        <v>2</v>
      </c>
      <c r="BC1269" t="s">
        <v>4540</v>
      </c>
      <c r="BD1269" t="s">
        <v>4541</v>
      </c>
      <c r="BE1269" t="s">
        <v>6794</v>
      </c>
      <c r="BF1269" t="s">
        <v>6789</v>
      </c>
      <c r="BG1269" t="s">
        <v>6788</v>
      </c>
      <c r="BH1269" s="96" t="s">
        <v>6795</v>
      </c>
      <c r="BJ1269" s="96">
        <v>4</v>
      </c>
      <c r="BK1269" s="96" t="s">
        <v>4298</v>
      </c>
      <c r="BL1269" s="68" t="s">
        <v>6786</v>
      </c>
      <c r="CQ1269" s="205">
        <v>1</v>
      </c>
    </row>
    <row r="1270" spans="52:95" x14ac:dyDescent="0.25">
      <c r="AZ1270" s="96" t="s">
        <v>1613</v>
      </c>
      <c r="BA1270" s="96" t="s">
        <v>54</v>
      </c>
      <c r="BB1270" s="96">
        <v>3</v>
      </c>
      <c r="BC1270" t="s">
        <v>4545</v>
      </c>
      <c r="BD1270" t="s">
        <v>5634</v>
      </c>
      <c r="BE1270" t="s">
        <v>5635</v>
      </c>
      <c r="BJ1270" s="96">
        <v>4</v>
      </c>
      <c r="BK1270" s="96" t="s">
        <v>4299</v>
      </c>
      <c r="BL1270" s="68" t="s">
        <v>6786</v>
      </c>
      <c r="CQ1270" s="205">
        <v>1</v>
      </c>
    </row>
    <row r="1271" spans="52:95" x14ac:dyDescent="0.25">
      <c r="AZ1271" s="96" t="s">
        <v>1613</v>
      </c>
      <c r="BA1271" s="96" t="s">
        <v>54</v>
      </c>
      <c r="BB1271" s="96">
        <v>4</v>
      </c>
      <c r="BC1271" t="s">
        <v>4550</v>
      </c>
      <c r="BD1271" t="s">
        <v>4551</v>
      </c>
      <c r="BE1271" t="s">
        <v>6799</v>
      </c>
      <c r="BF1271" t="s">
        <v>6800</v>
      </c>
      <c r="BG1271" t="s">
        <v>6801</v>
      </c>
      <c r="BH1271" s="96" t="s">
        <v>6802</v>
      </c>
      <c r="BI1271" s="96" t="s">
        <v>6803</v>
      </c>
      <c r="BJ1271" s="96">
        <v>4</v>
      </c>
      <c r="BK1271" s="96" t="s">
        <v>4300</v>
      </c>
      <c r="BL1271" s="68" t="s">
        <v>6786</v>
      </c>
      <c r="CQ1271" s="205">
        <v>1</v>
      </c>
    </row>
    <row r="1272" spans="52:95" x14ac:dyDescent="0.25">
      <c r="AZ1272" s="96" t="s">
        <v>1613</v>
      </c>
      <c r="BA1272" s="96" t="s">
        <v>54</v>
      </c>
      <c r="BB1272" s="96">
        <v>5</v>
      </c>
      <c r="BC1272" t="s">
        <v>4555</v>
      </c>
      <c r="BD1272" t="s">
        <v>4556</v>
      </c>
      <c r="BE1272" t="s">
        <v>6804</v>
      </c>
      <c r="BF1272" t="s">
        <v>6805</v>
      </c>
      <c r="BG1272" t="s">
        <v>6806</v>
      </c>
      <c r="BH1272" s="96" t="s">
        <v>6807</v>
      </c>
      <c r="BJ1272" s="96">
        <v>4</v>
      </c>
      <c r="BK1272" s="96" t="s">
        <v>4301</v>
      </c>
      <c r="BL1272" s="68" t="s">
        <v>6786</v>
      </c>
      <c r="CQ1272" s="205">
        <v>1</v>
      </c>
    </row>
    <row r="1273" spans="52:95" x14ac:dyDescent="0.25">
      <c r="AZ1273" s="96" t="s">
        <v>1613</v>
      </c>
      <c r="BA1273" s="96" t="s">
        <v>12</v>
      </c>
      <c r="BB1273" s="96">
        <v>1</v>
      </c>
      <c r="BC1273" t="s">
        <v>4560</v>
      </c>
      <c r="BD1273" t="s">
        <v>4391</v>
      </c>
      <c r="BE1273" t="s">
        <v>6848</v>
      </c>
      <c r="BH1273"/>
      <c r="BI1273"/>
      <c r="BJ1273" s="96">
        <v>4</v>
      </c>
      <c r="BK1273" s="96" t="s">
        <v>4302</v>
      </c>
      <c r="BL1273" s="68" t="s">
        <v>6786</v>
      </c>
      <c r="CQ1273" s="205">
        <v>1</v>
      </c>
    </row>
    <row r="1274" spans="52:95" x14ac:dyDescent="0.25">
      <c r="AZ1274" s="96" t="s">
        <v>1613</v>
      </c>
      <c r="BA1274" s="96" t="s">
        <v>12</v>
      </c>
      <c r="BB1274" s="96">
        <v>2</v>
      </c>
      <c r="BC1274" t="s">
        <v>4564</v>
      </c>
      <c r="BD1274" t="s">
        <v>4565</v>
      </c>
      <c r="BE1274" t="s">
        <v>6808</v>
      </c>
      <c r="BF1274" t="s">
        <v>6809</v>
      </c>
      <c r="BG1274" t="s">
        <v>6810</v>
      </c>
      <c r="BH1274" t="s">
        <v>6811</v>
      </c>
      <c r="BI1274"/>
      <c r="BJ1274" s="96">
        <v>4</v>
      </c>
      <c r="BK1274" s="96" t="s">
        <v>4303</v>
      </c>
      <c r="BL1274" s="68" t="s">
        <v>6786</v>
      </c>
      <c r="CQ1274" s="205">
        <v>1</v>
      </c>
    </row>
    <row r="1275" spans="52:95" x14ac:dyDescent="0.25">
      <c r="AZ1275" s="96" t="s">
        <v>1613</v>
      </c>
      <c r="BA1275" s="96" t="s">
        <v>12</v>
      </c>
      <c r="BB1275" s="96">
        <v>3</v>
      </c>
      <c r="BC1275" t="s">
        <v>4569</v>
      </c>
      <c r="BD1275" t="s">
        <v>4391</v>
      </c>
      <c r="BE1275" t="s">
        <v>5635</v>
      </c>
      <c r="BH1275"/>
      <c r="BI1275"/>
      <c r="BJ1275" s="96">
        <v>4</v>
      </c>
      <c r="BK1275" s="96" t="s">
        <v>4304</v>
      </c>
      <c r="BL1275" s="68" t="s">
        <v>6786</v>
      </c>
      <c r="CQ1275" s="205">
        <v>1</v>
      </c>
    </row>
    <row r="1276" spans="52:95" x14ac:dyDescent="0.25">
      <c r="AZ1276" s="96" t="s">
        <v>1613</v>
      </c>
      <c r="BA1276" s="96" t="s">
        <v>12</v>
      </c>
      <c r="BB1276" s="96">
        <v>4</v>
      </c>
      <c r="BC1276" t="s">
        <v>4573</v>
      </c>
      <c r="BD1276" t="s">
        <v>6812</v>
      </c>
      <c r="BE1276" t="s">
        <v>6813</v>
      </c>
      <c r="BF1276" t="s">
        <v>6802</v>
      </c>
      <c r="BG1276" t="s">
        <v>6814</v>
      </c>
      <c r="BH1276" t="s">
        <v>6815</v>
      </c>
      <c r="BI1276" t="s">
        <v>6816</v>
      </c>
      <c r="BJ1276" s="96">
        <v>4</v>
      </c>
      <c r="BK1276" s="96" t="s">
        <v>4305</v>
      </c>
      <c r="BL1276" s="68" t="s">
        <v>6786</v>
      </c>
      <c r="CQ1276" s="205">
        <v>1</v>
      </c>
    </row>
    <row r="1277" spans="52:95" x14ac:dyDescent="0.25">
      <c r="AZ1277" s="96" t="s">
        <v>1613</v>
      </c>
      <c r="BA1277" s="96" t="s">
        <v>12</v>
      </c>
      <c r="BB1277" s="96">
        <v>5</v>
      </c>
      <c r="BC1277" t="s">
        <v>4577</v>
      </c>
      <c r="BD1277" t="s">
        <v>6817</v>
      </c>
      <c r="BE1277" t="s">
        <v>4578</v>
      </c>
      <c r="BF1277" t="s">
        <v>6818</v>
      </c>
      <c r="BG1277" t="s">
        <v>6819</v>
      </c>
      <c r="BH1277" t="s">
        <v>6793</v>
      </c>
      <c r="BI1277"/>
      <c r="BJ1277" s="96">
        <v>4</v>
      </c>
      <c r="BK1277" s="96" t="s">
        <v>4306</v>
      </c>
      <c r="BL1277" s="68" t="s">
        <v>6786</v>
      </c>
      <c r="CQ1277" s="205">
        <v>1</v>
      </c>
    </row>
    <row r="1278" spans="52:95" x14ac:dyDescent="0.25">
      <c r="AZ1278" s="96" t="s">
        <v>1634</v>
      </c>
      <c r="BA1278" s="96" t="s">
        <v>10</v>
      </c>
      <c r="BB1278" s="96">
        <v>1</v>
      </c>
      <c r="BC1278" t="s">
        <v>4512</v>
      </c>
      <c r="BD1278" t="s">
        <v>4392</v>
      </c>
      <c r="BE1278" t="s">
        <v>6848</v>
      </c>
      <c r="BJ1278" s="96">
        <v>4</v>
      </c>
      <c r="BK1278" s="96" t="s">
        <v>4292</v>
      </c>
      <c r="BL1278" s="68" t="s">
        <v>6786</v>
      </c>
      <c r="CQ1278" s="205">
        <v>1</v>
      </c>
    </row>
    <row r="1279" spans="52:95" x14ac:dyDescent="0.25">
      <c r="AZ1279" s="96" t="s">
        <v>1634</v>
      </c>
      <c r="BA1279" s="96" t="s">
        <v>10</v>
      </c>
      <c r="BB1279" s="96">
        <v>2</v>
      </c>
      <c r="BC1279" t="s">
        <v>4518</v>
      </c>
      <c r="BD1279" t="s">
        <v>4392</v>
      </c>
      <c r="BE1279" t="s">
        <v>6787</v>
      </c>
      <c r="BF1279" t="s">
        <v>6788</v>
      </c>
      <c r="BG1279" t="s">
        <v>6789</v>
      </c>
      <c r="BJ1279" s="96">
        <v>4</v>
      </c>
      <c r="BK1279" s="96" t="s">
        <v>4293</v>
      </c>
      <c r="BL1279" s="68" t="s">
        <v>6786</v>
      </c>
      <c r="CQ1279" s="205">
        <v>1</v>
      </c>
    </row>
    <row r="1280" spans="52:95" x14ac:dyDescent="0.25">
      <c r="AZ1280" s="96" t="s">
        <v>1634</v>
      </c>
      <c r="BA1280" s="96" t="s">
        <v>10</v>
      </c>
      <c r="BB1280" s="96">
        <v>3</v>
      </c>
      <c r="BC1280" t="s">
        <v>4523</v>
      </c>
      <c r="BD1280" t="s">
        <v>5636</v>
      </c>
      <c r="BE1280" t="s">
        <v>5637</v>
      </c>
      <c r="BJ1280" s="96">
        <v>4</v>
      </c>
      <c r="BK1280" s="96" t="s">
        <v>4294</v>
      </c>
      <c r="BL1280" s="68" t="s">
        <v>6786</v>
      </c>
      <c r="CQ1280" s="205">
        <v>1</v>
      </c>
    </row>
    <row r="1281" spans="52:95" x14ac:dyDescent="0.25">
      <c r="AZ1281" s="96" t="s">
        <v>1634</v>
      </c>
      <c r="BA1281" s="96" t="s">
        <v>10</v>
      </c>
      <c r="BB1281" s="96">
        <v>4</v>
      </c>
      <c r="BC1281" t="s">
        <v>4527</v>
      </c>
      <c r="BD1281" t="s">
        <v>5637</v>
      </c>
      <c r="BJ1281" s="96">
        <v>4</v>
      </c>
      <c r="BK1281" s="96" t="s">
        <v>4295</v>
      </c>
      <c r="BL1281" s="68" t="s">
        <v>6786</v>
      </c>
      <c r="CQ1281" s="205">
        <v>1</v>
      </c>
    </row>
    <row r="1282" spans="52:95" x14ac:dyDescent="0.25">
      <c r="AZ1282" s="96" t="s">
        <v>1634</v>
      </c>
      <c r="BA1282" s="96" t="s">
        <v>10</v>
      </c>
      <c r="BB1282" s="96">
        <v>5</v>
      </c>
      <c r="BC1282" t="s">
        <v>4531</v>
      </c>
      <c r="BD1282" t="s">
        <v>5638</v>
      </c>
      <c r="BE1282" t="s">
        <v>4393</v>
      </c>
      <c r="BF1282" t="s">
        <v>6792</v>
      </c>
      <c r="BG1282" t="s">
        <v>6793</v>
      </c>
      <c r="BJ1282" s="96">
        <v>4</v>
      </c>
      <c r="BK1282" s="96" t="s">
        <v>4296</v>
      </c>
      <c r="BL1282" s="68" t="s">
        <v>6786</v>
      </c>
      <c r="CQ1282" s="205">
        <v>1</v>
      </c>
    </row>
    <row r="1283" spans="52:95" x14ac:dyDescent="0.25">
      <c r="AZ1283" s="96" t="s">
        <v>1634</v>
      </c>
      <c r="BA1283" s="96" t="s">
        <v>54</v>
      </c>
      <c r="BB1283" s="96">
        <v>1</v>
      </c>
      <c r="BC1283" t="s">
        <v>4536</v>
      </c>
      <c r="BD1283" t="s">
        <v>5637</v>
      </c>
      <c r="BJ1283" s="96">
        <v>4</v>
      </c>
      <c r="BK1283" s="96" t="s">
        <v>4297</v>
      </c>
      <c r="BL1283" s="68" t="s">
        <v>6786</v>
      </c>
      <c r="CQ1283" s="205">
        <v>1</v>
      </c>
    </row>
    <row r="1284" spans="52:95" x14ac:dyDescent="0.25">
      <c r="AZ1284" s="96" t="s">
        <v>1634</v>
      </c>
      <c r="BA1284" s="96" t="s">
        <v>54</v>
      </c>
      <c r="BB1284" s="96">
        <v>2</v>
      </c>
      <c r="BC1284" t="s">
        <v>4540</v>
      </c>
      <c r="BD1284" t="s">
        <v>4541</v>
      </c>
      <c r="BE1284" t="s">
        <v>6794</v>
      </c>
      <c r="BF1284" t="s">
        <v>6789</v>
      </c>
      <c r="BG1284" t="s">
        <v>6788</v>
      </c>
      <c r="BH1284" s="96" t="s">
        <v>6795</v>
      </c>
      <c r="BJ1284" s="96">
        <v>4</v>
      </c>
      <c r="BK1284" s="96" t="s">
        <v>4298</v>
      </c>
      <c r="BL1284" s="68" t="s">
        <v>6786</v>
      </c>
      <c r="CQ1284" s="205">
        <v>1</v>
      </c>
    </row>
    <row r="1285" spans="52:95" x14ac:dyDescent="0.25">
      <c r="AZ1285" s="96" t="s">
        <v>1634</v>
      </c>
      <c r="BA1285" s="96" t="s">
        <v>54</v>
      </c>
      <c r="BB1285" s="96">
        <v>3</v>
      </c>
      <c r="BC1285" t="s">
        <v>4545</v>
      </c>
      <c r="BD1285" t="s">
        <v>5636</v>
      </c>
      <c r="BE1285" t="s">
        <v>5637</v>
      </c>
      <c r="BJ1285" s="96">
        <v>4</v>
      </c>
      <c r="BK1285" s="96" t="s">
        <v>4299</v>
      </c>
      <c r="BL1285" s="68" t="s">
        <v>6786</v>
      </c>
      <c r="CQ1285" s="205">
        <v>1</v>
      </c>
    </row>
    <row r="1286" spans="52:95" x14ac:dyDescent="0.25">
      <c r="AZ1286" s="96" t="s">
        <v>1634</v>
      </c>
      <c r="BA1286" s="96" t="s">
        <v>54</v>
      </c>
      <c r="BB1286" s="96">
        <v>4</v>
      </c>
      <c r="BC1286" t="s">
        <v>4550</v>
      </c>
      <c r="BD1286" t="s">
        <v>4551</v>
      </c>
      <c r="BE1286" t="s">
        <v>6799</v>
      </c>
      <c r="BF1286" t="s">
        <v>6800</v>
      </c>
      <c r="BG1286" t="s">
        <v>6801</v>
      </c>
      <c r="BH1286" s="96" t="s">
        <v>6802</v>
      </c>
      <c r="BI1286" s="96" t="s">
        <v>6803</v>
      </c>
      <c r="BJ1286" s="96">
        <v>4</v>
      </c>
      <c r="BK1286" s="96" t="s">
        <v>4300</v>
      </c>
      <c r="BL1286" s="68" t="s">
        <v>6786</v>
      </c>
      <c r="CQ1286" s="205">
        <v>1</v>
      </c>
    </row>
    <row r="1287" spans="52:95" x14ac:dyDescent="0.25">
      <c r="AZ1287" s="96" t="s">
        <v>1634</v>
      </c>
      <c r="BA1287" s="96" t="s">
        <v>54</v>
      </c>
      <c r="BB1287" s="96">
        <v>5</v>
      </c>
      <c r="BC1287" t="s">
        <v>4555</v>
      </c>
      <c r="BD1287" t="s">
        <v>4556</v>
      </c>
      <c r="BE1287" t="s">
        <v>6804</v>
      </c>
      <c r="BF1287" t="s">
        <v>6805</v>
      </c>
      <c r="BG1287" t="s">
        <v>6806</v>
      </c>
      <c r="BH1287" s="96" t="s">
        <v>6807</v>
      </c>
      <c r="BJ1287" s="96">
        <v>4</v>
      </c>
      <c r="BK1287" s="96" t="s">
        <v>4301</v>
      </c>
      <c r="BL1287" s="68" t="s">
        <v>6786</v>
      </c>
      <c r="CQ1287" s="205">
        <v>1</v>
      </c>
    </row>
    <row r="1288" spans="52:95" x14ac:dyDescent="0.25">
      <c r="AZ1288" s="96" t="s">
        <v>1634</v>
      </c>
      <c r="BA1288" s="96" t="s">
        <v>12</v>
      </c>
      <c r="BB1288" s="96">
        <v>1</v>
      </c>
      <c r="BC1288" t="s">
        <v>4560</v>
      </c>
      <c r="BD1288" t="s">
        <v>4392</v>
      </c>
      <c r="BE1288" t="s">
        <v>6848</v>
      </c>
      <c r="BH1288"/>
      <c r="BI1288"/>
      <c r="BJ1288" s="96">
        <v>4</v>
      </c>
      <c r="BK1288" s="96" t="s">
        <v>4302</v>
      </c>
      <c r="BL1288" s="68" t="s">
        <v>6786</v>
      </c>
      <c r="CQ1288" s="205">
        <v>1</v>
      </c>
    </row>
    <row r="1289" spans="52:95" x14ac:dyDescent="0.25">
      <c r="AZ1289" s="96" t="s">
        <v>1634</v>
      </c>
      <c r="BA1289" s="96" t="s">
        <v>12</v>
      </c>
      <c r="BB1289" s="96">
        <v>2</v>
      </c>
      <c r="BC1289" t="s">
        <v>4564</v>
      </c>
      <c r="BD1289" t="s">
        <v>4565</v>
      </c>
      <c r="BE1289" t="s">
        <v>6808</v>
      </c>
      <c r="BF1289" t="s">
        <v>6809</v>
      </c>
      <c r="BG1289" t="s">
        <v>6810</v>
      </c>
      <c r="BH1289" t="s">
        <v>6811</v>
      </c>
      <c r="BI1289"/>
      <c r="BJ1289" s="96">
        <v>4</v>
      </c>
      <c r="BK1289" s="96" t="s">
        <v>4303</v>
      </c>
      <c r="BL1289" s="68" t="s">
        <v>6786</v>
      </c>
      <c r="CQ1289" s="205">
        <v>1</v>
      </c>
    </row>
    <row r="1290" spans="52:95" x14ac:dyDescent="0.25">
      <c r="AZ1290" s="96" t="s">
        <v>1634</v>
      </c>
      <c r="BA1290" s="96" t="s">
        <v>12</v>
      </c>
      <c r="BB1290" s="96">
        <v>3</v>
      </c>
      <c r="BC1290" t="s">
        <v>4569</v>
      </c>
      <c r="BD1290" t="s">
        <v>4392</v>
      </c>
      <c r="BE1290" t="s">
        <v>5637</v>
      </c>
      <c r="BH1290"/>
      <c r="BI1290"/>
      <c r="BJ1290" s="96">
        <v>4</v>
      </c>
      <c r="BK1290" s="96" t="s">
        <v>4304</v>
      </c>
      <c r="BL1290" s="68" t="s">
        <v>6786</v>
      </c>
      <c r="CQ1290" s="205">
        <v>1</v>
      </c>
    </row>
    <row r="1291" spans="52:95" x14ac:dyDescent="0.25">
      <c r="AZ1291" s="96" t="s">
        <v>1634</v>
      </c>
      <c r="BA1291" s="96" t="s">
        <v>12</v>
      </c>
      <c r="BB1291" s="96">
        <v>4</v>
      </c>
      <c r="BC1291" t="s">
        <v>4573</v>
      </c>
      <c r="BD1291" t="s">
        <v>6812</v>
      </c>
      <c r="BE1291" t="s">
        <v>6813</v>
      </c>
      <c r="BF1291" t="s">
        <v>6802</v>
      </c>
      <c r="BG1291" t="s">
        <v>6814</v>
      </c>
      <c r="BH1291" t="s">
        <v>6815</v>
      </c>
      <c r="BI1291" t="s">
        <v>6816</v>
      </c>
      <c r="BJ1291" s="96">
        <v>4</v>
      </c>
      <c r="BK1291" s="96" t="s">
        <v>4305</v>
      </c>
      <c r="BL1291" s="68" t="s">
        <v>6786</v>
      </c>
      <c r="CQ1291" s="205">
        <v>1</v>
      </c>
    </row>
    <row r="1292" spans="52:95" x14ac:dyDescent="0.25">
      <c r="AZ1292" s="96" t="s">
        <v>1634</v>
      </c>
      <c r="BA1292" s="96" t="s">
        <v>12</v>
      </c>
      <c r="BB1292" s="96">
        <v>5</v>
      </c>
      <c r="BC1292" t="s">
        <v>4577</v>
      </c>
      <c r="BD1292" t="s">
        <v>6817</v>
      </c>
      <c r="BE1292" t="s">
        <v>4578</v>
      </c>
      <c r="BF1292" t="s">
        <v>6818</v>
      </c>
      <c r="BG1292" t="s">
        <v>6819</v>
      </c>
      <c r="BH1292" t="s">
        <v>6793</v>
      </c>
      <c r="BI1292"/>
      <c r="BJ1292" s="96">
        <v>4</v>
      </c>
      <c r="BK1292" s="96" t="s">
        <v>4306</v>
      </c>
      <c r="BL1292" s="68" t="s">
        <v>6786</v>
      </c>
      <c r="CQ1292" s="205">
        <v>1</v>
      </c>
    </row>
    <row r="1293" spans="52:95" x14ac:dyDescent="0.25">
      <c r="AZ1293" s="96" t="s">
        <v>1652</v>
      </c>
      <c r="BA1293" s="96" t="s">
        <v>10</v>
      </c>
      <c r="BB1293" s="96">
        <v>1</v>
      </c>
      <c r="BC1293" t="s">
        <v>4512</v>
      </c>
      <c r="BD1293" t="s">
        <v>4394</v>
      </c>
      <c r="BE1293" t="s">
        <v>6848</v>
      </c>
      <c r="BJ1293" s="96">
        <v>4</v>
      </c>
      <c r="BK1293" s="96" t="s">
        <v>4292</v>
      </c>
      <c r="BL1293" s="68" t="s">
        <v>6786</v>
      </c>
      <c r="CQ1293" s="205">
        <v>1</v>
      </c>
    </row>
    <row r="1294" spans="52:95" x14ac:dyDescent="0.25">
      <c r="AZ1294" s="96" t="s">
        <v>1652</v>
      </c>
      <c r="BA1294" s="96" t="s">
        <v>10</v>
      </c>
      <c r="BB1294" s="96">
        <v>2</v>
      </c>
      <c r="BC1294" t="s">
        <v>4518</v>
      </c>
      <c r="BD1294" t="s">
        <v>7028</v>
      </c>
      <c r="BE1294" t="s">
        <v>6787</v>
      </c>
      <c r="BF1294" t="s">
        <v>6788</v>
      </c>
      <c r="BG1294" t="s">
        <v>6789</v>
      </c>
      <c r="BJ1294" s="96">
        <v>4</v>
      </c>
      <c r="BK1294" s="96" t="s">
        <v>4293</v>
      </c>
      <c r="BL1294" s="68" t="s">
        <v>6786</v>
      </c>
      <c r="CQ1294" s="205">
        <v>1</v>
      </c>
    </row>
    <row r="1295" spans="52:95" x14ac:dyDescent="0.25">
      <c r="AZ1295" s="96" t="s">
        <v>1652</v>
      </c>
      <c r="BA1295" s="96" t="s">
        <v>10</v>
      </c>
      <c r="BB1295" s="96">
        <v>3</v>
      </c>
      <c r="BC1295" t="s">
        <v>4523</v>
      </c>
      <c r="BD1295" t="s">
        <v>5639</v>
      </c>
      <c r="BE1295" t="s">
        <v>5640</v>
      </c>
      <c r="BJ1295" s="96">
        <v>4</v>
      </c>
      <c r="BK1295" s="96" t="s">
        <v>4294</v>
      </c>
      <c r="BL1295" s="68" t="s">
        <v>6786</v>
      </c>
      <c r="CQ1295" s="205">
        <v>1</v>
      </c>
    </row>
    <row r="1296" spans="52:95" x14ac:dyDescent="0.25">
      <c r="AZ1296" s="96" t="s">
        <v>1652</v>
      </c>
      <c r="BA1296" s="96" t="s">
        <v>10</v>
      </c>
      <c r="BB1296" s="96">
        <v>4</v>
      </c>
      <c r="BC1296" t="s">
        <v>4527</v>
      </c>
      <c r="BD1296" t="s">
        <v>5640</v>
      </c>
      <c r="BE1296" t="s">
        <v>7029</v>
      </c>
      <c r="BJ1296" s="96">
        <v>4</v>
      </c>
      <c r="BK1296" s="96" t="s">
        <v>4295</v>
      </c>
      <c r="BL1296" s="68" t="s">
        <v>6786</v>
      </c>
      <c r="CQ1296" s="205">
        <v>1</v>
      </c>
    </row>
    <row r="1297" spans="52:95" x14ac:dyDescent="0.25">
      <c r="AZ1297" s="96" t="s">
        <v>1652</v>
      </c>
      <c r="BA1297" s="96" t="s">
        <v>10</v>
      </c>
      <c r="BB1297" s="96">
        <v>5</v>
      </c>
      <c r="BC1297" t="s">
        <v>4531</v>
      </c>
      <c r="BD1297" t="s">
        <v>4395</v>
      </c>
      <c r="BE1297" t="s">
        <v>6792</v>
      </c>
      <c r="BF1297" t="s">
        <v>6793</v>
      </c>
      <c r="BJ1297" s="96">
        <v>4</v>
      </c>
      <c r="BK1297" s="96" t="s">
        <v>4296</v>
      </c>
      <c r="BL1297" s="68" t="s">
        <v>6786</v>
      </c>
      <c r="CQ1297" s="205">
        <v>1</v>
      </c>
    </row>
    <row r="1298" spans="52:95" x14ac:dyDescent="0.25">
      <c r="AZ1298" s="96" t="s">
        <v>1652</v>
      </c>
      <c r="BA1298" s="96" t="s">
        <v>54</v>
      </c>
      <c r="BB1298" s="96">
        <v>1</v>
      </c>
      <c r="BC1298" t="s">
        <v>4536</v>
      </c>
      <c r="BD1298" t="s">
        <v>5640</v>
      </c>
      <c r="BJ1298" s="96">
        <v>4</v>
      </c>
      <c r="BK1298" s="96" t="s">
        <v>4297</v>
      </c>
      <c r="BL1298" s="68" t="s">
        <v>6786</v>
      </c>
      <c r="CQ1298" s="205">
        <v>1</v>
      </c>
    </row>
    <row r="1299" spans="52:95" x14ac:dyDescent="0.25">
      <c r="AZ1299" s="96" t="s">
        <v>1652</v>
      </c>
      <c r="BA1299" s="96" t="s">
        <v>54</v>
      </c>
      <c r="BB1299" s="96">
        <v>2</v>
      </c>
      <c r="BC1299" t="s">
        <v>4540</v>
      </c>
      <c r="BD1299" t="s">
        <v>4541</v>
      </c>
      <c r="BE1299" t="s">
        <v>6794</v>
      </c>
      <c r="BF1299" t="s">
        <v>6789</v>
      </c>
      <c r="BG1299" t="s">
        <v>6788</v>
      </c>
      <c r="BH1299" s="96" t="s">
        <v>6795</v>
      </c>
      <c r="BJ1299" s="96">
        <v>4</v>
      </c>
      <c r="BK1299" s="96" t="s">
        <v>4298</v>
      </c>
      <c r="BL1299" s="68" t="s">
        <v>6786</v>
      </c>
      <c r="CQ1299" s="205">
        <v>1</v>
      </c>
    </row>
    <row r="1300" spans="52:95" x14ac:dyDescent="0.25">
      <c r="AZ1300" s="96" t="s">
        <v>1652</v>
      </c>
      <c r="BA1300" s="96" t="s">
        <v>54</v>
      </c>
      <c r="BB1300" s="96">
        <v>3</v>
      </c>
      <c r="BC1300" t="s">
        <v>4545</v>
      </c>
      <c r="BD1300" t="s">
        <v>5639</v>
      </c>
      <c r="BE1300" t="s">
        <v>5640</v>
      </c>
      <c r="BJ1300" s="96">
        <v>4</v>
      </c>
      <c r="BK1300" s="96" t="s">
        <v>4299</v>
      </c>
      <c r="BL1300" s="68" t="s">
        <v>6786</v>
      </c>
      <c r="CQ1300" s="205">
        <v>1</v>
      </c>
    </row>
    <row r="1301" spans="52:95" x14ac:dyDescent="0.25">
      <c r="AZ1301" s="96" t="s">
        <v>1652</v>
      </c>
      <c r="BA1301" s="96" t="s">
        <v>54</v>
      </c>
      <c r="BB1301" s="96">
        <v>4</v>
      </c>
      <c r="BC1301" t="s">
        <v>4550</v>
      </c>
      <c r="BD1301" t="s">
        <v>4551</v>
      </c>
      <c r="BE1301" t="s">
        <v>6799</v>
      </c>
      <c r="BF1301" t="s">
        <v>6800</v>
      </c>
      <c r="BG1301" t="s">
        <v>6801</v>
      </c>
      <c r="BH1301" s="96" t="s">
        <v>6802</v>
      </c>
      <c r="BI1301" s="96" t="s">
        <v>6803</v>
      </c>
      <c r="BJ1301" s="96">
        <v>4</v>
      </c>
      <c r="BK1301" s="96" t="s">
        <v>4300</v>
      </c>
      <c r="BL1301" s="68" t="s">
        <v>6786</v>
      </c>
      <c r="CQ1301" s="205">
        <v>1</v>
      </c>
    </row>
    <row r="1302" spans="52:95" x14ac:dyDescent="0.25">
      <c r="AZ1302" s="96" t="s">
        <v>1652</v>
      </c>
      <c r="BA1302" s="96" t="s">
        <v>54</v>
      </c>
      <c r="BB1302" s="96">
        <v>5</v>
      </c>
      <c r="BC1302" t="s">
        <v>4555</v>
      </c>
      <c r="BD1302" t="s">
        <v>4556</v>
      </c>
      <c r="BE1302" t="s">
        <v>6804</v>
      </c>
      <c r="BF1302" t="s">
        <v>6805</v>
      </c>
      <c r="BG1302" t="s">
        <v>6806</v>
      </c>
      <c r="BH1302" s="96" t="s">
        <v>6807</v>
      </c>
      <c r="BJ1302" s="96">
        <v>4</v>
      </c>
      <c r="BK1302" s="96" t="s">
        <v>4301</v>
      </c>
      <c r="BL1302" s="68" t="s">
        <v>6786</v>
      </c>
      <c r="CQ1302" s="205">
        <v>1</v>
      </c>
    </row>
    <row r="1303" spans="52:95" x14ac:dyDescent="0.25">
      <c r="AZ1303" s="96" t="s">
        <v>1652</v>
      </c>
      <c r="BA1303" s="96" t="s">
        <v>12</v>
      </c>
      <c r="BB1303" s="96">
        <v>1</v>
      </c>
      <c r="BC1303" t="s">
        <v>4560</v>
      </c>
      <c r="BD1303" t="s">
        <v>4394</v>
      </c>
      <c r="BE1303" t="s">
        <v>6848</v>
      </c>
      <c r="BH1303"/>
      <c r="BI1303"/>
      <c r="BJ1303" s="96">
        <v>4</v>
      </c>
      <c r="BK1303" s="96" t="s">
        <v>4302</v>
      </c>
      <c r="BL1303" s="68" t="s">
        <v>6786</v>
      </c>
      <c r="CQ1303" s="205">
        <v>1</v>
      </c>
    </row>
    <row r="1304" spans="52:95" x14ac:dyDescent="0.25">
      <c r="AZ1304" s="96" t="s">
        <v>1652</v>
      </c>
      <c r="BA1304" s="96" t="s">
        <v>12</v>
      </c>
      <c r="BB1304" s="96">
        <v>2</v>
      </c>
      <c r="BC1304" t="s">
        <v>4564</v>
      </c>
      <c r="BD1304" t="s">
        <v>4565</v>
      </c>
      <c r="BE1304" t="s">
        <v>6808</v>
      </c>
      <c r="BF1304" t="s">
        <v>6809</v>
      </c>
      <c r="BG1304" t="s">
        <v>6810</v>
      </c>
      <c r="BH1304" t="s">
        <v>6811</v>
      </c>
      <c r="BI1304"/>
      <c r="BJ1304" s="96">
        <v>4</v>
      </c>
      <c r="BK1304" s="96" t="s">
        <v>4303</v>
      </c>
      <c r="BL1304" s="68" t="s">
        <v>6786</v>
      </c>
      <c r="CQ1304" s="205">
        <v>1</v>
      </c>
    </row>
    <row r="1305" spans="52:95" x14ac:dyDescent="0.25">
      <c r="AZ1305" s="96" t="s">
        <v>1652</v>
      </c>
      <c r="BA1305" s="96" t="s">
        <v>12</v>
      </c>
      <c r="BB1305" s="96">
        <v>3</v>
      </c>
      <c r="BC1305" t="s">
        <v>4569</v>
      </c>
      <c r="BD1305" t="s">
        <v>4394</v>
      </c>
      <c r="BE1305" t="s">
        <v>5640</v>
      </c>
      <c r="BH1305"/>
      <c r="BI1305"/>
      <c r="BJ1305" s="96">
        <v>4</v>
      </c>
      <c r="BK1305" s="96" t="s">
        <v>4304</v>
      </c>
      <c r="BL1305" s="68" t="s">
        <v>6786</v>
      </c>
      <c r="CQ1305" s="205">
        <v>1</v>
      </c>
    </row>
    <row r="1306" spans="52:95" x14ac:dyDescent="0.25">
      <c r="AZ1306" s="96" t="s">
        <v>1652</v>
      </c>
      <c r="BA1306" s="96" t="s">
        <v>12</v>
      </c>
      <c r="BB1306" s="96">
        <v>4</v>
      </c>
      <c r="BC1306" t="s">
        <v>4573</v>
      </c>
      <c r="BD1306" t="s">
        <v>6812</v>
      </c>
      <c r="BE1306" t="s">
        <v>6813</v>
      </c>
      <c r="BF1306" t="s">
        <v>6802</v>
      </c>
      <c r="BG1306" t="s">
        <v>6814</v>
      </c>
      <c r="BH1306" t="s">
        <v>6815</v>
      </c>
      <c r="BI1306" t="s">
        <v>6816</v>
      </c>
      <c r="BJ1306" s="96">
        <v>4</v>
      </c>
      <c r="BK1306" s="96" t="s">
        <v>4305</v>
      </c>
      <c r="BL1306" s="68" t="s">
        <v>6786</v>
      </c>
      <c r="CQ1306" s="205">
        <v>1</v>
      </c>
    </row>
    <row r="1307" spans="52:95" x14ac:dyDescent="0.25">
      <c r="AZ1307" s="96" t="s">
        <v>1652</v>
      </c>
      <c r="BA1307" s="96" t="s">
        <v>12</v>
      </c>
      <c r="BB1307" s="96">
        <v>5</v>
      </c>
      <c r="BC1307" t="s">
        <v>4577</v>
      </c>
      <c r="BD1307" t="s">
        <v>6817</v>
      </c>
      <c r="BE1307" t="s">
        <v>4578</v>
      </c>
      <c r="BF1307" t="s">
        <v>6818</v>
      </c>
      <c r="BG1307" t="s">
        <v>6819</v>
      </c>
      <c r="BH1307" t="s">
        <v>6793</v>
      </c>
      <c r="BI1307"/>
      <c r="BJ1307" s="96">
        <v>4</v>
      </c>
      <c r="BK1307" s="96" t="s">
        <v>4306</v>
      </c>
      <c r="BL1307" s="68" t="s">
        <v>6786</v>
      </c>
      <c r="CQ1307" s="205">
        <v>1</v>
      </c>
    </row>
    <row r="1308" spans="52:95" x14ac:dyDescent="0.25">
      <c r="AZ1308" s="96" t="s">
        <v>1670</v>
      </c>
      <c r="BA1308" s="96" t="s">
        <v>10</v>
      </c>
      <c r="BB1308" s="96">
        <v>1</v>
      </c>
      <c r="BC1308" t="s">
        <v>4512</v>
      </c>
      <c r="BD1308" t="s">
        <v>4381</v>
      </c>
      <c r="BE1308" t="s">
        <v>6848</v>
      </c>
      <c r="BI1308"/>
      <c r="BJ1308" s="96">
        <v>4</v>
      </c>
      <c r="BK1308" s="96" t="s">
        <v>4292</v>
      </c>
      <c r="BL1308" s="68" t="s">
        <v>6786</v>
      </c>
      <c r="CQ1308" s="205">
        <v>1</v>
      </c>
    </row>
    <row r="1309" spans="52:95" x14ac:dyDescent="0.25">
      <c r="AZ1309" s="96" t="s">
        <v>1670</v>
      </c>
      <c r="BA1309" s="96" t="s">
        <v>10</v>
      </c>
      <c r="BB1309" s="96">
        <v>2</v>
      </c>
      <c r="BC1309" t="s">
        <v>4518</v>
      </c>
      <c r="BD1309" t="s">
        <v>4381</v>
      </c>
      <c r="BE1309" t="s">
        <v>6787</v>
      </c>
      <c r="BF1309" t="s">
        <v>6788</v>
      </c>
      <c r="BG1309" t="s">
        <v>6789</v>
      </c>
      <c r="BI1309"/>
      <c r="BJ1309" s="96">
        <v>4</v>
      </c>
      <c r="BK1309" s="96" t="s">
        <v>4293</v>
      </c>
      <c r="BL1309" s="68" t="s">
        <v>6786</v>
      </c>
      <c r="CQ1309" s="205">
        <v>1</v>
      </c>
    </row>
    <row r="1310" spans="52:95" x14ac:dyDescent="0.25">
      <c r="AZ1310" s="96" t="s">
        <v>1670</v>
      </c>
      <c r="BA1310" s="96" t="s">
        <v>10</v>
      </c>
      <c r="BB1310" s="96">
        <v>3</v>
      </c>
      <c r="BC1310" t="s">
        <v>4523</v>
      </c>
      <c r="BD1310" t="s">
        <v>5642</v>
      </c>
      <c r="BE1310" t="s">
        <v>4397</v>
      </c>
      <c r="BI1310"/>
      <c r="BJ1310" s="96">
        <v>4</v>
      </c>
      <c r="BK1310" s="96" t="s">
        <v>4294</v>
      </c>
      <c r="BL1310" s="68" t="s">
        <v>6786</v>
      </c>
      <c r="CQ1310" s="205">
        <v>1</v>
      </c>
    </row>
    <row r="1311" spans="52:95" x14ac:dyDescent="0.25">
      <c r="AZ1311" s="96" t="s">
        <v>1670</v>
      </c>
      <c r="BA1311" s="96" t="s">
        <v>10</v>
      </c>
      <c r="BB1311" s="96">
        <v>4</v>
      </c>
      <c r="BC1311" t="s">
        <v>4527</v>
      </c>
      <c r="BD1311" t="s">
        <v>4397</v>
      </c>
      <c r="BJ1311" s="96">
        <v>4</v>
      </c>
      <c r="BK1311" s="96" t="s">
        <v>4295</v>
      </c>
      <c r="BL1311" s="68" t="s">
        <v>6786</v>
      </c>
      <c r="CQ1311" s="205">
        <v>1</v>
      </c>
    </row>
    <row r="1312" spans="52:95" x14ac:dyDescent="0.25">
      <c r="AZ1312" s="96" t="s">
        <v>1670</v>
      </c>
      <c r="BA1312" s="96" t="s">
        <v>10</v>
      </c>
      <c r="BB1312" s="96">
        <v>5</v>
      </c>
      <c r="BC1312" t="s">
        <v>4531</v>
      </c>
      <c r="BD1312" t="s">
        <v>6792</v>
      </c>
      <c r="BE1312" t="s">
        <v>6793</v>
      </c>
      <c r="BJ1312" s="96">
        <v>4</v>
      </c>
      <c r="BK1312" s="96" t="s">
        <v>4296</v>
      </c>
      <c r="BL1312" s="68" t="s">
        <v>6786</v>
      </c>
      <c r="CQ1312" s="205">
        <v>1</v>
      </c>
    </row>
    <row r="1313" spans="52:95" x14ac:dyDescent="0.25">
      <c r="AZ1313" s="96" t="s">
        <v>1670</v>
      </c>
      <c r="BA1313" s="96" t="s">
        <v>54</v>
      </c>
      <c r="BB1313" s="96">
        <v>1</v>
      </c>
      <c r="BC1313" t="s">
        <v>4536</v>
      </c>
      <c r="BD1313" t="s">
        <v>4397</v>
      </c>
      <c r="BJ1313" s="96">
        <v>4</v>
      </c>
      <c r="BK1313" s="96" t="s">
        <v>4297</v>
      </c>
      <c r="BL1313" s="68" t="s">
        <v>6786</v>
      </c>
      <c r="CQ1313" s="205">
        <v>1</v>
      </c>
    </row>
    <row r="1314" spans="52:95" x14ac:dyDescent="0.25">
      <c r="AZ1314" s="96" t="s">
        <v>1670</v>
      </c>
      <c r="BA1314" s="96" t="s">
        <v>54</v>
      </c>
      <c r="BB1314" s="96">
        <v>2</v>
      </c>
      <c r="BC1314" t="s">
        <v>4540</v>
      </c>
      <c r="BD1314" t="s">
        <v>4541</v>
      </c>
      <c r="BE1314" t="s">
        <v>6794</v>
      </c>
      <c r="BF1314" t="s">
        <v>6789</v>
      </c>
      <c r="BG1314" t="s">
        <v>6788</v>
      </c>
      <c r="BH1314" s="96" t="s">
        <v>6795</v>
      </c>
      <c r="BJ1314" s="96">
        <v>4</v>
      </c>
      <c r="BK1314" s="96" t="s">
        <v>4298</v>
      </c>
      <c r="BL1314" s="68" t="s">
        <v>6786</v>
      </c>
      <c r="CQ1314" s="205">
        <v>1</v>
      </c>
    </row>
    <row r="1315" spans="52:95" x14ac:dyDescent="0.25">
      <c r="AZ1315" s="96" t="s">
        <v>1670</v>
      </c>
      <c r="BA1315" s="96" t="s">
        <v>54</v>
      </c>
      <c r="BB1315" s="96">
        <v>3</v>
      </c>
      <c r="BC1315" t="s">
        <v>4545</v>
      </c>
      <c r="BD1315" t="s">
        <v>5642</v>
      </c>
      <c r="BE1315" t="s">
        <v>4397</v>
      </c>
      <c r="BI1315"/>
      <c r="BJ1315" s="96">
        <v>4</v>
      </c>
      <c r="BK1315" s="96" t="s">
        <v>4299</v>
      </c>
      <c r="BL1315" s="68" t="s">
        <v>6786</v>
      </c>
      <c r="CQ1315" s="205">
        <v>1</v>
      </c>
    </row>
    <row r="1316" spans="52:95" x14ac:dyDescent="0.25">
      <c r="AZ1316" s="96" t="s">
        <v>1670</v>
      </c>
      <c r="BA1316" s="96" t="s">
        <v>54</v>
      </c>
      <c r="BB1316" s="96">
        <v>4</v>
      </c>
      <c r="BC1316" t="s">
        <v>4550</v>
      </c>
      <c r="BD1316" t="s">
        <v>4551</v>
      </c>
      <c r="BE1316" t="s">
        <v>6799</v>
      </c>
      <c r="BF1316" t="s">
        <v>6800</v>
      </c>
      <c r="BG1316" t="s">
        <v>6801</v>
      </c>
      <c r="BH1316" s="96" t="s">
        <v>6802</v>
      </c>
      <c r="BI1316" s="96" t="s">
        <v>6803</v>
      </c>
      <c r="BJ1316" s="96">
        <v>4</v>
      </c>
      <c r="BK1316" s="96" t="s">
        <v>4300</v>
      </c>
      <c r="BL1316" s="68" t="s">
        <v>6786</v>
      </c>
      <c r="CQ1316" s="205">
        <v>1</v>
      </c>
    </row>
    <row r="1317" spans="52:95" x14ac:dyDescent="0.25">
      <c r="AZ1317" s="96" t="s">
        <v>1670</v>
      </c>
      <c r="BA1317" s="96" t="s">
        <v>54</v>
      </c>
      <c r="BB1317" s="96">
        <v>5</v>
      </c>
      <c r="BC1317" t="s">
        <v>4555</v>
      </c>
      <c r="BD1317" t="s">
        <v>4556</v>
      </c>
      <c r="BE1317" t="s">
        <v>6804</v>
      </c>
      <c r="BF1317" t="s">
        <v>6805</v>
      </c>
      <c r="BG1317" t="s">
        <v>6806</v>
      </c>
      <c r="BH1317" s="96" t="s">
        <v>6807</v>
      </c>
      <c r="BJ1317" s="96">
        <v>4</v>
      </c>
      <c r="BK1317" s="96" t="s">
        <v>4301</v>
      </c>
      <c r="BL1317" s="68" t="s">
        <v>6786</v>
      </c>
      <c r="CQ1317" s="205">
        <v>1</v>
      </c>
    </row>
    <row r="1318" spans="52:95" x14ac:dyDescent="0.25">
      <c r="AZ1318" s="96" t="s">
        <v>1670</v>
      </c>
      <c r="BA1318" s="96" t="s">
        <v>12</v>
      </c>
      <c r="BB1318" s="96">
        <v>1</v>
      </c>
      <c r="BC1318" t="s">
        <v>4560</v>
      </c>
      <c r="BD1318" t="s">
        <v>4381</v>
      </c>
      <c r="BE1318" t="s">
        <v>6848</v>
      </c>
      <c r="BH1318"/>
      <c r="BI1318"/>
      <c r="BJ1318" s="96">
        <v>4</v>
      </c>
      <c r="BK1318" s="96" t="s">
        <v>4302</v>
      </c>
      <c r="BL1318" s="68" t="s">
        <v>6786</v>
      </c>
      <c r="CQ1318" s="205">
        <v>1</v>
      </c>
    </row>
    <row r="1319" spans="52:95" x14ac:dyDescent="0.25">
      <c r="AZ1319" s="96" t="s">
        <v>1670</v>
      </c>
      <c r="BA1319" s="96" t="s">
        <v>12</v>
      </c>
      <c r="BB1319" s="96">
        <v>2</v>
      </c>
      <c r="BC1319" t="s">
        <v>4564</v>
      </c>
      <c r="BD1319" t="s">
        <v>4565</v>
      </c>
      <c r="BE1319" t="s">
        <v>6808</v>
      </c>
      <c r="BF1319" t="s">
        <v>6809</v>
      </c>
      <c r="BG1319" t="s">
        <v>6810</v>
      </c>
      <c r="BH1319" t="s">
        <v>6811</v>
      </c>
      <c r="BI1319"/>
      <c r="BJ1319" s="96">
        <v>4</v>
      </c>
      <c r="BK1319" s="96" t="s">
        <v>4303</v>
      </c>
      <c r="BL1319" s="68" t="s">
        <v>6786</v>
      </c>
      <c r="CQ1319" s="205">
        <v>1</v>
      </c>
    </row>
    <row r="1320" spans="52:95" x14ac:dyDescent="0.25">
      <c r="AZ1320" s="96" t="s">
        <v>1670</v>
      </c>
      <c r="BA1320" s="96" t="s">
        <v>12</v>
      </c>
      <c r="BB1320" s="96">
        <v>3</v>
      </c>
      <c r="BC1320" t="s">
        <v>4569</v>
      </c>
      <c r="BD1320" t="s">
        <v>4381</v>
      </c>
      <c r="BE1320" t="s">
        <v>4397</v>
      </c>
      <c r="BH1320"/>
      <c r="BI1320"/>
      <c r="BJ1320" s="96">
        <v>4</v>
      </c>
      <c r="BK1320" s="96" t="s">
        <v>4304</v>
      </c>
      <c r="BL1320" s="68" t="s">
        <v>6786</v>
      </c>
      <c r="CQ1320" s="205">
        <v>1</v>
      </c>
    </row>
    <row r="1321" spans="52:95" x14ac:dyDescent="0.25">
      <c r="AZ1321" s="96" t="s">
        <v>1670</v>
      </c>
      <c r="BA1321" s="96" t="s">
        <v>12</v>
      </c>
      <c r="BB1321" s="96">
        <v>4</v>
      </c>
      <c r="BC1321" t="s">
        <v>4573</v>
      </c>
      <c r="BD1321" t="s">
        <v>6812</v>
      </c>
      <c r="BE1321" t="s">
        <v>6813</v>
      </c>
      <c r="BF1321" t="s">
        <v>6802</v>
      </c>
      <c r="BG1321" t="s">
        <v>6814</v>
      </c>
      <c r="BH1321" t="s">
        <v>6815</v>
      </c>
      <c r="BI1321" t="s">
        <v>6816</v>
      </c>
      <c r="BJ1321" s="96">
        <v>4</v>
      </c>
      <c r="BK1321" s="96" t="s">
        <v>4305</v>
      </c>
      <c r="BL1321" s="68" t="s">
        <v>6786</v>
      </c>
      <c r="CQ1321" s="205">
        <v>1</v>
      </c>
    </row>
    <row r="1322" spans="52:95" x14ac:dyDescent="0.25">
      <c r="AZ1322" s="96" t="s">
        <v>1670</v>
      </c>
      <c r="BA1322" s="96" t="s">
        <v>12</v>
      </c>
      <c r="BB1322" s="96">
        <v>5</v>
      </c>
      <c r="BC1322" t="s">
        <v>4577</v>
      </c>
      <c r="BD1322" t="s">
        <v>6817</v>
      </c>
      <c r="BE1322" t="s">
        <v>4578</v>
      </c>
      <c r="BF1322" t="s">
        <v>6818</v>
      </c>
      <c r="BG1322" t="s">
        <v>6819</v>
      </c>
      <c r="BH1322" t="s">
        <v>6793</v>
      </c>
      <c r="BI1322"/>
      <c r="BJ1322" s="96">
        <v>4</v>
      </c>
      <c r="BK1322" s="96" t="s">
        <v>4306</v>
      </c>
      <c r="BL1322" s="68" t="s">
        <v>6786</v>
      </c>
      <c r="CQ1322" s="205">
        <v>1</v>
      </c>
    </row>
    <row r="1323" spans="52:95" x14ac:dyDescent="0.25">
      <c r="AZ1323" s="96" t="s">
        <v>1688</v>
      </c>
      <c r="BA1323" s="96" t="s">
        <v>10</v>
      </c>
      <c r="BB1323" s="96">
        <v>1</v>
      </c>
      <c r="BC1323" t="s">
        <v>4512</v>
      </c>
      <c r="BD1323" t="s">
        <v>4398</v>
      </c>
      <c r="BE1323" t="s">
        <v>6848</v>
      </c>
      <c r="BI1323"/>
      <c r="BJ1323" s="96">
        <v>4</v>
      </c>
      <c r="BK1323" s="96" t="s">
        <v>4292</v>
      </c>
      <c r="BL1323" s="68" t="s">
        <v>6786</v>
      </c>
      <c r="CQ1323" s="205">
        <v>1</v>
      </c>
    </row>
    <row r="1324" spans="52:95" x14ac:dyDescent="0.25">
      <c r="AZ1324" s="96" t="s">
        <v>1688</v>
      </c>
      <c r="BA1324" s="96" t="s">
        <v>10</v>
      </c>
      <c r="BB1324" s="96">
        <v>2</v>
      </c>
      <c r="BC1324" t="s">
        <v>4518</v>
      </c>
      <c r="BD1324" t="s">
        <v>4398</v>
      </c>
      <c r="BE1324" t="s">
        <v>6787</v>
      </c>
      <c r="BF1324" t="s">
        <v>6788</v>
      </c>
      <c r="BG1324" t="s">
        <v>6789</v>
      </c>
      <c r="BI1324"/>
      <c r="BJ1324" s="96">
        <v>4</v>
      </c>
      <c r="BK1324" s="96" t="s">
        <v>4293</v>
      </c>
      <c r="BL1324" s="68" t="s">
        <v>6786</v>
      </c>
      <c r="CQ1324" s="205">
        <v>1</v>
      </c>
    </row>
    <row r="1325" spans="52:95" x14ac:dyDescent="0.25">
      <c r="AZ1325" s="96" t="s">
        <v>1688</v>
      </c>
      <c r="BA1325" s="96" t="s">
        <v>10</v>
      </c>
      <c r="BB1325" s="96">
        <v>3</v>
      </c>
      <c r="BC1325" t="s">
        <v>4523</v>
      </c>
      <c r="BD1325" t="s">
        <v>5643</v>
      </c>
      <c r="BE1325" t="s">
        <v>5644</v>
      </c>
      <c r="BJ1325" s="96">
        <v>4</v>
      </c>
      <c r="BK1325" s="96" t="s">
        <v>4294</v>
      </c>
      <c r="BL1325" s="68" t="s">
        <v>6786</v>
      </c>
      <c r="CQ1325" s="205">
        <v>1</v>
      </c>
    </row>
    <row r="1326" spans="52:95" x14ac:dyDescent="0.25">
      <c r="AZ1326" s="96" t="s">
        <v>1688</v>
      </c>
      <c r="BA1326" s="96" t="s">
        <v>10</v>
      </c>
      <c r="BB1326" s="96">
        <v>4</v>
      </c>
      <c r="BC1326" t="s">
        <v>4527</v>
      </c>
      <c r="BD1326" t="s">
        <v>5644</v>
      </c>
      <c r="BJ1326" s="96">
        <v>4</v>
      </c>
      <c r="BK1326" s="96" t="s">
        <v>4295</v>
      </c>
      <c r="BL1326" s="68" t="s">
        <v>6786</v>
      </c>
      <c r="CQ1326" s="205">
        <v>1</v>
      </c>
    </row>
    <row r="1327" spans="52:95" x14ac:dyDescent="0.25">
      <c r="AZ1327" s="96" t="s">
        <v>1688</v>
      </c>
      <c r="BA1327" s="96" t="s">
        <v>10</v>
      </c>
      <c r="BB1327" s="96">
        <v>5</v>
      </c>
      <c r="BC1327" t="s">
        <v>4531</v>
      </c>
      <c r="BD1327" t="s">
        <v>1704</v>
      </c>
      <c r="BE1327" t="s">
        <v>6792</v>
      </c>
      <c r="BF1327" t="s">
        <v>6793</v>
      </c>
      <c r="BJ1327" s="96">
        <v>4</v>
      </c>
      <c r="BK1327" s="96" t="s">
        <v>4296</v>
      </c>
      <c r="BL1327" s="68" t="s">
        <v>6786</v>
      </c>
      <c r="CQ1327" s="205">
        <v>1</v>
      </c>
    </row>
    <row r="1328" spans="52:95" x14ac:dyDescent="0.25">
      <c r="AZ1328" s="96" t="s">
        <v>1688</v>
      </c>
      <c r="BA1328" s="96" t="s">
        <v>54</v>
      </c>
      <c r="BB1328" s="96">
        <v>1</v>
      </c>
      <c r="BC1328" t="s">
        <v>4536</v>
      </c>
      <c r="BD1328" t="s">
        <v>5644</v>
      </c>
      <c r="BJ1328" s="96">
        <v>4</v>
      </c>
      <c r="BK1328" s="96" t="s">
        <v>4297</v>
      </c>
      <c r="BL1328" s="68" t="s">
        <v>6786</v>
      </c>
      <c r="CQ1328" s="205">
        <v>1</v>
      </c>
    </row>
    <row r="1329" spans="52:95" x14ac:dyDescent="0.25">
      <c r="AZ1329" s="96" t="s">
        <v>1688</v>
      </c>
      <c r="BA1329" s="96" t="s">
        <v>54</v>
      </c>
      <c r="BB1329" s="96">
        <v>2</v>
      </c>
      <c r="BC1329" t="s">
        <v>4540</v>
      </c>
      <c r="BD1329" t="s">
        <v>4541</v>
      </c>
      <c r="BE1329" t="s">
        <v>6794</v>
      </c>
      <c r="BF1329" t="s">
        <v>6789</v>
      </c>
      <c r="BG1329" t="s">
        <v>6788</v>
      </c>
      <c r="BH1329" s="96" t="s">
        <v>6795</v>
      </c>
      <c r="BJ1329" s="96">
        <v>4</v>
      </c>
      <c r="BK1329" s="96" t="s">
        <v>4298</v>
      </c>
      <c r="BL1329" s="68" t="s">
        <v>6786</v>
      </c>
      <c r="CQ1329" s="205">
        <v>1</v>
      </c>
    </row>
    <row r="1330" spans="52:95" x14ac:dyDescent="0.25">
      <c r="AZ1330" s="96" t="s">
        <v>1688</v>
      </c>
      <c r="BA1330" s="96" t="s">
        <v>54</v>
      </c>
      <c r="BB1330" s="96">
        <v>3</v>
      </c>
      <c r="BC1330" t="s">
        <v>4545</v>
      </c>
      <c r="BD1330" t="s">
        <v>5643</v>
      </c>
      <c r="BE1330" t="s">
        <v>5644</v>
      </c>
      <c r="BJ1330" s="96">
        <v>4</v>
      </c>
      <c r="BK1330" s="96" t="s">
        <v>4299</v>
      </c>
      <c r="BL1330" s="68" t="s">
        <v>6786</v>
      </c>
      <c r="CQ1330" s="205">
        <v>1</v>
      </c>
    </row>
    <row r="1331" spans="52:95" x14ac:dyDescent="0.25">
      <c r="AZ1331" s="96" t="s">
        <v>1688</v>
      </c>
      <c r="BA1331" s="96" t="s">
        <v>54</v>
      </c>
      <c r="BB1331" s="96">
        <v>4</v>
      </c>
      <c r="BC1331" t="s">
        <v>4550</v>
      </c>
      <c r="BD1331" t="s">
        <v>4551</v>
      </c>
      <c r="BE1331" t="s">
        <v>6799</v>
      </c>
      <c r="BF1331" t="s">
        <v>6800</v>
      </c>
      <c r="BG1331" t="s">
        <v>6801</v>
      </c>
      <c r="BH1331" s="96" t="s">
        <v>6802</v>
      </c>
      <c r="BI1331" s="96" t="s">
        <v>6803</v>
      </c>
      <c r="BJ1331" s="96">
        <v>4</v>
      </c>
      <c r="BK1331" s="96" t="s">
        <v>4300</v>
      </c>
      <c r="BL1331" s="68" t="s">
        <v>6786</v>
      </c>
      <c r="CQ1331" s="205">
        <v>1</v>
      </c>
    </row>
    <row r="1332" spans="52:95" x14ac:dyDescent="0.25">
      <c r="AZ1332" s="96" t="s">
        <v>1688</v>
      </c>
      <c r="BA1332" s="96" t="s">
        <v>54</v>
      </c>
      <c r="BB1332" s="96">
        <v>5</v>
      </c>
      <c r="BC1332" t="s">
        <v>4555</v>
      </c>
      <c r="BD1332" t="s">
        <v>4556</v>
      </c>
      <c r="BE1332" t="s">
        <v>6804</v>
      </c>
      <c r="BF1332" t="s">
        <v>6805</v>
      </c>
      <c r="BG1332" t="s">
        <v>6806</v>
      </c>
      <c r="BH1332" s="96" t="s">
        <v>6807</v>
      </c>
      <c r="BJ1332" s="96">
        <v>4</v>
      </c>
      <c r="BK1332" s="96" t="s">
        <v>4301</v>
      </c>
      <c r="BL1332" s="68" t="s">
        <v>6786</v>
      </c>
      <c r="CQ1332" s="205">
        <v>1</v>
      </c>
    </row>
    <row r="1333" spans="52:95" x14ac:dyDescent="0.25">
      <c r="AZ1333" s="96" t="s">
        <v>1688</v>
      </c>
      <c r="BA1333" s="96" t="s">
        <v>12</v>
      </c>
      <c r="BB1333" s="96">
        <v>1</v>
      </c>
      <c r="BC1333" t="s">
        <v>4560</v>
      </c>
      <c r="BD1333" t="s">
        <v>4398</v>
      </c>
      <c r="BE1333" t="s">
        <v>6848</v>
      </c>
      <c r="BH1333"/>
      <c r="BI1333"/>
      <c r="BJ1333" s="96">
        <v>4</v>
      </c>
      <c r="BK1333" s="96" t="s">
        <v>4302</v>
      </c>
      <c r="BL1333" s="68" t="s">
        <v>6786</v>
      </c>
      <c r="CQ1333" s="205">
        <v>1</v>
      </c>
    </row>
    <row r="1334" spans="52:95" x14ac:dyDescent="0.25">
      <c r="AZ1334" s="96" t="s">
        <v>1688</v>
      </c>
      <c r="BA1334" s="96" t="s">
        <v>12</v>
      </c>
      <c r="BB1334" s="96">
        <v>2</v>
      </c>
      <c r="BC1334" t="s">
        <v>4564</v>
      </c>
      <c r="BD1334" t="s">
        <v>4565</v>
      </c>
      <c r="BE1334" t="s">
        <v>6808</v>
      </c>
      <c r="BF1334" t="s">
        <v>6809</v>
      </c>
      <c r="BG1334" t="s">
        <v>6810</v>
      </c>
      <c r="BH1334" t="s">
        <v>6811</v>
      </c>
      <c r="BI1334"/>
      <c r="BJ1334" s="96">
        <v>4</v>
      </c>
      <c r="BK1334" s="96" t="s">
        <v>4303</v>
      </c>
      <c r="BL1334" s="68" t="s">
        <v>6786</v>
      </c>
      <c r="CQ1334" s="205">
        <v>1</v>
      </c>
    </row>
    <row r="1335" spans="52:95" x14ac:dyDescent="0.25">
      <c r="AZ1335" s="96" t="s">
        <v>1688</v>
      </c>
      <c r="BA1335" s="96" t="s">
        <v>12</v>
      </c>
      <c r="BB1335" s="96">
        <v>3</v>
      </c>
      <c r="BC1335" t="s">
        <v>4569</v>
      </c>
      <c r="BD1335" t="s">
        <v>4398</v>
      </c>
      <c r="BE1335" t="s">
        <v>5644</v>
      </c>
      <c r="BH1335"/>
      <c r="BI1335"/>
      <c r="BJ1335" s="96">
        <v>4</v>
      </c>
      <c r="BK1335" s="96" t="s">
        <v>4304</v>
      </c>
      <c r="BL1335" s="68" t="s">
        <v>6786</v>
      </c>
      <c r="CQ1335" s="205">
        <v>1</v>
      </c>
    </row>
    <row r="1336" spans="52:95" x14ac:dyDescent="0.25">
      <c r="AZ1336" s="96" t="s">
        <v>1688</v>
      </c>
      <c r="BA1336" s="96" t="s">
        <v>12</v>
      </c>
      <c r="BB1336" s="96">
        <v>4</v>
      </c>
      <c r="BC1336" t="s">
        <v>4573</v>
      </c>
      <c r="BD1336" t="s">
        <v>6812</v>
      </c>
      <c r="BE1336" t="s">
        <v>6813</v>
      </c>
      <c r="BF1336" t="s">
        <v>6802</v>
      </c>
      <c r="BG1336" t="s">
        <v>6814</v>
      </c>
      <c r="BH1336" t="s">
        <v>6815</v>
      </c>
      <c r="BI1336" t="s">
        <v>6816</v>
      </c>
      <c r="BJ1336" s="96">
        <v>4</v>
      </c>
      <c r="BK1336" s="96" t="s">
        <v>4305</v>
      </c>
      <c r="BL1336" s="68" t="s">
        <v>6786</v>
      </c>
      <c r="CQ1336" s="205">
        <v>1</v>
      </c>
    </row>
    <row r="1337" spans="52:95" x14ac:dyDescent="0.25">
      <c r="AZ1337" s="96" t="s">
        <v>1688</v>
      </c>
      <c r="BA1337" s="96" t="s">
        <v>12</v>
      </c>
      <c r="BB1337" s="96">
        <v>5</v>
      </c>
      <c r="BC1337" t="s">
        <v>4577</v>
      </c>
      <c r="BD1337" t="s">
        <v>6817</v>
      </c>
      <c r="BE1337" t="s">
        <v>4578</v>
      </c>
      <c r="BF1337" t="s">
        <v>6818</v>
      </c>
      <c r="BG1337" t="s">
        <v>6819</v>
      </c>
      <c r="BH1337" t="s">
        <v>6793</v>
      </c>
      <c r="BI1337"/>
      <c r="BJ1337" s="96">
        <v>4</v>
      </c>
      <c r="BK1337" s="96" t="s">
        <v>4306</v>
      </c>
      <c r="BL1337" s="68" t="s">
        <v>6786</v>
      </c>
      <c r="CQ1337" s="205">
        <v>1</v>
      </c>
    </row>
    <row r="1338" spans="52:95" x14ac:dyDescent="0.25">
      <c r="AZ1338" s="96" t="s">
        <v>1706</v>
      </c>
      <c r="BA1338" s="96" t="s">
        <v>10</v>
      </c>
      <c r="BB1338" s="96">
        <v>1</v>
      </c>
      <c r="BC1338" t="s">
        <v>4512</v>
      </c>
      <c r="BD1338" t="s">
        <v>4399</v>
      </c>
      <c r="BE1338" t="s">
        <v>6848</v>
      </c>
      <c r="BJ1338" s="96">
        <v>4</v>
      </c>
      <c r="BK1338" s="96" t="s">
        <v>4292</v>
      </c>
      <c r="BL1338" s="68" t="s">
        <v>6786</v>
      </c>
      <c r="CQ1338" s="205">
        <v>1</v>
      </c>
    </row>
    <row r="1339" spans="52:95" x14ac:dyDescent="0.25">
      <c r="AZ1339" s="96" t="s">
        <v>1706</v>
      </c>
      <c r="BA1339" s="96" t="s">
        <v>10</v>
      </c>
      <c r="BB1339" s="96">
        <v>2</v>
      </c>
      <c r="BC1339" t="s">
        <v>4518</v>
      </c>
      <c r="BD1339" t="s">
        <v>4399</v>
      </c>
      <c r="BE1339" t="s">
        <v>6787</v>
      </c>
      <c r="BF1339" t="s">
        <v>6788</v>
      </c>
      <c r="BG1339" t="s">
        <v>6789</v>
      </c>
      <c r="BJ1339" s="96">
        <v>4</v>
      </c>
      <c r="BK1339" s="96" t="s">
        <v>4293</v>
      </c>
      <c r="BL1339" s="68" t="s">
        <v>6786</v>
      </c>
      <c r="CQ1339" s="205">
        <v>1</v>
      </c>
    </row>
    <row r="1340" spans="52:95" x14ac:dyDescent="0.25">
      <c r="AZ1340" s="96" t="s">
        <v>1706</v>
      </c>
      <c r="BA1340" s="96" t="s">
        <v>10</v>
      </c>
      <c r="BB1340" s="96">
        <v>3</v>
      </c>
      <c r="BC1340" t="s">
        <v>4523</v>
      </c>
      <c r="BD1340" t="s">
        <v>5645</v>
      </c>
      <c r="BE1340" t="s">
        <v>5646</v>
      </c>
      <c r="BJ1340" s="96">
        <v>4</v>
      </c>
      <c r="BK1340" s="96" t="s">
        <v>4294</v>
      </c>
      <c r="BL1340" s="68" t="s">
        <v>6786</v>
      </c>
      <c r="CQ1340" s="205">
        <v>1</v>
      </c>
    </row>
    <row r="1341" spans="52:95" x14ac:dyDescent="0.25">
      <c r="AZ1341" s="96" t="s">
        <v>1706</v>
      </c>
      <c r="BA1341" s="96" t="s">
        <v>10</v>
      </c>
      <c r="BB1341" s="96">
        <v>4</v>
      </c>
      <c r="BC1341" t="s">
        <v>4527</v>
      </c>
      <c r="BD1341" t="s">
        <v>5646</v>
      </c>
      <c r="BJ1341" s="96">
        <v>4</v>
      </c>
      <c r="BK1341" s="96" t="s">
        <v>4295</v>
      </c>
      <c r="BL1341" s="68" t="s">
        <v>6786</v>
      </c>
      <c r="CQ1341" s="205">
        <v>1</v>
      </c>
    </row>
    <row r="1342" spans="52:95" x14ac:dyDescent="0.25">
      <c r="AZ1342" s="96" t="s">
        <v>1706</v>
      </c>
      <c r="BA1342" s="96" t="s">
        <v>10</v>
      </c>
      <c r="BB1342" s="96">
        <v>5</v>
      </c>
      <c r="BC1342" t="s">
        <v>4531</v>
      </c>
      <c r="BD1342" t="s">
        <v>1722</v>
      </c>
      <c r="BE1342" t="s">
        <v>6792</v>
      </c>
      <c r="BF1342" t="s">
        <v>6793</v>
      </c>
      <c r="BJ1342" s="96">
        <v>4</v>
      </c>
      <c r="BK1342" s="96" t="s">
        <v>4296</v>
      </c>
      <c r="BL1342" s="68" t="s">
        <v>6786</v>
      </c>
      <c r="CQ1342" s="205">
        <v>1</v>
      </c>
    </row>
    <row r="1343" spans="52:95" x14ac:dyDescent="0.25">
      <c r="AZ1343" s="96" t="s">
        <v>1706</v>
      </c>
      <c r="BA1343" s="96" t="s">
        <v>54</v>
      </c>
      <c r="BB1343" s="96">
        <v>1</v>
      </c>
      <c r="BC1343" t="s">
        <v>4536</v>
      </c>
      <c r="BD1343" t="s">
        <v>5646</v>
      </c>
      <c r="BJ1343" s="96">
        <v>4</v>
      </c>
      <c r="BK1343" s="96" t="s">
        <v>4297</v>
      </c>
      <c r="BL1343" s="68" t="s">
        <v>6786</v>
      </c>
      <c r="CQ1343" s="205">
        <v>1</v>
      </c>
    </row>
    <row r="1344" spans="52:95" x14ac:dyDescent="0.25">
      <c r="AZ1344" s="96" t="s">
        <v>1706</v>
      </c>
      <c r="BA1344" s="96" t="s">
        <v>54</v>
      </c>
      <c r="BB1344" s="96">
        <v>2</v>
      </c>
      <c r="BC1344" t="s">
        <v>4540</v>
      </c>
      <c r="BD1344" t="s">
        <v>4541</v>
      </c>
      <c r="BE1344" t="s">
        <v>6794</v>
      </c>
      <c r="BF1344" t="s">
        <v>6789</v>
      </c>
      <c r="BG1344" t="s">
        <v>6788</v>
      </c>
      <c r="BH1344" s="96" t="s">
        <v>6795</v>
      </c>
      <c r="BJ1344" s="96">
        <v>4</v>
      </c>
      <c r="BK1344" s="96" t="s">
        <v>4298</v>
      </c>
      <c r="BL1344" s="68" t="s">
        <v>6786</v>
      </c>
      <c r="CQ1344" s="205">
        <v>1</v>
      </c>
    </row>
    <row r="1345" spans="52:95" x14ac:dyDescent="0.25">
      <c r="AZ1345" s="96" t="s">
        <v>1706</v>
      </c>
      <c r="BA1345" s="96" t="s">
        <v>54</v>
      </c>
      <c r="BB1345" s="96">
        <v>3</v>
      </c>
      <c r="BC1345" t="s">
        <v>4545</v>
      </c>
      <c r="BD1345" t="s">
        <v>5645</v>
      </c>
      <c r="BE1345" t="s">
        <v>5646</v>
      </c>
      <c r="BJ1345" s="96">
        <v>4</v>
      </c>
      <c r="BK1345" s="96" t="s">
        <v>4299</v>
      </c>
      <c r="BL1345" s="68" t="s">
        <v>6786</v>
      </c>
      <c r="CQ1345" s="205">
        <v>1</v>
      </c>
    </row>
    <row r="1346" spans="52:95" x14ac:dyDescent="0.25">
      <c r="AZ1346" s="96" t="s">
        <v>1706</v>
      </c>
      <c r="BA1346" s="96" t="s">
        <v>54</v>
      </c>
      <c r="BB1346" s="96">
        <v>4</v>
      </c>
      <c r="BC1346" t="s">
        <v>4550</v>
      </c>
      <c r="BD1346" t="s">
        <v>4551</v>
      </c>
      <c r="BE1346" t="s">
        <v>6799</v>
      </c>
      <c r="BF1346" t="s">
        <v>6800</v>
      </c>
      <c r="BG1346" t="s">
        <v>6801</v>
      </c>
      <c r="BH1346" s="96" t="s">
        <v>6802</v>
      </c>
      <c r="BI1346" s="96" t="s">
        <v>6803</v>
      </c>
      <c r="BJ1346" s="96">
        <v>4</v>
      </c>
      <c r="BK1346" s="96" t="s">
        <v>4300</v>
      </c>
      <c r="BL1346" s="68" t="s">
        <v>6786</v>
      </c>
      <c r="CQ1346" s="205">
        <v>1</v>
      </c>
    </row>
    <row r="1347" spans="52:95" x14ac:dyDescent="0.25">
      <c r="AZ1347" s="96" t="s">
        <v>1706</v>
      </c>
      <c r="BA1347" s="96" t="s">
        <v>54</v>
      </c>
      <c r="BB1347" s="96">
        <v>5</v>
      </c>
      <c r="BC1347" t="s">
        <v>4555</v>
      </c>
      <c r="BD1347" t="s">
        <v>4556</v>
      </c>
      <c r="BE1347" t="s">
        <v>6804</v>
      </c>
      <c r="BF1347" t="s">
        <v>6805</v>
      </c>
      <c r="BG1347" t="s">
        <v>6806</v>
      </c>
      <c r="BH1347" s="96" t="s">
        <v>6807</v>
      </c>
      <c r="BJ1347" s="96">
        <v>4</v>
      </c>
      <c r="BK1347" s="96" t="s">
        <v>4301</v>
      </c>
      <c r="BL1347" s="68" t="s">
        <v>6786</v>
      </c>
      <c r="CQ1347" s="205">
        <v>1</v>
      </c>
    </row>
    <row r="1348" spans="52:95" x14ac:dyDescent="0.25">
      <c r="AZ1348" s="96" t="s">
        <v>1706</v>
      </c>
      <c r="BA1348" s="96" t="s">
        <v>12</v>
      </c>
      <c r="BB1348" s="96">
        <v>1</v>
      </c>
      <c r="BC1348" t="s">
        <v>4560</v>
      </c>
      <c r="BD1348" t="s">
        <v>4399</v>
      </c>
      <c r="BE1348" t="s">
        <v>6848</v>
      </c>
      <c r="BH1348"/>
      <c r="BI1348"/>
      <c r="BJ1348" s="96">
        <v>4</v>
      </c>
      <c r="BK1348" s="96" t="s">
        <v>4302</v>
      </c>
      <c r="BL1348" s="68" t="s">
        <v>6786</v>
      </c>
      <c r="CQ1348" s="205">
        <v>1</v>
      </c>
    </row>
    <row r="1349" spans="52:95" x14ac:dyDescent="0.25">
      <c r="AZ1349" s="96" t="s">
        <v>1706</v>
      </c>
      <c r="BA1349" s="96" t="s">
        <v>12</v>
      </c>
      <c r="BB1349" s="96">
        <v>2</v>
      </c>
      <c r="BC1349" t="s">
        <v>4564</v>
      </c>
      <c r="BD1349" t="s">
        <v>4565</v>
      </c>
      <c r="BE1349" t="s">
        <v>6808</v>
      </c>
      <c r="BF1349" t="s">
        <v>6809</v>
      </c>
      <c r="BG1349" t="s">
        <v>6810</v>
      </c>
      <c r="BH1349" t="s">
        <v>6811</v>
      </c>
      <c r="BI1349"/>
      <c r="BJ1349" s="96">
        <v>4</v>
      </c>
      <c r="BK1349" s="96" t="s">
        <v>4303</v>
      </c>
      <c r="BL1349" s="68" t="s">
        <v>6786</v>
      </c>
      <c r="CQ1349" s="205">
        <v>1</v>
      </c>
    </row>
    <row r="1350" spans="52:95" x14ac:dyDescent="0.25">
      <c r="AZ1350" s="96" t="s">
        <v>1706</v>
      </c>
      <c r="BA1350" s="96" t="s">
        <v>12</v>
      </c>
      <c r="BB1350" s="96">
        <v>3</v>
      </c>
      <c r="BC1350" t="s">
        <v>4569</v>
      </c>
      <c r="BD1350" t="s">
        <v>4399</v>
      </c>
      <c r="BE1350" t="s">
        <v>5646</v>
      </c>
      <c r="BH1350"/>
      <c r="BI1350"/>
      <c r="BJ1350" s="96">
        <v>4</v>
      </c>
      <c r="BK1350" s="96" t="s">
        <v>4304</v>
      </c>
      <c r="BL1350" s="68" t="s">
        <v>6786</v>
      </c>
      <c r="CQ1350" s="205">
        <v>1</v>
      </c>
    </row>
    <row r="1351" spans="52:95" x14ac:dyDescent="0.25">
      <c r="AZ1351" s="96" t="s">
        <v>1706</v>
      </c>
      <c r="BA1351" s="96" t="s">
        <v>12</v>
      </c>
      <c r="BB1351" s="96">
        <v>4</v>
      </c>
      <c r="BC1351" t="s">
        <v>4573</v>
      </c>
      <c r="BD1351" t="s">
        <v>6812</v>
      </c>
      <c r="BE1351" t="s">
        <v>6813</v>
      </c>
      <c r="BF1351" t="s">
        <v>6802</v>
      </c>
      <c r="BG1351" t="s">
        <v>6814</v>
      </c>
      <c r="BH1351" t="s">
        <v>6815</v>
      </c>
      <c r="BI1351" t="s">
        <v>6816</v>
      </c>
      <c r="BJ1351" s="96">
        <v>4</v>
      </c>
      <c r="BK1351" s="96" t="s">
        <v>4305</v>
      </c>
      <c r="BL1351" s="68" t="s">
        <v>6786</v>
      </c>
      <c r="CQ1351" s="205">
        <v>1</v>
      </c>
    </row>
    <row r="1352" spans="52:95" x14ac:dyDescent="0.25">
      <c r="AZ1352" s="96" t="s">
        <v>1706</v>
      </c>
      <c r="BA1352" s="96" t="s">
        <v>12</v>
      </c>
      <c r="BB1352" s="96">
        <v>5</v>
      </c>
      <c r="BC1352" t="s">
        <v>4577</v>
      </c>
      <c r="BD1352" t="s">
        <v>6817</v>
      </c>
      <c r="BE1352" t="s">
        <v>4578</v>
      </c>
      <c r="BF1352" t="s">
        <v>6818</v>
      </c>
      <c r="BG1352" t="s">
        <v>6819</v>
      </c>
      <c r="BH1352" t="s">
        <v>6793</v>
      </c>
      <c r="BI1352"/>
      <c r="BJ1352" s="96">
        <v>4</v>
      </c>
      <c r="BK1352" s="96" t="s">
        <v>4306</v>
      </c>
      <c r="BL1352" s="68" t="s">
        <v>6786</v>
      </c>
      <c r="CQ1352" s="205">
        <v>1</v>
      </c>
    </row>
    <row r="1353" spans="52:95" x14ac:dyDescent="0.25">
      <c r="AZ1353" s="96" t="s">
        <v>1724</v>
      </c>
      <c r="BA1353" s="96" t="s">
        <v>10</v>
      </c>
      <c r="BB1353" s="96">
        <v>1</v>
      </c>
      <c r="BC1353" t="s">
        <v>4512</v>
      </c>
      <c r="BD1353" t="s">
        <v>6848</v>
      </c>
      <c r="BJ1353" s="96">
        <v>4</v>
      </c>
      <c r="BK1353" s="96" t="s">
        <v>4292</v>
      </c>
      <c r="BL1353" s="68" t="s">
        <v>6786</v>
      </c>
      <c r="CQ1353" s="205">
        <v>1</v>
      </c>
    </row>
    <row r="1354" spans="52:95" x14ac:dyDescent="0.25">
      <c r="AZ1354" s="96" t="s">
        <v>1724</v>
      </c>
      <c r="BA1354" s="96" t="s">
        <v>10</v>
      </c>
      <c r="BB1354" s="96">
        <v>2</v>
      </c>
      <c r="BC1354" t="s">
        <v>4518</v>
      </c>
      <c r="BD1354" t="s">
        <v>6787</v>
      </c>
      <c r="BE1354" t="s">
        <v>6788</v>
      </c>
      <c r="BF1354" t="s">
        <v>6789</v>
      </c>
      <c r="BJ1354" s="96">
        <v>4</v>
      </c>
      <c r="BK1354" s="96" t="s">
        <v>4293</v>
      </c>
      <c r="BL1354" s="68" t="s">
        <v>6786</v>
      </c>
      <c r="CQ1354" s="205">
        <v>1</v>
      </c>
    </row>
    <row r="1355" spans="52:95" x14ac:dyDescent="0.25">
      <c r="AZ1355" s="96" t="s">
        <v>1724</v>
      </c>
      <c r="BA1355" s="96" t="s">
        <v>10</v>
      </c>
      <c r="BB1355" s="96">
        <v>3</v>
      </c>
      <c r="BC1355" t="s">
        <v>4523</v>
      </c>
      <c r="BD1355" t="s">
        <v>5647</v>
      </c>
      <c r="BE1355" t="s">
        <v>4400</v>
      </c>
      <c r="BI1355"/>
      <c r="BJ1355" s="96">
        <v>4</v>
      </c>
      <c r="BK1355" s="96" t="s">
        <v>4294</v>
      </c>
      <c r="BL1355" s="68" t="s">
        <v>6786</v>
      </c>
      <c r="CQ1355" s="205">
        <v>1</v>
      </c>
    </row>
    <row r="1356" spans="52:95" x14ac:dyDescent="0.25">
      <c r="AZ1356" s="96" t="s">
        <v>1724</v>
      </c>
      <c r="BA1356" s="96" t="s">
        <v>10</v>
      </c>
      <c r="BB1356" s="96">
        <v>4</v>
      </c>
      <c r="BC1356" t="s">
        <v>4527</v>
      </c>
      <c r="BD1356" t="s">
        <v>4400</v>
      </c>
      <c r="BJ1356" s="96">
        <v>4</v>
      </c>
      <c r="BK1356" s="96" t="s">
        <v>4295</v>
      </c>
      <c r="BL1356" s="68" t="s">
        <v>6786</v>
      </c>
      <c r="CQ1356" s="205">
        <v>1</v>
      </c>
    </row>
    <row r="1357" spans="52:95" x14ac:dyDescent="0.25">
      <c r="AZ1357" s="96" t="s">
        <v>1724</v>
      </c>
      <c r="BA1357" s="96" t="s">
        <v>10</v>
      </c>
      <c r="BB1357" s="96">
        <v>5</v>
      </c>
      <c r="BC1357" t="s">
        <v>4531</v>
      </c>
      <c r="BD1357" t="s">
        <v>1740</v>
      </c>
      <c r="BE1357" t="s">
        <v>6792</v>
      </c>
      <c r="BF1357" t="s">
        <v>6793</v>
      </c>
      <c r="BJ1357" s="96">
        <v>4</v>
      </c>
      <c r="BK1357" s="96" t="s">
        <v>4296</v>
      </c>
      <c r="BL1357" s="68" t="s">
        <v>6786</v>
      </c>
      <c r="CQ1357" s="205">
        <v>1</v>
      </c>
    </row>
    <row r="1358" spans="52:95" x14ac:dyDescent="0.25">
      <c r="AZ1358" s="96" t="s">
        <v>1724</v>
      </c>
      <c r="BA1358" s="96" t="s">
        <v>54</v>
      </c>
      <c r="BB1358" s="96">
        <v>1</v>
      </c>
      <c r="BC1358" t="s">
        <v>4536</v>
      </c>
      <c r="BD1358" t="s">
        <v>4400</v>
      </c>
      <c r="BJ1358" s="96">
        <v>4</v>
      </c>
      <c r="BK1358" s="96" t="s">
        <v>4297</v>
      </c>
      <c r="BL1358" s="68" t="s">
        <v>6786</v>
      </c>
      <c r="CQ1358" s="205">
        <v>1</v>
      </c>
    </row>
    <row r="1359" spans="52:95" x14ac:dyDescent="0.25">
      <c r="AZ1359" s="96" t="s">
        <v>1724</v>
      </c>
      <c r="BA1359" s="96" t="s">
        <v>54</v>
      </c>
      <c r="BB1359" s="96">
        <v>2</v>
      </c>
      <c r="BC1359" t="s">
        <v>4540</v>
      </c>
      <c r="BD1359" t="s">
        <v>4541</v>
      </c>
      <c r="BE1359" t="s">
        <v>6794</v>
      </c>
      <c r="BF1359" t="s">
        <v>6789</v>
      </c>
      <c r="BG1359" t="s">
        <v>6788</v>
      </c>
      <c r="BH1359" s="96" t="s">
        <v>6795</v>
      </c>
      <c r="BJ1359" s="96">
        <v>4</v>
      </c>
      <c r="BK1359" s="96" t="s">
        <v>4298</v>
      </c>
      <c r="BL1359" s="68" t="s">
        <v>6786</v>
      </c>
      <c r="CQ1359" s="205">
        <v>1</v>
      </c>
    </row>
    <row r="1360" spans="52:95" x14ac:dyDescent="0.25">
      <c r="AZ1360" s="96" t="s">
        <v>1724</v>
      </c>
      <c r="BA1360" s="96" t="s">
        <v>54</v>
      </c>
      <c r="BB1360" s="96">
        <v>3</v>
      </c>
      <c r="BC1360" t="s">
        <v>4545</v>
      </c>
      <c r="BD1360" t="s">
        <v>5647</v>
      </c>
      <c r="BE1360" t="s">
        <v>4400</v>
      </c>
      <c r="BI1360"/>
      <c r="BJ1360" s="96">
        <v>4</v>
      </c>
      <c r="BK1360" s="96" t="s">
        <v>4299</v>
      </c>
      <c r="BL1360" s="68" t="s">
        <v>6786</v>
      </c>
      <c r="CQ1360" s="205">
        <v>1</v>
      </c>
    </row>
    <row r="1361" spans="52:95" x14ac:dyDescent="0.25">
      <c r="AZ1361" s="96" t="s">
        <v>1724</v>
      </c>
      <c r="BA1361" s="96" t="s">
        <v>54</v>
      </c>
      <c r="BB1361" s="96">
        <v>4</v>
      </c>
      <c r="BC1361" t="s">
        <v>4550</v>
      </c>
      <c r="BD1361" t="s">
        <v>4551</v>
      </c>
      <c r="BE1361" t="s">
        <v>6799</v>
      </c>
      <c r="BF1361" t="s">
        <v>6800</v>
      </c>
      <c r="BG1361" t="s">
        <v>6801</v>
      </c>
      <c r="BH1361" s="96" t="s">
        <v>6802</v>
      </c>
      <c r="BI1361" s="96" t="s">
        <v>6803</v>
      </c>
      <c r="BJ1361" s="96">
        <v>4</v>
      </c>
      <c r="BK1361" s="96" t="s">
        <v>4300</v>
      </c>
      <c r="BL1361" s="68" t="s">
        <v>6786</v>
      </c>
      <c r="CQ1361" s="205">
        <v>1</v>
      </c>
    </row>
    <row r="1362" spans="52:95" x14ac:dyDescent="0.25">
      <c r="AZ1362" s="96" t="s">
        <v>1724</v>
      </c>
      <c r="BA1362" s="96" t="s">
        <v>54</v>
      </c>
      <c r="BB1362" s="96">
        <v>5</v>
      </c>
      <c r="BC1362" t="s">
        <v>4555</v>
      </c>
      <c r="BD1362" t="s">
        <v>4556</v>
      </c>
      <c r="BE1362" t="s">
        <v>6804</v>
      </c>
      <c r="BF1362" t="s">
        <v>6805</v>
      </c>
      <c r="BG1362" t="s">
        <v>6806</v>
      </c>
      <c r="BH1362" s="96" t="s">
        <v>6807</v>
      </c>
      <c r="BJ1362" s="96">
        <v>4</v>
      </c>
      <c r="BK1362" s="96" t="s">
        <v>4301</v>
      </c>
      <c r="BL1362" s="68" t="s">
        <v>6786</v>
      </c>
      <c r="CQ1362" s="205">
        <v>1</v>
      </c>
    </row>
    <row r="1363" spans="52:95" x14ac:dyDescent="0.25">
      <c r="AZ1363" s="96" t="s">
        <v>1724</v>
      </c>
      <c r="BA1363" s="96" t="s">
        <v>12</v>
      </c>
      <c r="BB1363" s="96">
        <v>1</v>
      </c>
      <c r="BC1363" t="s">
        <v>4560</v>
      </c>
      <c r="BD1363" t="s">
        <v>6848</v>
      </c>
      <c r="BH1363"/>
      <c r="BI1363"/>
      <c r="BJ1363" s="96">
        <v>4</v>
      </c>
      <c r="BK1363" s="96" t="s">
        <v>4302</v>
      </c>
      <c r="BL1363" s="68" t="s">
        <v>6786</v>
      </c>
      <c r="CQ1363" s="205">
        <v>1</v>
      </c>
    </row>
    <row r="1364" spans="52:95" x14ac:dyDescent="0.25">
      <c r="AZ1364" s="96" t="s">
        <v>1724</v>
      </c>
      <c r="BA1364" s="96" t="s">
        <v>12</v>
      </c>
      <c r="BB1364" s="96">
        <v>2</v>
      </c>
      <c r="BC1364" t="s">
        <v>4564</v>
      </c>
      <c r="BD1364" t="s">
        <v>4565</v>
      </c>
      <c r="BE1364" t="s">
        <v>6808</v>
      </c>
      <c r="BF1364" t="s">
        <v>6809</v>
      </c>
      <c r="BG1364" t="s">
        <v>6810</v>
      </c>
      <c r="BH1364" t="s">
        <v>6811</v>
      </c>
      <c r="BI1364"/>
      <c r="BJ1364" s="96">
        <v>4</v>
      </c>
      <c r="BK1364" s="96" t="s">
        <v>4303</v>
      </c>
      <c r="BL1364" s="68" t="s">
        <v>6786</v>
      </c>
      <c r="CQ1364" s="205">
        <v>1</v>
      </c>
    </row>
    <row r="1365" spans="52:95" x14ac:dyDescent="0.25">
      <c r="AZ1365" s="96" t="s">
        <v>1724</v>
      </c>
      <c r="BA1365" s="96" t="s">
        <v>12</v>
      </c>
      <c r="BB1365" s="96">
        <v>3</v>
      </c>
      <c r="BC1365" t="s">
        <v>4569</v>
      </c>
      <c r="BD1365" t="s">
        <v>4400</v>
      </c>
      <c r="BH1365"/>
      <c r="BI1365"/>
      <c r="BJ1365" s="96">
        <v>4</v>
      </c>
      <c r="BK1365" s="96" t="s">
        <v>4304</v>
      </c>
      <c r="BL1365" s="68" t="s">
        <v>6786</v>
      </c>
      <c r="CQ1365" s="205">
        <v>1</v>
      </c>
    </row>
    <row r="1366" spans="52:95" x14ac:dyDescent="0.25">
      <c r="AZ1366" s="96" t="s">
        <v>1724</v>
      </c>
      <c r="BA1366" s="96" t="s">
        <v>12</v>
      </c>
      <c r="BB1366" s="96">
        <v>4</v>
      </c>
      <c r="BC1366" t="s">
        <v>4573</v>
      </c>
      <c r="BD1366" t="s">
        <v>6812</v>
      </c>
      <c r="BE1366" t="s">
        <v>6813</v>
      </c>
      <c r="BF1366" t="s">
        <v>6802</v>
      </c>
      <c r="BG1366" t="s">
        <v>6814</v>
      </c>
      <c r="BH1366" t="s">
        <v>6815</v>
      </c>
      <c r="BI1366" t="s">
        <v>6816</v>
      </c>
      <c r="BJ1366" s="96">
        <v>4</v>
      </c>
      <c r="BK1366" s="96" t="s">
        <v>4305</v>
      </c>
      <c r="BL1366" s="68" t="s">
        <v>6786</v>
      </c>
      <c r="CQ1366" s="205">
        <v>1</v>
      </c>
    </row>
    <row r="1367" spans="52:95" x14ac:dyDescent="0.25">
      <c r="AZ1367" s="96" t="s">
        <v>1724</v>
      </c>
      <c r="BA1367" s="96" t="s">
        <v>12</v>
      </c>
      <c r="BB1367" s="96">
        <v>5</v>
      </c>
      <c r="BC1367" t="s">
        <v>4577</v>
      </c>
      <c r="BD1367" t="s">
        <v>6817</v>
      </c>
      <c r="BE1367" t="s">
        <v>4578</v>
      </c>
      <c r="BF1367" t="s">
        <v>6818</v>
      </c>
      <c r="BG1367" t="s">
        <v>6819</v>
      </c>
      <c r="BH1367" t="s">
        <v>6793</v>
      </c>
      <c r="BI1367"/>
      <c r="BJ1367" s="96">
        <v>4</v>
      </c>
      <c r="BK1367" s="96" t="s">
        <v>4306</v>
      </c>
      <c r="BL1367" s="68" t="s">
        <v>6786</v>
      </c>
      <c r="CQ1367" s="205">
        <v>1</v>
      </c>
    </row>
    <row r="1368" spans="52:95" x14ac:dyDescent="0.25">
      <c r="AZ1368" s="96" t="s">
        <v>1742</v>
      </c>
      <c r="BA1368" s="96" t="s">
        <v>10</v>
      </c>
      <c r="BB1368" s="96">
        <v>1</v>
      </c>
      <c r="BC1368" t="s">
        <v>4512</v>
      </c>
      <c r="BD1368" t="s">
        <v>6848</v>
      </c>
      <c r="BJ1368" s="96">
        <v>4</v>
      </c>
      <c r="BK1368" s="96" t="s">
        <v>4292</v>
      </c>
      <c r="BL1368" s="68" t="s">
        <v>6786</v>
      </c>
      <c r="CQ1368" s="205">
        <v>1</v>
      </c>
    </row>
    <row r="1369" spans="52:95" x14ac:dyDescent="0.25">
      <c r="AZ1369" s="96" t="s">
        <v>1742</v>
      </c>
      <c r="BA1369" s="96" t="s">
        <v>10</v>
      </c>
      <c r="BB1369" s="96">
        <v>2</v>
      </c>
      <c r="BC1369" t="s">
        <v>4518</v>
      </c>
      <c r="BD1369" t="s">
        <v>6787</v>
      </c>
      <c r="BE1369" t="s">
        <v>6788</v>
      </c>
      <c r="BF1369" t="s">
        <v>6789</v>
      </c>
      <c r="BJ1369" s="96">
        <v>4</v>
      </c>
      <c r="BK1369" s="96" t="s">
        <v>4293</v>
      </c>
      <c r="BL1369" s="68" t="s">
        <v>6786</v>
      </c>
      <c r="CQ1369" s="205">
        <v>1</v>
      </c>
    </row>
    <row r="1370" spans="52:95" x14ac:dyDescent="0.25">
      <c r="AZ1370" s="96" t="s">
        <v>1742</v>
      </c>
      <c r="BA1370" s="96" t="s">
        <v>10</v>
      </c>
      <c r="BB1370" s="96">
        <v>3</v>
      </c>
      <c r="BC1370" t="s">
        <v>4523</v>
      </c>
      <c r="BD1370" t="s">
        <v>5648</v>
      </c>
      <c r="BE1370" t="s">
        <v>4401</v>
      </c>
      <c r="BI1370"/>
      <c r="BJ1370" s="96">
        <v>4</v>
      </c>
      <c r="BK1370" s="96" t="s">
        <v>4294</v>
      </c>
      <c r="BL1370" s="68" t="s">
        <v>6786</v>
      </c>
      <c r="CQ1370" s="205">
        <v>1</v>
      </c>
    </row>
    <row r="1371" spans="52:95" x14ac:dyDescent="0.25">
      <c r="AZ1371" s="96" t="s">
        <v>1742</v>
      </c>
      <c r="BA1371" s="96" t="s">
        <v>10</v>
      </c>
      <c r="BB1371" s="96">
        <v>4</v>
      </c>
      <c r="BC1371" t="s">
        <v>4527</v>
      </c>
      <c r="BD1371" t="s">
        <v>4401</v>
      </c>
      <c r="BJ1371" s="96">
        <v>4</v>
      </c>
      <c r="BK1371" s="96" t="s">
        <v>4295</v>
      </c>
      <c r="BL1371" s="68" t="s">
        <v>6786</v>
      </c>
      <c r="CQ1371" s="205">
        <v>1</v>
      </c>
    </row>
    <row r="1372" spans="52:95" x14ac:dyDescent="0.25">
      <c r="AZ1372" s="96" t="s">
        <v>1742</v>
      </c>
      <c r="BA1372" s="96" t="s">
        <v>10</v>
      </c>
      <c r="BB1372" s="96">
        <v>5</v>
      </c>
      <c r="BC1372" t="s">
        <v>4531</v>
      </c>
      <c r="BD1372" t="s">
        <v>1758</v>
      </c>
      <c r="BE1372" t="s">
        <v>6792</v>
      </c>
      <c r="BF1372" t="s">
        <v>6793</v>
      </c>
      <c r="BJ1372" s="96">
        <v>4</v>
      </c>
      <c r="BK1372" s="96" t="s">
        <v>4296</v>
      </c>
      <c r="BL1372" s="68" t="s">
        <v>6786</v>
      </c>
      <c r="CQ1372" s="205">
        <v>1</v>
      </c>
    </row>
    <row r="1373" spans="52:95" x14ac:dyDescent="0.25">
      <c r="AZ1373" s="96" t="s">
        <v>1742</v>
      </c>
      <c r="BA1373" s="96" t="s">
        <v>54</v>
      </c>
      <c r="BB1373" s="96">
        <v>1</v>
      </c>
      <c r="BC1373" t="s">
        <v>4536</v>
      </c>
      <c r="BD1373" t="s">
        <v>4401</v>
      </c>
      <c r="BJ1373" s="96">
        <v>4</v>
      </c>
      <c r="BK1373" s="96" t="s">
        <v>4297</v>
      </c>
      <c r="BL1373" s="68" t="s">
        <v>6786</v>
      </c>
      <c r="CQ1373" s="205">
        <v>1</v>
      </c>
    </row>
    <row r="1374" spans="52:95" x14ac:dyDescent="0.25">
      <c r="AZ1374" s="96" t="s">
        <v>1742</v>
      </c>
      <c r="BA1374" s="96" t="s">
        <v>54</v>
      </c>
      <c r="BB1374" s="96">
        <v>2</v>
      </c>
      <c r="BC1374" t="s">
        <v>4540</v>
      </c>
      <c r="BD1374" t="s">
        <v>4541</v>
      </c>
      <c r="BE1374" t="s">
        <v>6794</v>
      </c>
      <c r="BF1374" t="s">
        <v>6789</v>
      </c>
      <c r="BG1374" t="s">
        <v>6788</v>
      </c>
      <c r="BH1374" s="96" t="s">
        <v>6795</v>
      </c>
      <c r="BJ1374" s="96">
        <v>4</v>
      </c>
      <c r="BK1374" s="96" t="s">
        <v>4298</v>
      </c>
      <c r="BL1374" s="68" t="s">
        <v>6786</v>
      </c>
      <c r="CQ1374" s="205">
        <v>1</v>
      </c>
    </row>
    <row r="1375" spans="52:95" x14ac:dyDescent="0.25">
      <c r="AZ1375" s="96" t="s">
        <v>1742</v>
      </c>
      <c r="BA1375" s="96" t="s">
        <v>54</v>
      </c>
      <c r="BB1375" s="96">
        <v>3</v>
      </c>
      <c r="BC1375" t="s">
        <v>4545</v>
      </c>
      <c r="BD1375" t="s">
        <v>5648</v>
      </c>
      <c r="BE1375" t="s">
        <v>4401</v>
      </c>
      <c r="BI1375"/>
      <c r="BJ1375" s="96">
        <v>4</v>
      </c>
      <c r="BK1375" s="96" t="s">
        <v>4299</v>
      </c>
      <c r="BL1375" s="68" t="s">
        <v>6786</v>
      </c>
      <c r="CQ1375" s="205">
        <v>1</v>
      </c>
    </row>
    <row r="1376" spans="52:95" x14ac:dyDescent="0.25">
      <c r="AZ1376" s="96" t="s">
        <v>1742</v>
      </c>
      <c r="BA1376" s="96" t="s">
        <v>54</v>
      </c>
      <c r="BB1376" s="96">
        <v>4</v>
      </c>
      <c r="BC1376" t="s">
        <v>4550</v>
      </c>
      <c r="BD1376" t="s">
        <v>4551</v>
      </c>
      <c r="BE1376" t="s">
        <v>6799</v>
      </c>
      <c r="BF1376" t="s">
        <v>6800</v>
      </c>
      <c r="BG1376" t="s">
        <v>6801</v>
      </c>
      <c r="BH1376" s="96" t="s">
        <v>6802</v>
      </c>
      <c r="BI1376" s="96" t="s">
        <v>6803</v>
      </c>
      <c r="BJ1376" s="96">
        <v>4</v>
      </c>
      <c r="BK1376" s="96" t="s">
        <v>4300</v>
      </c>
      <c r="BL1376" s="68" t="s">
        <v>6786</v>
      </c>
      <c r="CQ1376" s="205">
        <v>1</v>
      </c>
    </row>
    <row r="1377" spans="52:95" x14ac:dyDescent="0.25">
      <c r="AZ1377" s="96" t="s">
        <v>1742</v>
      </c>
      <c r="BA1377" s="96" t="s">
        <v>54</v>
      </c>
      <c r="BB1377" s="96">
        <v>5</v>
      </c>
      <c r="BC1377" t="s">
        <v>4555</v>
      </c>
      <c r="BD1377" t="s">
        <v>4556</v>
      </c>
      <c r="BE1377" t="s">
        <v>6804</v>
      </c>
      <c r="BF1377" t="s">
        <v>6805</v>
      </c>
      <c r="BG1377" t="s">
        <v>6806</v>
      </c>
      <c r="BH1377" s="96" t="s">
        <v>6807</v>
      </c>
      <c r="BJ1377" s="96">
        <v>4</v>
      </c>
      <c r="BK1377" s="96" t="s">
        <v>4301</v>
      </c>
      <c r="BL1377" s="68" t="s">
        <v>6786</v>
      </c>
      <c r="CQ1377" s="205">
        <v>1</v>
      </c>
    </row>
    <row r="1378" spans="52:95" x14ac:dyDescent="0.25">
      <c r="AZ1378" s="96" t="s">
        <v>1742</v>
      </c>
      <c r="BA1378" s="96" t="s">
        <v>12</v>
      </c>
      <c r="BB1378" s="96">
        <v>1</v>
      </c>
      <c r="BC1378" t="s">
        <v>4560</v>
      </c>
      <c r="BD1378" t="s">
        <v>6848</v>
      </c>
      <c r="BH1378"/>
      <c r="BI1378"/>
      <c r="BJ1378" s="96">
        <v>4</v>
      </c>
      <c r="BK1378" s="96" t="s">
        <v>4302</v>
      </c>
      <c r="BL1378" s="68" t="s">
        <v>6786</v>
      </c>
      <c r="CQ1378" s="205">
        <v>1</v>
      </c>
    </row>
    <row r="1379" spans="52:95" x14ac:dyDescent="0.25">
      <c r="AZ1379" s="96" t="s">
        <v>1742</v>
      </c>
      <c r="BA1379" s="96" t="s">
        <v>12</v>
      </c>
      <c r="BB1379" s="96">
        <v>2</v>
      </c>
      <c r="BC1379" t="s">
        <v>4564</v>
      </c>
      <c r="BD1379" t="s">
        <v>4565</v>
      </c>
      <c r="BE1379" t="s">
        <v>6808</v>
      </c>
      <c r="BF1379" t="s">
        <v>6809</v>
      </c>
      <c r="BG1379" t="s">
        <v>6810</v>
      </c>
      <c r="BH1379" t="s">
        <v>6811</v>
      </c>
      <c r="BI1379"/>
      <c r="BJ1379" s="96">
        <v>4</v>
      </c>
      <c r="BK1379" s="96" t="s">
        <v>4303</v>
      </c>
      <c r="BL1379" s="68" t="s">
        <v>6786</v>
      </c>
      <c r="CQ1379" s="205">
        <v>1</v>
      </c>
    </row>
    <row r="1380" spans="52:95" x14ac:dyDescent="0.25">
      <c r="AZ1380" s="96" t="s">
        <v>1742</v>
      </c>
      <c r="BA1380" s="96" t="s">
        <v>12</v>
      </c>
      <c r="BB1380" s="96">
        <v>3</v>
      </c>
      <c r="BC1380" t="s">
        <v>4569</v>
      </c>
      <c r="BD1380" t="s">
        <v>4401</v>
      </c>
      <c r="BH1380"/>
      <c r="BI1380"/>
      <c r="BJ1380" s="96">
        <v>4</v>
      </c>
      <c r="BK1380" s="96" t="s">
        <v>4304</v>
      </c>
      <c r="BL1380" s="68" t="s">
        <v>6786</v>
      </c>
      <c r="CQ1380" s="205">
        <v>1</v>
      </c>
    </row>
    <row r="1381" spans="52:95" x14ac:dyDescent="0.25">
      <c r="AZ1381" s="96" t="s">
        <v>1742</v>
      </c>
      <c r="BA1381" s="96" t="s">
        <v>12</v>
      </c>
      <c r="BB1381" s="96">
        <v>4</v>
      </c>
      <c r="BC1381" t="s">
        <v>4573</v>
      </c>
      <c r="BD1381" t="s">
        <v>6812</v>
      </c>
      <c r="BE1381" t="s">
        <v>6813</v>
      </c>
      <c r="BF1381" t="s">
        <v>6802</v>
      </c>
      <c r="BG1381" t="s">
        <v>6814</v>
      </c>
      <c r="BH1381" t="s">
        <v>6815</v>
      </c>
      <c r="BI1381" t="s">
        <v>6816</v>
      </c>
      <c r="BJ1381" s="96">
        <v>4</v>
      </c>
      <c r="BK1381" s="96" t="s">
        <v>4305</v>
      </c>
      <c r="BL1381" s="68" t="s">
        <v>6786</v>
      </c>
      <c r="CQ1381" s="205">
        <v>1</v>
      </c>
    </row>
    <row r="1382" spans="52:95" x14ac:dyDescent="0.25">
      <c r="AZ1382" s="96" t="s">
        <v>1742</v>
      </c>
      <c r="BA1382" s="96" t="s">
        <v>12</v>
      </c>
      <c r="BB1382" s="96">
        <v>5</v>
      </c>
      <c r="BC1382" t="s">
        <v>4577</v>
      </c>
      <c r="BD1382" t="s">
        <v>6817</v>
      </c>
      <c r="BE1382" t="s">
        <v>4578</v>
      </c>
      <c r="BF1382" t="s">
        <v>6818</v>
      </c>
      <c r="BG1382" t="s">
        <v>6819</v>
      </c>
      <c r="BH1382" t="s">
        <v>6793</v>
      </c>
      <c r="BI1382"/>
      <c r="BJ1382" s="96">
        <v>4</v>
      </c>
      <c r="BK1382" s="96" t="s">
        <v>4306</v>
      </c>
      <c r="BL1382" s="68" t="s">
        <v>6786</v>
      </c>
      <c r="CQ1382" s="205">
        <v>1</v>
      </c>
    </row>
    <row r="1383" spans="52:95" x14ac:dyDescent="0.25">
      <c r="AZ1383" s="96" t="s">
        <v>1760</v>
      </c>
      <c r="BA1383" s="96" t="s">
        <v>10</v>
      </c>
      <c r="BB1383" s="96">
        <v>1</v>
      </c>
      <c r="BC1383" t="s">
        <v>4512</v>
      </c>
      <c r="BD1383" t="s">
        <v>5649</v>
      </c>
      <c r="BE1383" t="s">
        <v>6848</v>
      </c>
      <c r="BI1383"/>
      <c r="BJ1383" s="96">
        <v>4</v>
      </c>
      <c r="BK1383" s="96" t="s">
        <v>4292</v>
      </c>
      <c r="BL1383" s="68" t="s">
        <v>6786</v>
      </c>
      <c r="CQ1383" s="205">
        <v>1</v>
      </c>
    </row>
    <row r="1384" spans="52:95" x14ac:dyDescent="0.25">
      <c r="AZ1384" s="96" t="s">
        <v>1760</v>
      </c>
      <c r="BA1384" s="96" t="s">
        <v>10</v>
      </c>
      <c r="BB1384" s="96">
        <v>2</v>
      </c>
      <c r="BC1384" t="s">
        <v>4518</v>
      </c>
      <c r="BD1384" t="s">
        <v>5649</v>
      </c>
      <c r="BE1384" t="s">
        <v>6787</v>
      </c>
      <c r="BF1384" t="s">
        <v>6788</v>
      </c>
      <c r="BG1384" t="s">
        <v>6789</v>
      </c>
      <c r="BI1384"/>
      <c r="BJ1384" s="96">
        <v>4</v>
      </c>
      <c r="BK1384" s="96" t="s">
        <v>4293</v>
      </c>
      <c r="BL1384" s="68" t="s">
        <v>6786</v>
      </c>
      <c r="CQ1384" s="205">
        <v>1</v>
      </c>
    </row>
    <row r="1385" spans="52:95" x14ac:dyDescent="0.25">
      <c r="AZ1385" s="96" t="s">
        <v>1760</v>
      </c>
      <c r="BA1385" s="96" t="s">
        <v>10</v>
      </c>
      <c r="BB1385" s="96">
        <v>3</v>
      </c>
      <c r="BC1385" t="s">
        <v>4523</v>
      </c>
      <c r="BD1385" t="s">
        <v>5650</v>
      </c>
      <c r="BE1385" t="s">
        <v>5651</v>
      </c>
      <c r="BJ1385" s="96">
        <v>4</v>
      </c>
      <c r="BK1385" s="96" t="s">
        <v>4294</v>
      </c>
      <c r="BL1385" s="68" t="s">
        <v>6786</v>
      </c>
      <c r="CQ1385" s="205">
        <v>1</v>
      </c>
    </row>
    <row r="1386" spans="52:95" x14ac:dyDescent="0.25">
      <c r="AZ1386" s="96" t="s">
        <v>1760</v>
      </c>
      <c r="BA1386" s="96" t="s">
        <v>10</v>
      </c>
      <c r="BB1386" s="96">
        <v>4</v>
      </c>
      <c r="BC1386" t="s">
        <v>4527</v>
      </c>
      <c r="BD1386" t="s">
        <v>5651</v>
      </c>
      <c r="BJ1386" s="96">
        <v>4</v>
      </c>
      <c r="BK1386" s="96" t="s">
        <v>4295</v>
      </c>
      <c r="BL1386" s="68" t="s">
        <v>6786</v>
      </c>
      <c r="CQ1386" s="205">
        <v>1</v>
      </c>
    </row>
    <row r="1387" spans="52:95" x14ac:dyDescent="0.25">
      <c r="AZ1387" s="96" t="s">
        <v>1760</v>
      </c>
      <c r="BA1387" s="96" t="s">
        <v>10</v>
      </c>
      <c r="BB1387" s="96">
        <v>5</v>
      </c>
      <c r="BC1387" t="s">
        <v>4531</v>
      </c>
      <c r="BD1387" t="s">
        <v>1776</v>
      </c>
      <c r="BE1387" t="s">
        <v>6792</v>
      </c>
      <c r="BF1387" t="s">
        <v>6793</v>
      </c>
      <c r="BJ1387" s="96">
        <v>4</v>
      </c>
      <c r="BK1387" s="96" t="s">
        <v>4296</v>
      </c>
      <c r="BL1387" s="68" t="s">
        <v>6786</v>
      </c>
      <c r="CQ1387" s="205">
        <v>1</v>
      </c>
    </row>
    <row r="1388" spans="52:95" x14ac:dyDescent="0.25">
      <c r="AZ1388" s="96" t="s">
        <v>1760</v>
      </c>
      <c r="BA1388" s="96" t="s">
        <v>54</v>
      </c>
      <c r="BB1388" s="96">
        <v>1</v>
      </c>
      <c r="BC1388" t="s">
        <v>4536</v>
      </c>
      <c r="BD1388" t="s">
        <v>5651</v>
      </c>
      <c r="BJ1388" s="96">
        <v>4</v>
      </c>
      <c r="BK1388" s="96" t="s">
        <v>4297</v>
      </c>
      <c r="BL1388" s="68" t="s">
        <v>6786</v>
      </c>
      <c r="CQ1388" s="205">
        <v>1</v>
      </c>
    </row>
    <row r="1389" spans="52:95" x14ac:dyDescent="0.25">
      <c r="AZ1389" s="96" t="s">
        <v>1760</v>
      </c>
      <c r="BA1389" s="96" t="s">
        <v>54</v>
      </c>
      <c r="BB1389" s="96">
        <v>2</v>
      </c>
      <c r="BC1389" t="s">
        <v>4540</v>
      </c>
      <c r="BD1389" t="s">
        <v>4541</v>
      </c>
      <c r="BE1389" t="s">
        <v>6794</v>
      </c>
      <c r="BF1389" t="s">
        <v>6789</v>
      </c>
      <c r="BG1389" t="s">
        <v>6788</v>
      </c>
      <c r="BH1389" s="96" t="s">
        <v>6795</v>
      </c>
      <c r="BJ1389" s="96">
        <v>4</v>
      </c>
      <c r="BK1389" s="96" t="s">
        <v>4298</v>
      </c>
      <c r="BL1389" s="68" t="s">
        <v>6786</v>
      </c>
      <c r="CQ1389" s="205">
        <v>1</v>
      </c>
    </row>
    <row r="1390" spans="52:95" x14ac:dyDescent="0.25">
      <c r="AZ1390" s="96" t="s">
        <v>1760</v>
      </c>
      <c r="BA1390" s="96" t="s">
        <v>54</v>
      </c>
      <c r="BB1390" s="96">
        <v>3</v>
      </c>
      <c r="BC1390" t="s">
        <v>4545</v>
      </c>
      <c r="BD1390" t="s">
        <v>5650</v>
      </c>
      <c r="BE1390" t="s">
        <v>5651</v>
      </c>
      <c r="BJ1390" s="96">
        <v>4</v>
      </c>
      <c r="BK1390" s="96" t="s">
        <v>4299</v>
      </c>
      <c r="BL1390" s="68" t="s">
        <v>6786</v>
      </c>
      <c r="CQ1390" s="205">
        <v>1</v>
      </c>
    </row>
    <row r="1391" spans="52:95" x14ac:dyDescent="0.25">
      <c r="AZ1391" s="96" t="s">
        <v>1760</v>
      </c>
      <c r="BA1391" s="96" t="s">
        <v>54</v>
      </c>
      <c r="BB1391" s="96">
        <v>4</v>
      </c>
      <c r="BC1391" t="s">
        <v>4550</v>
      </c>
      <c r="BD1391" t="s">
        <v>4551</v>
      </c>
      <c r="BE1391" t="s">
        <v>6799</v>
      </c>
      <c r="BF1391" t="s">
        <v>6800</v>
      </c>
      <c r="BG1391" t="s">
        <v>6801</v>
      </c>
      <c r="BH1391" s="96" t="s">
        <v>6802</v>
      </c>
      <c r="BI1391" s="96" t="s">
        <v>6803</v>
      </c>
      <c r="BJ1391" s="96">
        <v>4</v>
      </c>
      <c r="BK1391" s="96" t="s">
        <v>4300</v>
      </c>
      <c r="BL1391" s="68" t="s">
        <v>6786</v>
      </c>
      <c r="CQ1391" s="205">
        <v>1</v>
      </c>
    </row>
    <row r="1392" spans="52:95" x14ac:dyDescent="0.25">
      <c r="AZ1392" s="96" t="s">
        <v>1760</v>
      </c>
      <c r="BA1392" s="96" t="s">
        <v>54</v>
      </c>
      <c r="BB1392" s="96">
        <v>5</v>
      </c>
      <c r="BC1392" t="s">
        <v>4555</v>
      </c>
      <c r="BD1392" t="s">
        <v>4556</v>
      </c>
      <c r="BE1392" t="s">
        <v>6804</v>
      </c>
      <c r="BF1392" t="s">
        <v>6805</v>
      </c>
      <c r="BG1392" t="s">
        <v>6806</v>
      </c>
      <c r="BH1392" s="96" t="s">
        <v>6807</v>
      </c>
      <c r="BJ1392" s="96">
        <v>4</v>
      </c>
      <c r="BK1392" s="96" t="s">
        <v>4301</v>
      </c>
      <c r="BL1392" s="68" t="s">
        <v>6786</v>
      </c>
      <c r="CQ1392" s="205">
        <v>1</v>
      </c>
    </row>
    <row r="1393" spans="52:95" x14ac:dyDescent="0.25">
      <c r="AZ1393" s="96" t="s">
        <v>1760</v>
      </c>
      <c r="BA1393" s="96" t="s">
        <v>12</v>
      </c>
      <c r="BB1393" s="96">
        <v>1</v>
      </c>
      <c r="BC1393" t="s">
        <v>4560</v>
      </c>
      <c r="BD1393" t="s">
        <v>5649</v>
      </c>
      <c r="BE1393" t="s">
        <v>6848</v>
      </c>
      <c r="BH1393"/>
      <c r="BI1393"/>
      <c r="BJ1393" s="96">
        <v>4</v>
      </c>
      <c r="BK1393" s="96" t="s">
        <v>4302</v>
      </c>
      <c r="BL1393" s="68" t="s">
        <v>6786</v>
      </c>
      <c r="CQ1393" s="205">
        <v>1</v>
      </c>
    </row>
    <row r="1394" spans="52:95" x14ac:dyDescent="0.25">
      <c r="AZ1394" s="96" t="s">
        <v>1760</v>
      </c>
      <c r="BA1394" s="96" t="s">
        <v>12</v>
      </c>
      <c r="BB1394" s="96">
        <v>2</v>
      </c>
      <c r="BC1394" t="s">
        <v>4564</v>
      </c>
      <c r="BD1394" t="s">
        <v>4565</v>
      </c>
      <c r="BE1394" t="s">
        <v>6808</v>
      </c>
      <c r="BF1394" t="s">
        <v>6809</v>
      </c>
      <c r="BG1394" t="s">
        <v>6810</v>
      </c>
      <c r="BH1394" t="s">
        <v>6811</v>
      </c>
      <c r="BI1394"/>
      <c r="BJ1394" s="96">
        <v>4</v>
      </c>
      <c r="BK1394" s="96" t="s">
        <v>4303</v>
      </c>
      <c r="BL1394" s="68" t="s">
        <v>6786</v>
      </c>
      <c r="CQ1394" s="205">
        <v>1</v>
      </c>
    </row>
    <row r="1395" spans="52:95" x14ac:dyDescent="0.25">
      <c r="AZ1395" s="96" t="s">
        <v>1760</v>
      </c>
      <c r="BA1395" s="96" t="s">
        <v>12</v>
      </c>
      <c r="BB1395" s="96">
        <v>3</v>
      </c>
      <c r="BC1395" t="s">
        <v>4569</v>
      </c>
      <c r="BD1395" t="s">
        <v>5649</v>
      </c>
      <c r="BE1395" t="s">
        <v>5651</v>
      </c>
      <c r="BH1395"/>
      <c r="BI1395"/>
      <c r="BJ1395" s="96">
        <v>4</v>
      </c>
      <c r="BK1395" s="96" t="s">
        <v>4304</v>
      </c>
      <c r="BL1395" s="68" t="s">
        <v>6786</v>
      </c>
      <c r="CQ1395" s="205">
        <v>1</v>
      </c>
    </row>
    <row r="1396" spans="52:95" x14ac:dyDescent="0.25">
      <c r="AZ1396" s="96" t="s">
        <v>1760</v>
      </c>
      <c r="BA1396" s="96" t="s">
        <v>12</v>
      </c>
      <c r="BB1396" s="96">
        <v>4</v>
      </c>
      <c r="BC1396" t="s">
        <v>4573</v>
      </c>
      <c r="BD1396" t="s">
        <v>6812</v>
      </c>
      <c r="BE1396" t="s">
        <v>6813</v>
      </c>
      <c r="BF1396" t="s">
        <v>6802</v>
      </c>
      <c r="BG1396" t="s">
        <v>6814</v>
      </c>
      <c r="BH1396" t="s">
        <v>6815</v>
      </c>
      <c r="BI1396" t="s">
        <v>6816</v>
      </c>
      <c r="BJ1396" s="96">
        <v>4</v>
      </c>
      <c r="BK1396" s="96" t="s">
        <v>4305</v>
      </c>
      <c r="BL1396" s="68" t="s">
        <v>6786</v>
      </c>
      <c r="CQ1396" s="205">
        <v>1</v>
      </c>
    </row>
    <row r="1397" spans="52:95" x14ac:dyDescent="0.25">
      <c r="AZ1397" s="96" t="s">
        <v>1760</v>
      </c>
      <c r="BA1397" s="96" t="s">
        <v>12</v>
      </c>
      <c r="BB1397" s="96">
        <v>5</v>
      </c>
      <c r="BC1397" t="s">
        <v>4577</v>
      </c>
      <c r="BD1397" t="s">
        <v>6817</v>
      </c>
      <c r="BE1397" t="s">
        <v>4578</v>
      </c>
      <c r="BF1397" t="s">
        <v>6818</v>
      </c>
      <c r="BG1397" t="s">
        <v>6819</v>
      </c>
      <c r="BH1397" t="s">
        <v>6793</v>
      </c>
      <c r="BI1397"/>
      <c r="BJ1397" s="96">
        <v>4</v>
      </c>
      <c r="BK1397" s="96" t="s">
        <v>4306</v>
      </c>
      <c r="BL1397" s="68" t="s">
        <v>6786</v>
      </c>
      <c r="CQ1397" s="205">
        <v>1</v>
      </c>
    </row>
    <row r="1398" spans="52:95" x14ac:dyDescent="0.25">
      <c r="AZ1398" s="96" t="s">
        <v>1778</v>
      </c>
      <c r="BA1398" s="96" t="s">
        <v>10</v>
      </c>
      <c r="BB1398" s="96">
        <v>1</v>
      </c>
      <c r="BC1398" t="s">
        <v>4512</v>
      </c>
      <c r="BD1398" t="s">
        <v>5652</v>
      </c>
      <c r="BE1398" t="s">
        <v>6848</v>
      </c>
      <c r="BJ1398" s="96">
        <v>4</v>
      </c>
      <c r="BK1398" s="96" t="s">
        <v>4292</v>
      </c>
      <c r="BL1398" s="68" t="s">
        <v>6786</v>
      </c>
      <c r="CQ1398" s="205">
        <v>1</v>
      </c>
    </row>
    <row r="1399" spans="52:95" x14ac:dyDescent="0.25">
      <c r="AZ1399" s="96" t="s">
        <v>1778</v>
      </c>
      <c r="BA1399" s="96" t="s">
        <v>10</v>
      </c>
      <c r="BB1399" s="96">
        <v>2</v>
      </c>
      <c r="BC1399" t="s">
        <v>4518</v>
      </c>
      <c r="BD1399" t="s">
        <v>5652</v>
      </c>
      <c r="BE1399" t="s">
        <v>6787</v>
      </c>
      <c r="BF1399" t="s">
        <v>6788</v>
      </c>
      <c r="BG1399" t="s">
        <v>6789</v>
      </c>
      <c r="BJ1399" s="96">
        <v>4</v>
      </c>
      <c r="BK1399" s="96" t="s">
        <v>4293</v>
      </c>
      <c r="BL1399" s="68" t="s">
        <v>6786</v>
      </c>
      <c r="CQ1399" s="205">
        <v>1</v>
      </c>
    </row>
    <row r="1400" spans="52:95" x14ac:dyDescent="0.25">
      <c r="AZ1400" s="96" t="s">
        <v>1778</v>
      </c>
      <c r="BA1400" s="96" t="s">
        <v>10</v>
      </c>
      <c r="BB1400" s="96">
        <v>3</v>
      </c>
      <c r="BC1400" t="s">
        <v>4523</v>
      </c>
      <c r="BD1400" t="s">
        <v>5653</v>
      </c>
      <c r="BE1400" t="s">
        <v>4402</v>
      </c>
      <c r="BJ1400" s="96">
        <v>4</v>
      </c>
      <c r="BK1400" s="96" t="s">
        <v>4294</v>
      </c>
      <c r="BL1400" s="68" t="s">
        <v>6786</v>
      </c>
      <c r="CQ1400" s="205">
        <v>1</v>
      </c>
    </row>
    <row r="1401" spans="52:95" x14ac:dyDescent="0.25">
      <c r="AZ1401" s="96" t="s">
        <v>1778</v>
      </c>
      <c r="BA1401" s="96" t="s">
        <v>10</v>
      </c>
      <c r="BB1401" s="96">
        <v>4</v>
      </c>
      <c r="BC1401" t="s">
        <v>4527</v>
      </c>
      <c r="BD1401" t="s">
        <v>4402</v>
      </c>
      <c r="BJ1401" s="96">
        <v>4</v>
      </c>
      <c r="BK1401" s="96" t="s">
        <v>4295</v>
      </c>
      <c r="BL1401" s="68" t="s">
        <v>6786</v>
      </c>
      <c r="CQ1401" s="205">
        <v>1</v>
      </c>
    </row>
    <row r="1402" spans="52:95" x14ac:dyDescent="0.25">
      <c r="AZ1402" s="96" t="s">
        <v>1778</v>
      </c>
      <c r="BA1402" s="96" t="s">
        <v>10</v>
      </c>
      <c r="BB1402" s="96">
        <v>5</v>
      </c>
      <c r="BC1402" t="s">
        <v>4531</v>
      </c>
      <c r="BD1402" t="s">
        <v>4385</v>
      </c>
      <c r="BE1402" t="s">
        <v>6792</v>
      </c>
      <c r="BF1402" t="s">
        <v>6793</v>
      </c>
      <c r="BJ1402" s="96">
        <v>4</v>
      </c>
      <c r="BK1402" s="96" t="s">
        <v>4296</v>
      </c>
      <c r="BL1402" s="68" t="s">
        <v>6786</v>
      </c>
      <c r="CQ1402" s="205">
        <v>1</v>
      </c>
    </row>
    <row r="1403" spans="52:95" x14ac:dyDescent="0.25">
      <c r="AZ1403" s="96" t="s">
        <v>1778</v>
      </c>
      <c r="BA1403" s="96" t="s">
        <v>54</v>
      </c>
      <c r="BB1403" s="96">
        <v>1</v>
      </c>
      <c r="BC1403" t="s">
        <v>4536</v>
      </c>
      <c r="BD1403" t="s">
        <v>4402</v>
      </c>
      <c r="BJ1403" s="96">
        <v>4</v>
      </c>
      <c r="BK1403" s="96" t="s">
        <v>4297</v>
      </c>
      <c r="BL1403" s="68" t="s">
        <v>6786</v>
      </c>
      <c r="CQ1403" s="205">
        <v>1</v>
      </c>
    </row>
    <row r="1404" spans="52:95" x14ac:dyDescent="0.25">
      <c r="AZ1404" s="96" t="s">
        <v>1778</v>
      </c>
      <c r="BA1404" s="96" t="s">
        <v>54</v>
      </c>
      <c r="BB1404" s="96">
        <v>2</v>
      </c>
      <c r="BC1404" t="s">
        <v>4540</v>
      </c>
      <c r="BD1404" t="s">
        <v>4541</v>
      </c>
      <c r="BE1404" t="s">
        <v>6794</v>
      </c>
      <c r="BF1404" t="s">
        <v>6789</v>
      </c>
      <c r="BG1404" t="s">
        <v>6788</v>
      </c>
      <c r="BH1404" s="96" t="s">
        <v>6795</v>
      </c>
      <c r="BJ1404" s="96">
        <v>4</v>
      </c>
      <c r="BK1404" s="96" t="s">
        <v>4298</v>
      </c>
      <c r="BL1404" s="68" t="s">
        <v>6786</v>
      </c>
      <c r="CQ1404" s="205">
        <v>1</v>
      </c>
    </row>
    <row r="1405" spans="52:95" x14ac:dyDescent="0.25">
      <c r="AZ1405" s="96" t="s">
        <v>1778</v>
      </c>
      <c r="BA1405" s="96" t="s">
        <v>54</v>
      </c>
      <c r="BB1405" s="96">
        <v>3</v>
      </c>
      <c r="BC1405" t="s">
        <v>4545</v>
      </c>
      <c r="BD1405" t="s">
        <v>5653</v>
      </c>
      <c r="BE1405" t="s">
        <v>4402</v>
      </c>
      <c r="BJ1405" s="96">
        <v>4</v>
      </c>
      <c r="BK1405" s="96" t="s">
        <v>4299</v>
      </c>
      <c r="BL1405" s="68" t="s">
        <v>6786</v>
      </c>
      <c r="CQ1405" s="205">
        <v>1</v>
      </c>
    </row>
    <row r="1406" spans="52:95" x14ac:dyDescent="0.25">
      <c r="AZ1406" s="96" t="s">
        <v>1778</v>
      </c>
      <c r="BA1406" s="96" t="s">
        <v>54</v>
      </c>
      <c r="BB1406" s="96">
        <v>4</v>
      </c>
      <c r="BC1406" t="s">
        <v>4550</v>
      </c>
      <c r="BD1406" t="s">
        <v>4551</v>
      </c>
      <c r="BE1406" t="s">
        <v>6799</v>
      </c>
      <c r="BF1406" t="s">
        <v>6800</v>
      </c>
      <c r="BG1406" t="s">
        <v>6801</v>
      </c>
      <c r="BH1406" s="96" t="s">
        <v>6802</v>
      </c>
      <c r="BI1406" s="96" t="s">
        <v>6803</v>
      </c>
      <c r="BJ1406" s="96">
        <v>4</v>
      </c>
      <c r="BK1406" s="96" t="s">
        <v>4300</v>
      </c>
      <c r="BL1406" s="68" t="s">
        <v>6786</v>
      </c>
      <c r="CQ1406" s="205">
        <v>1</v>
      </c>
    </row>
    <row r="1407" spans="52:95" x14ac:dyDescent="0.25">
      <c r="AZ1407" s="96" t="s">
        <v>1778</v>
      </c>
      <c r="BA1407" s="96" t="s">
        <v>54</v>
      </c>
      <c r="BB1407" s="96">
        <v>5</v>
      </c>
      <c r="BC1407" t="s">
        <v>4555</v>
      </c>
      <c r="BD1407" t="s">
        <v>4556</v>
      </c>
      <c r="BE1407" t="s">
        <v>6804</v>
      </c>
      <c r="BF1407" t="s">
        <v>6805</v>
      </c>
      <c r="BG1407" t="s">
        <v>6806</v>
      </c>
      <c r="BH1407" s="96" t="s">
        <v>6807</v>
      </c>
      <c r="BJ1407" s="96">
        <v>4</v>
      </c>
      <c r="BK1407" s="96" t="s">
        <v>4301</v>
      </c>
      <c r="BL1407" s="68" t="s">
        <v>6786</v>
      </c>
      <c r="CQ1407" s="205">
        <v>1</v>
      </c>
    </row>
    <row r="1408" spans="52:95" x14ac:dyDescent="0.25">
      <c r="AZ1408" s="96" t="s">
        <v>1778</v>
      </c>
      <c r="BA1408" s="96" t="s">
        <v>12</v>
      </c>
      <c r="BB1408" s="96">
        <v>1</v>
      </c>
      <c r="BC1408" t="s">
        <v>4560</v>
      </c>
      <c r="BD1408" t="s">
        <v>5652</v>
      </c>
      <c r="BE1408" t="s">
        <v>6848</v>
      </c>
      <c r="BH1408"/>
      <c r="BI1408"/>
      <c r="BJ1408" s="96">
        <v>4</v>
      </c>
      <c r="BK1408" s="96" t="s">
        <v>4302</v>
      </c>
      <c r="BL1408" s="68" t="s">
        <v>6786</v>
      </c>
      <c r="CQ1408" s="205">
        <v>1</v>
      </c>
    </row>
    <row r="1409" spans="52:95" x14ac:dyDescent="0.25">
      <c r="AZ1409" s="96" t="s">
        <v>1778</v>
      </c>
      <c r="BA1409" s="96" t="s">
        <v>12</v>
      </c>
      <c r="BB1409" s="96">
        <v>2</v>
      </c>
      <c r="BC1409" t="s">
        <v>4564</v>
      </c>
      <c r="BD1409" t="s">
        <v>4565</v>
      </c>
      <c r="BE1409" t="s">
        <v>6808</v>
      </c>
      <c r="BF1409" t="s">
        <v>6809</v>
      </c>
      <c r="BG1409" t="s">
        <v>6810</v>
      </c>
      <c r="BH1409" t="s">
        <v>6811</v>
      </c>
      <c r="BI1409"/>
      <c r="BJ1409" s="96">
        <v>4</v>
      </c>
      <c r="BK1409" s="96" t="s">
        <v>4303</v>
      </c>
      <c r="BL1409" s="68" t="s">
        <v>6786</v>
      </c>
      <c r="CQ1409" s="205">
        <v>1</v>
      </c>
    </row>
    <row r="1410" spans="52:95" x14ac:dyDescent="0.25">
      <c r="AZ1410" s="96" t="s">
        <v>1778</v>
      </c>
      <c r="BA1410" s="96" t="s">
        <v>12</v>
      </c>
      <c r="BB1410" s="96">
        <v>3</v>
      </c>
      <c r="BC1410" t="s">
        <v>4569</v>
      </c>
      <c r="BD1410" t="s">
        <v>5652</v>
      </c>
      <c r="BE1410" t="s">
        <v>4402</v>
      </c>
      <c r="BH1410"/>
      <c r="BI1410"/>
      <c r="BJ1410" s="96">
        <v>4</v>
      </c>
      <c r="BK1410" s="96" t="s">
        <v>4304</v>
      </c>
      <c r="BL1410" s="68" t="s">
        <v>6786</v>
      </c>
      <c r="CQ1410" s="205">
        <v>1</v>
      </c>
    </row>
    <row r="1411" spans="52:95" x14ac:dyDescent="0.25">
      <c r="AZ1411" s="96" t="s">
        <v>1778</v>
      </c>
      <c r="BA1411" s="96" t="s">
        <v>12</v>
      </c>
      <c r="BB1411" s="96">
        <v>4</v>
      </c>
      <c r="BC1411" t="s">
        <v>4573</v>
      </c>
      <c r="BD1411" t="s">
        <v>6812</v>
      </c>
      <c r="BE1411" t="s">
        <v>6813</v>
      </c>
      <c r="BF1411" t="s">
        <v>6802</v>
      </c>
      <c r="BG1411" t="s">
        <v>6814</v>
      </c>
      <c r="BH1411" t="s">
        <v>6815</v>
      </c>
      <c r="BI1411" t="s">
        <v>6816</v>
      </c>
      <c r="BJ1411" s="96">
        <v>4</v>
      </c>
      <c r="BK1411" s="96" t="s">
        <v>4305</v>
      </c>
      <c r="BL1411" s="68" t="s">
        <v>6786</v>
      </c>
      <c r="CQ1411" s="205">
        <v>1</v>
      </c>
    </row>
    <row r="1412" spans="52:95" x14ac:dyDescent="0.25">
      <c r="AZ1412" s="96" t="s">
        <v>1778</v>
      </c>
      <c r="BA1412" s="96" t="s">
        <v>12</v>
      </c>
      <c r="BB1412" s="96">
        <v>5</v>
      </c>
      <c r="BC1412" t="s">
        <v>4577</v>
      </c>
      <c r="BD1412" t="s">
        <v>6817</v>
      </c>
      <c r="BE1412" t="s">
        <v>4578</v>
      </c>
      <c r="BF1412" t="s">
        <v>6818</v>
      </c>
      <c r="BG1412" t="s">
        <v>6819</v>
      </c>
      <c r="BH1412" t="s">
        <v>6793</v>
      </c>
      <c r="BI1412"/>
      <c r="BJ1412" s="96">
        <v>4</v>
      </c>
      <c r="BK1412" s="96" t="s">
        <v>4306</v>
      </c>
      <c r="BL1412" s="68" t="s">
        <v>6786</v>
      </c>
      <c r="CQ1412" s="205">
        <v>1</v>
      </c>
    </row>
    <row r="1413" spans="52:95" x14ac:dyDescent="0.25">
      <c r="AZ1413" s="96" t="s">
        <v>1795</v>
      </c>
      <c r="BA1413" s="96" t="s">
        <v>10</v>
      </c>
      <c r="BB1413" s="96">
        <v>1</v>
      </c>
      <c r="BC1413" t="s">
        <v>4512</v>
      </c>
      <c r="BD1413" t="s">
        <v>4403</v>
      </c>
      <c r="BE1413" t="s">
        <v>6848</v>
      </c>
      <c r="BI1413"/>
      <c r="BJ1413" s="96">
        <v>4</v>
      </c>
      <c r="BK1413" s="96" t="s">
        <v>4292</v>
      </c>
      <c r="BL1413" s="68" t="s">
        <v>6786</v>
      </c>
      <c r="CQ1413" s="205">
        <v>1</v>
      </c>
    </row>
    <row r="1414" spans="52:95" x14ac:dyDescent="0.25">
      <c r="AZ1414" s="96" t="s">
        <v>1795</v>
      </c>
      <c r="BA1414" s="96" t="s">
        <v>10</v>
      </c>
      <c r="BB1414" s="96">
        <v>2</v>
      </c>
      <c r="BC1414" t="s">
        <v>4518</v>
      </c>
      <c r="BD1414" t="s">
        <v>4403</v>
      </c>
      <c r="BE1414" t="s">
        <v>6787</v>
      </c>
      <c r="BF1414" t="s">
        <v>6788</v>
      </c>
      <c r="BG1414" t="s">
        <v>6789</v>
      </c>
      <c r="BI1414"/>
      <c r="BJ1414" s="96">
        <v>4</v>
      </c>
      <c r="BK1414" s="96" t="s">
        <v>4293</v>
      </c>
      <c r="BL1414" s="68" t="s">
        <v>6786</v>
      </c>
      <c r="CQ1414" s="205">
        <v>1</v>
      </c>
    </row>
    <row r="1415" spans="52:95" x14ac:dyDescent="0.25">
      <c r="AZ1415" s="96" t="s">
        <v>1795</v>
      </c>
      <c r="BA1415" s="96" t="s">
        <v>10</v>
      </c>
      <c r="BB1415" s="96">
        <v>3</v>
      </c>
      <c r="BC1415" t="s">
        <v>4523</v>
      </c>
      <c r="BD1415" t="s">
        <v>5654</v>
      </c>
      <c r="BE1415" t="s">
        <v>4404</v>
      </c>
      <c r="BI1415"/>
      <c r="BJ1415" s="96">
        <v>4</v>
      </c>
      <c r="BK1415" s="96" t="s">
        <v>4294</v>
      </c>
      <c r="BL1415" s="68" t="s">
        <v>6786</v>
      </c>
      <c r="CQ1415" s="205">
        <v>1</v>
      </c>
    </row>
    <row r="1416" spans="52:95" x14ac:dyDescent="0.25">
      <c r="AZ1416" s="96" t="s">
        <v>1795</v>
      </c>
      <c r="BA1416" s="96" t="s">
        <v>10</v>
      </c>
      <c r="BB1416" s="96">
        <v>4</v>
      </c>
      <c r="BC1416" t="s">
        <v>4527</v>
      </c>
      <c r="BD1416" t="s">
        <v>4404</v>
      </c>
      <c r="BJ1416" s="96">
        <v>4</v>
      </c>
      <c r="BK1416" s="96" t="s">
        <v>4295</v>
      </c>
      <c r="BL1416" s="68" t="s">
        <v>6786</v>
      </c>
      <c r="CQ1416" s="205">
        <v>1</v>
      </c>
    </row>
    <row r="1417" spans="52:95" x14ac:dyDescent="0.25">
      <c r="AZ1417" s="96" t="s">
        <v>1795</v>
      </c>
      <c r="BA1417" s="96" t="s">
        <v>10</v>
      </c>
      <c r="BB1417" s="96">
        <v>5</v>
      </c>
      <c r="BC1417" t="s">
        <v>4531</v>
      </c>
      <c r="BD1417" t="s">
        <v>6792</v>
      </c>
      <c r="BE1417" t="s">
        <v>6793</v>
      </c>
      <c r="BJ1417" s="96">
        <v>4</v>
      </c>
      <c r="BK1417" s="96" t="s">
        <v>4296</v>
      </c>
      <c r="BL1417" s="68" t="s">
        <v>6786</v>
      </c>
      <c r="CQ1417" s="205">
        <v>1</v>
      </c>
    </row>
    <row r="1418" spans="52:95" x14ac:dyDescent="0.25">
      <c r="AZ1418" s="96" t="s">
        <v>1795</v>
      </c>
      <c r="BA1418" s="96" t="s">
        <v>54</v>
      </c>
      <c r="BB1418" s="96">
        <v>1</v>
      </c>
      <c r="BC1418" t="s">
        <v>4536</v>
      </c>
      <c r="BD1418" t="s">
        <v>4404</v>
      </c>
      <c r="BJ1418" s="96">
        <v>4</v>
      </c>
      <c r="BK1418" s="96" t="s">
        <v>4297</v>
      </c>
      <c r="BL1418" s="68" t="s">
        <v>6786</v>
      </c>
      <c r="CQ1418" s="205">
        <v>1</v>
      </c>
    </row>
    <row r="1419" spans="52:95" x14ac:dyDescent="0.25">
      <c r="AZ1419" s="96" t="s">
        <v>1795</v>
      </c>
      <c r="BA1419" s="96" t="s">
        <v>54</v>
      </c>
      <c r="BB1419" s="96">
        <v>2</v>
      </c>
      <c r="BC1419" t="s">
        <v>4540</v>
      </c>
      <c r="BD1419" t="s">
        <v>4541</v>
      </c>
      <c r="BE1419" t="s">
        <v>6794</v>
      </c>
      <c r="BF1419" t="s">
        <v>6789</v>
      </c>
      <c r="BG1419" t="s">
        <v>6788</v>
      </c>
      <c r="BH1419" s="96" t="s">
        <v>6795</v>
      </c>
      <c r="BJ1419" s="96">
        <v>4</v>
      </c>
      <c r="BK1419" s="96" t="s">
        <v>4298</v>
      </c>
      <c r="BL1419" s="68" t="s">
        <v>6786</v>
      </c>
      <c r="CQ1419" s="205">
        <v>1</v>
      </c>
    </row>
    <row r="1420" spans="52:95" x14ac:dyDescent="0.25">
      <c r="AZ1420" s="96" t="s">
        <v>1795</v>
      </c>
      <c r="BA1420" s="96" t="s">
        <v>54</v>
      </c>
      <c r="BB1420" s="96">
        <v>3</v>
      </c>
      <c r="BC1420" t="s">
        <v>4545</v>
      </c>
      <c r="BD1420" t="s">
        <v>5654</v>
      </c>
      <c r="BE1420" t="s">
        <v>4404</v>
      </c>
      <c r="BI1420"/>
      <c r="BJ1420" s="96">
        <v>4</v>
      </c>
      <c r="BK1420" s="96" t="s">
        <v>4299</v>
      </c>
      <c r="BL1420" s="68" t="s">
        <v>6786</v>
      </c>
      <c r="CQ1420" s="205">
        <v>1</v>
      </c>
    </row>
    <row r="1421" spans="52:95" x14ac:dyDescent="0.25">
      <c r="AZ1421" s="96" t="s">
        <v>1795</v>
      </c>
      <c r="BA1421" s="96" t="s">
        <v>54</v>
      </c>
      <c r="BB1421" s="96">
        <v>4</v>
      </c>
      <c r="BC1421" t="s">
        <v>4550</v>
      </c>
      <c r="BD1421" t="s">
        <v>4551</v>
      </c>
      <c r="BE1421" t="s">
        <v>6799</v>
      </c>
      <c r="BF1421" t="s">
        <v>6800</v>
      </c>
      <c r="BG1421" t="s">
        <v>6801</v>
      </c>
      <c r="BH1421" s="96" t="s">
        <v>6802</v>
      </c>
      <c r="BI1421" s="96" t="s">
        <v>6803</v>
      </c>
      <c r="BJ1421" s="96">
        <v>4</v>
      </c>
      <c r="BK1421" s="96" t="s">
        <v>4300</v>
      </c>
      <c r="BL1421" s="68" t="s">
        <v>6786</v>
      </c>
      <c r="CQ1421" s="205">
        <v>1</v>
      </c>
    </row>
    <row r="1422" spans="52:95" x14ac:dyDescent="0.25">
      <c r="AZ1422" s="96" t="s">
        <v>1795</v>
      </c>
      <c r="BA1422" s="96" t="s">
        <v>54</v>
      </c>
      <c r="BB1422" s="96">
        <v>5</v>
      </c>
      <c r="BC1422" t="s">
        <v>4555</v>
      </c>
      <c r="BD1422" t="s">
        <v>4556</v>
      </c>
      <c r="BE1422" t="s">
        <v>6804</v>
      </c>
      <c r="BF1422" t="s">
        <v>6805</v>
      </c>
      <c r="BG1422" t="s">
        <v>6806</v>
      </c>
      <c r="BH1422" s="96" t="s">
        <v>6807</v>
      </c>
      <c r="BJ1422" s="96">
        <v>4</v>
      </c>
      <c r="BK1422" s="96" t="s">
        <v>4301</v>
      </c>
      <c r="BL1422" s="68" t="s">
        <v>6786</v>
      </c>
      <c r="CQ1422" s="205">
        <v>1</v>
      </c>
    </row>
    <row r="1423" spans="52:95" x14ac:dyDescent="0.25">
      <c r="AZ1423" s="96" t="s">
        <v>1795</v>
      </c>
      <c r="BA1423" s="96" t="s">
        <v>12</v>
      </c>
      <c r="BB1423" s="96">
        <v>1</v>
      </c>
      <c r="BC1423" t="s">
        <v>4560</v>
      </c>
      <c r="BD1423" t="s">
        <v>4403</v>
      </c>
      <c r="BE1423" t="s">
        <v>6848</v>
      </c>
      <c r="BH1423"/>
      <c r="BI1423"/>
      <c r="BJ1423" s="96">
        <v>4</v>
      </c>
      <c r="BK1423" s="96" t="s">
        <v>4302</v>
      </c>
      <c r="BL1423" s="68" t="s">
        <v>6786</v>
      </c>
      <c r="CQ1423" s="205">
        <v>1</v>
      </c>
    </row>
    <row r="1424" spans="52:95" x14ac:dyDescent="0.25">
      <c r="AZ1424" s="96" t="s">
        <v>1795</v>
      </c>
      <c r="BA1424" s="96" t="s">
        <v>12</v>
      </c>
      <c r="BB1424" s="96">
        <v>2</v>
      </c>
      <c r="BC1424" t="s">
        <v>4564</v>
      </c>
      <c r="BD1424" t="s">
        <v>4565</v>
      </c>
      <c r="BE1424" t="s">
        <v>6808</v>
      </c>
      <c r="BF1424" t="s">
        <v>6809</v>
      </c>
      <c r="BG1424" t="s">
        <v>6810</v>
      </c>
      <c r="BH1424" t="s">
        <v>6811</v>
      </c>
      <c r="BI1424"/>
      <c r="BJ1424" s="96">
        <v>4</v>
      </c>
      <c r="BK1424" s="96" t="s">
        <v>4303</v>
      </c>
      <c r="BL1424" s="68" t="s">
        <v>6786</v>
      </c>
      <c r="CQ1424" s="205">
        <v>1</v>
      </c>
    </row>
    <row r="1425" spans="52:95" x14ac:dyDescent="0.25">
      <c r="AZ1425" s="96" t="s">
        <v>1795</v>
      </c>
      <c r="BA1425" s="96" t="s">
        <v>12</v>
      </c>
      <c r="BB1425" s="96">
        <v>3</v>
      </c>
      <c r="BC1425" t="s">
        <v>4569</v>
      </c>
      <c r="BD1425" t="s">
        <v>4403</v>
      </c>
      <c r="BE1425" t="s">
        <v>4404</v>
      </c>
      <c r="BH1425"/>
      <c r="BI1425"/>
      <c r="BJ1425" s="96">
        <v>4</v>
      </c>
      <c r="BK1425" s="96" t="s">
        <v>4304</v>
      </c>
      <c r="BL1425" s="68" t="s">
        <v>6786</v>
      </c>
      <c r="CQ1425" s="205">
        <v>1</v>
      </c>
    </row>
    <row r="1426" spans="52:95" x14ac:dyDescent="0.25">
      <c r="AZ1426" s="96" t="s">
        <v>1795</v>
      </c>
      <c r="BA1426" s="96" t="s">
        <v>12</v>
      </c>
      <c r="BB1426" s="96">
        <v>4</v>
      </c>
      <c r="BC1426" t="s">
        <v>4573</v>
      </c>
      <c r="BD1426" t="s">
        <v>6812</v>
      </c>
      <c r="BE1426" t="s">
        <v>6813</v>
      </c>
      <c r="BF1426" t="s">
        <v>6802</v>
      </c>
      <c r="BG1426" t="s">
        <v>6814</v>
      </c>
      <c r="BH1426" t="s">
        <v>6815</v>
      </c>
      <c r="BI1426" t="s">
        <v>6816</v>
      </c>
      <c r="BJ1426" s="96">
        <v>4</v>
      </c>
      <c r="BK1426" s="96" t="s">
        <v>4305</v>
      </c>
      <c r="BL1426" s="68" t="s">
        <v>6786</v>
      </c>
      <c r="CQ1426" s="205">
        <v>1</v>
      </c>
    </row>
    <row r="1427" spans="52:95" x14ac:dyDescent="0.25">
      <c r="AZ1427" s="96" t="s">
        <v>1795</v>
      </c>
      <c r="BA1427" s="96" t="s">
        <v>12</v>
      </c>
      <c r="BB1427" s="96">
        <v>5</v>
      </c>
      <c r="BC1427" t="s">
        <v>4577</v>
      </c>
      <c r="BD1427" t="s">
        <v>6817</v>
      </c>
      <c r="BE1427" t="s">
        <v>4578</v>
      </c>
      <c r="BF1427" t="s">
        <v>6818</v>
      </c>
      <c r="BG1427" t="s">
        <v>6819</v>
      </c>
      <c r="BH1427" t="s">
        <v>6793</v>
      </c>
      <c r="BI1427"/>
      <c r="BJ1427" s="96">
        <v>4</v>
      </c>
      <c r="BK1427" s="96" t="s">
        <v>4306</v>
      </c>
      <c r="BL1427" s="68" t="s">
        <v>6786</v>
      </c>
      <c r="CQ1427" s="205">
        <v>1</v>
      </c>
    </row>
    <row r="1428" spans="52:95" x14ac:dyDescent="0.25">
      <c r="AZ1428" s="96" t="s">
        <v>1813</v>
      </c>
      <c r="BA1428" s="96" t="s">
        <v>10</v>
      </c>
      <c r="BB1428" s="96">
        <v>1</v>
      </c>
      <c r="BC1428" t="s">
        <v>4512</v>
      </c>
      <c r="BD1428" t="s">
        <v>5655</v>
      </c>
      <c r="BE1428" t="s">
        <v>6848</v>
      </c>
      <c r="BJ1428" s="96">
        <v>4</v>
      </c>
      <c r="BK1428" s="96" t="s">
        <v>4292</v>
      </c>
      <c r="BL1428" s="68" t="s">
        <v>6786</v>
      </c>
      <c r="CQ1428" s="205">
        <v>1</v>
      </c>
    </row>
    <row r="1429" spans="52:95" x14ac:dyDescent="0.25">
      <c r="AZ1429" s="96" t="s">
        <v>1813</v>
      </c>
      <c r="BA1429" s="96" t="s">
        <v>10</v>
      </c>
      <c r="BB1429" s="96">
        <v>2</v>
      </c>
      <c r="BC1429" t="s">
        <v>4518</v>
      </c>
      <c r="BD1429" t="s">
        <v>5655</v>
      </c>
      <c r="BE1429" t="s">
        <v>6787</v>
      </c>
      <c r="BF1429" t="s">
        <v>6788</v>
      </c>
      <c r="BG1429" t="s">
        <v>6789</v>
      </c>
      <c r="BJ1429" s="96">
        <v>4</v>
      </c>
      <c r="BK1429" s="96" t="s">
        <v>4293</v>
      </c>
      <c r="BL1429" s="68" t="s">
        <v>6786</v>
      </c>
      <c r="CQ1429" s="205">
        <v>1</v>
      </c>
    </row>
    <row r="1430" spans="52:95" x14ac:dyDescent="0.25">
      <c r="AZ1430" s="96" t="s">
        <v>1813</v>
      </c>
      <c r="BA1430" s="96" t="s">
        <v>10</v>
      </c>
      <c r="BB1430" s="96">
        <v>3</v>
      </c>
      <c r="BC1430" t="s">
        <v>4523</v>
      </c>
      <c r="BD1430" t="s">
        <v>5656</v>
      </c>
      <c r="BE1430" t="s">
        <v>4405</v>
      </c>
      <c r="BJ1430" s="96">
        <v>4</v>
      </c>
      <c r="BK1430" s="96" t="s">
        <v>4294</v>
      </c>
      <c r="BL1430" s="68" t="s">
        <v>6786</v>
      </c>
      <c r="CQ1430" s="205">
        <v>1</v>
      </c>
    </row>
    <row r="1431" spans="52:95" x14ac:dyDescent="0.25">
      <c r="AZ1431" s="96" t="s">
        <v>1813</v>
      </c>
      <c r="BA1431" s="96" t="s">
        <v>10</v>
      </c>
      <c r="BB1431" s="96">
        <v>4</v>
      </c>
      <c r="BC1431" t="s">
        <v>4527</v>
      </c>
      <c r="BD1431" t="s">
        <v>4405</v>
      </c>
      <c r="BJ1431" s="96">
        <v>4</v>
      </c>
      <c r="BK1431" s="96" t="s">
        <v>4295</v>
      </c>
      <c r="BL1431" s="68" t="s">
        <v>6786</v>
      </c>
      <c r="CQ1431" s="205">
        <v>1</v>
      </c>
    </row>
    <row r="1432" spans="52:95" x14ac:dyDescent="0.25">
      <c r="AZ1432" s="96" t="s">
        <v>1813</v>
      </c>
      <c r="BA1432" s="96" t="s">
        <v>10</v>
      </c>
      <c r="BB1432" s="96">
        <v>5</v>
      </c>
      <c r="BC1432" t="s">
        <v>4531</v>
      </c>
      <c r="BD1432" t="s">
        <v>1829</v>
      </c>
      <c r="BE1432" t="s">
        <v>6792</v>
      </c>
      <c r="BF1432" t="s">
        <v>6793</v>
      </c>
      <c r="BJ1432" s="96">
        <v>4</v>
      </c>
      <c r="BK1432" s="96" t="s">
        <v>4296</v>
      </c>
      <c r="BL1432" s="68" t="s">
        <v>6786</v>
      </c>
      <c r="CQ1432" s="205">
        <v>1</v>
      </c>
    </row>
    <row r="1433" spans="52:95" x14ac:dyDescent="0.25">
      <c r="AZ1433" s="96" t="s">
        <v>1813</v>
      </c>
      <c r="BA1433" s="96" t="s">
        <v>54</v>
      </c>
      <c r="BB1433" s="96">
        <v>1</v>
      </c>
      <c r="BC1433" t="s">
        <v>4536</v>
      </c>
      <c r="BD1433" t="s">
        <v>4405</v>
      </c>
      <c r="BJ1433" s="96">
        <v>4</v>
      </c>
      <c r="BK1433" s="96" t="s">
        <v>4297</v>
      </c>
      <c r="BL1433" s="68" t="s">
        <v>6786</v>
      </c>
      <c r="CQ1433" s="205">
        <v>1</v>
      </c>
    </row>
    <row r="1434" spans="52:95" x14ac:dyDescent="0.25">
      <c r="AZ1434" s="96" t="s">
        <v>1813</v>
      </c>
      <c r="BA1434" s="96" t="s">
        <v>54</v>
      </c>
      <c r="BB1434" s="96">
        <v>2</v>
      </c>
      <c r="BC1434" t="s">
        <v>4540</v>
      </c>
      <c r="BD1434" t="s">
        <v>4541</v>
      </c>
      <c r="BE1434" t="s">
        <v>6794</v>
      </c>
      <c r="BF1434" t="s">
        <v>6789</v>
      </c>
      <c r="BG1434" t="s">
        <v>6788</v>
      </c>
      <c r="BH1434" s="96" t="s">
        <v>6795</v>
      </c>
      <c r="BJ1434" s="96">
        <v>4</v>
      </c>
      <c r="BK1434" s="96" t="s">
        <v>4298</v>
      </c>
      <c r="BL1434" s="68" t="s">
        <v>6786</v>
      </c>
      <c r="CQ1434" s="205">
        <v>1</v>
      </c>
    </row>
    <row r="1435" spans="52:95" x14ac:dyDescent="0.25">
      <c r="AZ1435" s="96" t="s">
        <v>1813</v>
      </c>
      <c r="BA1435" s="96" t="s">
        <v>54</v>
      </c>
      <c r="BB1435" s="96">
        <v>3</v>
      </c>
      <c r="BC1435" t="s">
        <v>4545</v>
      </c>
      <c r="BD1435" t="s">
        <v>5656</v>
      </c>
      <c r="BE1435" t="s">
        <v>4405</v>
      </c>
      <c r="BJ1435" s="96">
        <v>4</v>
      </c>
      <c r="BK1435" s="96" t="s">
        <v>4299</v>
      </c>
      <c r="BL1435" s="68" t="s">
        <v>6786</v>
      </c>
      <c r="CQ1435" s="205">
        <v>1</v>
      </c>
    </row>
    <row r="1436" spans="52:95" x14ac:dyDescent="0.25">
      <c r="AZ1436" s="96" t="s">
        <v>1813</v>
      </c>
      <c r="BA1436" s="96" t="s">
        <v>54</v>
      </c>
      <c r="BB1436" s="96">
        <v>4</v>
      </c>
      <c r="BC1436" t="s">
        <v>4550</v>
      </c>
      <c r="BD1436" t="s">
        <v>4551</v>
      </c>
      <c r="BE1436" t="s">
        <v>6799</v>
      </c>
      <c r="BF1436" t="s">
        <v>6800</v>
      </c>
      <c r="BG1436" t="s">
        <v>6801</v>
      </c>
      <c r="BH1436" s="96" t="s">
        <v>6802</v>
      </c>
      <c r="BI1436" s="96" t="s">
        <v>6803</v>
      </c>
      <c r="BJ1436" s="96">
        <v>4</v>
      </c>
      <c r="BK1436" s="96" t="s">
        <v>4300</v>
      </c>
      <c r="BL1436" s="68" t="s">
        <v>6786</v>
      </c>
      <c r="CQ1436" s="205">
        <v>1</v>
      </c>
    </row>
    <row r="1437" spans="52:95" x14ac:dyDescent="0.25">
      <c r="AZ1437" s="96" t="s">
        <v>1813</v>
      </c>
      <c r="BA1437" s="96" t="s">
        <v>54</v>
      </c>
      <c r="BB1437" s="96">
        <v>5</v>
      </c>
      <c r="BC1437" t="s">
        <v>4555</v>
      </c>
      <c r="BD1437" t="s">
        <v>4556</v>
      </c>
      <c r="BE1437" t="s">
        <v>6804</v>
      </c>
      <c r="BF1437" t="s">
        <v>6805</v>
      </c>
      <c r="BG1437" t="s">
        <v>6806</v>
      </c>
      <c r="BH1437" s="96" t="s">
        <v>6807</v>
      </c>
      <c r="BJ1437" s="96">
        <v>4</v>
      </c>
      <c r="BK1437" s="96" t="s">
        <v>4301</v>
      </c>
      <c r="BL1437" s="68" t="s">
        <v>6786</v>
      </c>
      <c r="CQ1437" s="205">
        <v>1</v>
      </c>
    </row>
    <row r="1438" spans="52:95" x14ac:dyDescent="0.25">
      <c r="AZ1438" s="96" t="s">
        <v>1813</v>
      </c>
      <c r="BA1438" s="96" t="s">
        <v>12</v>
      </c>
      <c r="BB1438" s="96">
        <v>1</v>
      </c>
      <c r="BC1438" t="s">
        <v>4560</v>
      </c>
      <c r="BD1438" t="s">
        <v>5655</v>
      </c>
      <c r="BE1438" t="s">
        <v>6848</v>
      </c>
      <c r="BH1438"/>
      <c r="BI1438"/>
      <c r="BJ1438" s="96">
        <v>4</v>
      </c>
      <c r="BK1438" s="96" t="s">
        <v>4302</v>
      </c>
      <c r="BL1438" s="68" t="s">
        <v>6786</v>
      </c>
      <c r="CQ1438" s="205">
        <v>1</v>
      </c>
    </row>
    <row r="1439" spans="52:95" x14ac:dyDescent="0.25">
      <c r="AZ1439" s="96" t="s">
        <v>1813</v>
      </c>
      <c r="BA1439" s="96" t="s">
        <v>12</v>
      </c>
      <c r="BB1439" s="96">
        <v>2</v>
      </c>
      <c r="BC1439" t="s">
        <v>4564</v>
      </c>
      <c r="BD1439" t="s">
        <v>4565</v>
      </c>
      <c r="BE1439" t="s">
        <v>6808</v>
      </c>
      <c r="BF1439" t="s">
        <v>6809</v>
      </c>
      <c r="BG1439" t="s">
        <v>6810</v>
      </c>
      <c r="BH1439" t="s">
        <v>6811</v>
      </c>
      <c r="BI1439"/>
      <c r="BJ1439" s="96">
        <v>4</v>
      </c>
      <c r="BK1439" s="96" t="s">
        <v>4303</v>
      </c>
      <c r="BL1439" s="68" t="s">
        <v>6786</v>
      </c>
      <c r="CQ1439" s="205">
        <v>1</v>
      </c>
    </row>
    <row r="1440" spans="52:95" x14ac:dyDescent="0.25">
      <c r="AZ1440" s="96" t="s">
        <v>1813</v>
      </c>
      <c r="BA1440" s="96" t="s">
        <v>12</v>
      </c>
      <c r="BB1440" s="96">
        <v>3</v>
      </c>
      <c r="BC1440" t="s">
        <v>4569</v>
      </c>
      <c r="BD1440" t="s">
        <v>5655</v>
      </c>
      <c r="BE1440" t="s">
        <v>4405</v>
      </c>
      <c r="BH1440"/>
      <c r="BI1440"/>
      <c r="BJ1440" s="96">
        <v>4</v>
      </c>
      <c r="BK1440" s="96" t="s">
        <v>4304</v>
      </c>
      <c r="BL1440" s="68" t="s">
        <v>6786</v>
      </c>
      <c r="CQ1440" s="205">
        <v>1</v>
      </c>
    </row>
    <row r="1441" spans="52:95" x14ac:dyDescent="0.25">
      <c r="AZ1441" s="96" t="s">
        <v>1813</v>
      </c>
      <c r="BA1441" s="96" t="s">
        <v>12</v>
      </c>
      <c r="BB1441" s="96">
        <v>4</v>
      </c>
      <c r="BC1441" t="s">
        <v>4573</v>
      </c>
      <c r="BD1441" t="s">
        <v>6812</v>
      </c>
      <c r="BE1441" t="s">
        <v>6813</v>
      </c>
      <c r="BF1441" t="s">
        <v>6802</v>
      </c>
      <c r="BG1441" t="s">
        <v>6814</v>
      </c>
      <c r="BH1441" t="s">
        <v>6815</v>
      </c>
      <c r="BI1441" t="s">
        <v>6816</v>
      </c>
      <c r="BJ1441" s="96">
        <v>4</v>
      </c>
      <c r="BK1441" s="96" t="s">
        <v>4305</v>
      </c>
      <c r="BL1441" s="68" t="s">
        <v>6786</v>
      </c>
      <c r="CQ1441" s="205">
        <v>1</v>
      </c>
    </row>
    <row r="1442" spans="52:95" x14ac:dyDescent="0.25">
      <c r="AZ1442" s="96" t="s">
        <v>1813</v>
      </c>
      <c r="BA1442" s="96" t="s">
        <v>12</v>
      </c>
      <c r="BB1442" s="96">
        <v>5</v>
      </c>
      <c r="BC1442" t="s">
        <v>4577</v>
      </c>
      <c r="BD1442" t="s">
        <v>6817</v>
      </c>
      <c r="BE1442" t="s">
        <v>4578</v>
      </c>
      <c r="BF1442" t="s">
        <v>6818</v>
      </c>
      <c r="BG1442" t="s">
        <v>6819</v>
      </c>
      <c r="BH1442" t="s">
        <v>6793</v>
      </c>
      <c r="BI1442"/>
      <c r="BJ1442" s="96">
        <v>4</v>
      </c>
      <c r="BK1442" s="96" t="s">
        <v>4306</v>
      </c>
      <c r="BL1442" s="68" t="s">
        <v>6786</v>
      </c>
      <c r="CQ1442" s="205">
        <v>1</v>
      </c>
    </row>
    <row r="1443" spans="52:95" x14ac:dyDescent="0.25">
      <c r="AZ1443" s="96" t="s">
        <v>1831</v>
      </c>
      <c r="BA1443" s="96" t="s">
        <v>10</v>
      </c>
      <c r="BB1443" s="96">
        <v>1</v>
      </c>
      <c r="BC1443" t="s">
        <v>4512</v>
      </c>
      <c r="BD1443" t="s">
        <v>5657</v>
      </c>
      <c r="BE1443" t="s">
        <v>6848</v>
      </c>
      <c r="BI1443"/>
      <c r="BJ1443" s="96">
        <v>4</v>
      </c>
      <c r="BK1443" s="96" t="s">
        <v>4292</v>
      </c>
      <c r="BL1443" s="68" t="s">
        <v>6786</v>
      </c>
      <c r="CQ1443" s="205">
        <v>1</v>
      </c>
    </row>
    <row r="1444" spans="52:95" x14ac:dyDescent="0.25">
      <c r="AZ1444" s="96" t="s">
        <v>1831</v>
      </c>
      <c r="BA1444" s="96" t="s">
        <v>10</v>
      </c>
      <c r="BB1444" s="96">
        <v>2</v>
      </c>
      <c r="BC1444" t="s">
        <v>4518</v>
      </c>
      <c r="BD1444" t="s">
        <v>7030</v>
      </c>
      <c r="BE1444" t="s">
        <v>6787</v>
      </c>
      <c r="BF1444" t="s">
        <v>6788</v>
      </c>
      <c r="BG1444" t="s">
        <v>6789</v>
      </c>
      <c r="BI1444"/>
      <c r="BJ1444" s="96">
        <v>4</v>
      </c>
      <c r="BK1444" s="96" t="s">
        <v>4293</v>
      </c>
      <c r="BL1444" s="68" t="s">
        <v>6786</v>
      </c>
      <c r="CQ1444" s="205">
        <v>1</v>
      </c>
    </row>
    <row r="1445" spans="52:95" x14ac:dyDescent="0.25">
      <c r="AZ1445" s="96" t="s">
        <v>1831</v>
      </c>
      <c r="BA1445" s="96" t="s">
        <v>10</v>
      </c>
      <c r="BB1445" s="96">
        <v>3</v>
      </c>
      <c r="BC1445" t="s">
        <v>4523</v>
      </c>
      <c r="BD1445" t="s">
        <v>5658</v>
      </c>
      <c r="BE1445" t="s">
        <v>7031</v>
      </c>
      <c r="BJ1445" s="96">
        <v>4</v>
      </c>
      <c r="BK1445" s="96" t="s">
        <v>4294</v>
      </c>
      <c r="BL1445" s="68" t="s">
        <v>6786</v>
      </c>
      <c r="CQ1445" s="205">
        <v>1</v>
      </c>
    </row>
    <row r="1446" spans="52:95" x14ac:dyDescent="0.25">
      <c r="AZ1446" s="96" t="s">
        <v>1831</v>
      </c>
      <c r="BA1446" s="96" t="s">
        <v>10</v>
      </c>
      <c r="BB1446" s="96">
        <v>4</v>
      </c>
      <c r="BC1446" t="s">
        <v>4527</v>
      </c>
      <c r="BD1446" t="s">
        <v>5659</v>
      </c>
      <c r="BJ1446" s="96">
        <v>4</v>
      </c>
      <c r="BK1446" s="96" t="s">
        <v>4295</v>
      </c>
      <c r="BL1446" s="68" t="s">
        <v>6786</v>
      </c>
      <c r="CQ1446" s="205">
        <v>1</v>
      </c>
    </row>
    <row r="1447" spans="52:95" x14ac:dyDescent="0.25">
      <c r="AZ1447" s="96" t="s">
        <v>1831</v>
      </c>
      <c r="BA1447" s="96" t="s">
        <v>10</v>
      </c>
      <c r="BB1447" s="96">
        <v>5</v>
      </c>
      <c r="BC1447" t="s">
        <v>4531</v>
      </c>
      <c r="BD1447" t="s">
        <v>5598</v>
      </c>
      <c r="BE1447" t="s">
        <v>6792</v>
      </c>
      <c r="BF1447" t="s">
        <v>6793</v>
      </c>
      <c r="BJ1447" s="96">
        <v>4</v>
      </c>
      <c r="BK1447" s="96" t="s">
        <v>4296</v>
      </c>
      <c r="BL1447" s="68" t="s">
        <v>6786</v>
      </c>
      <c r="CQ1447" s="205">
        <v>1</v>
      </c>
    </row>
    <row r="1448" spans="52:95" x14ac:dyDescent="0.25">
      <c r="AZ1448" s="96" t="s">
        <v>1831</v>
      </c>
      <c r="BA1448" s="96" t="s">
        <v>54</v>
      </c>
      <c r="BB1448" s="96">
        <v>1</v>
      </c>
      <c r="BC1448" t="s">
        <v>4536</v>
      </c>
      <c r="BD1448" t="s">
        <v>5659</v>
      </c>
      <c r="BJ1448" s="96">
        <v>4</v>
      </c>
      <c r="BK1448" s="96" t="s">
        <v>4297</v>
      </c>
      <c r="BL1448" s="68" t="s">
        <v>6786</v>
      </c>
      <c r="CQ1448" s="205">
        <v>1</v>
      </c>
    </row>
    <row r="1449" spans="52:95" x14ac:dyDescent="0.25">
      <c r="AZ1449" s="96" t="s">
        <v>1831</v>
      </c>
      <c r="BA1449" s="96" t="s">
        <v>54</v>
      </c>
      <c r="BB1449" s="96">
        <v>2</v>
      </c>
      <c r="BC1449" t="s">
        <v>4540</v>
      </c>
      <c r="BD1449" t="s">
        <v>4541</v>
      </c>
      <c r="BE1449" t="s">
        <v>6794</v>
      </c>
      <c r="BF1449" t="s">
        <v>6789</v>
      </c>
      <c r="BG1449" t="s">
        <v>6788</v>
      </c>
      <c r="BH1449" s="96" t="s">
        <v>6795</v>
      </c>
      <c r="BJ1449" s="96">
        <v>4</v>
      </c>
      <c r="BK1449" s="96" t="s">
        <v>4298</v>
      </c>
      <c r="BL1449" s="68" t="s">
        <v>6786</v>
      </c>
      <c r="CQ1449" s="205">
        <v>1</v>
      </c>
    </row>
    <row r="1450" spans="52:95" x14ac:dyDescent="0.25">
      <c r="AZ1450" s="96" t="s">
        <v>1831</v>
      </c>
      <c r="BA1450" s="96" t="s">
        <v>54</v>
      </c>
      <c r="BB1450" s="96">
        <v>3</v>
      </c>
      <c r="BC1450" t="s">
        <v>4545</v>
      </c>
      <c r="BD1450" t="s">
        <v>5658</v>
      </c>
      <c r="BE1450" t="s">
        <v>7031</v>
      </c>
      <c r="BJ1450" s="96">
        <v>4</v>
      </c>
      <c r="BK1450" s="96" t="s">
        <v>4299</v>
      </c>
      <c r="BL1450" s="68" t="s">
        <v>6786</v>
      </c>
      <c r="CQ1450" s="205">
        <v>1</v>
      </c>
    </row>
    <row r="1451" spans="52:95" x14ac:dyDescent="0.25">
      <c r="AZ1451" s="96" t="s">
        <v>1831</v>
      </c>
      <c r="BA1451" s="96" t="s">
        <v>54</v>
      </c>
      <c r="BB1451" s="96">
        <v>4</v>
      </c>
      <c r="BC1451" t="s">
        <v>4550</v>
      </c>
      <c r="BD1451" t="s">
        <v>4551</v>
      </c>
      <c r="BE1451" t="s">
        <v>6799</v>
      </c>
      <c r="BF1451" t="s">
        <v>6800</v>
      </c>
      <c r="BG1451" t="s">
        <v>6801</v>
      </c>
      <c r="BH1451" s="96" t="s">
        <v>6802</v>
      </c>
      <c r="BI1451" s="96" t="s">
        <v>6803</v>
      </c>
      <c r="BJ1451" s="96">
        <v>4</v>
      </c>
      <c r="BK1451" s="96" t="s">
        <v>4300</v>
      </c>
      <c r="BL1451" s="68" t="s">
        <v>6786</v>
      </c>
      <c r="CQ1451" s="205">
        <v>1</v>
      </c>
    </row>
    <row r="1452" spans="52:95" x14ac:dyDescent="0.25">
      <c r="AZ1452" s="96" t="s">
        <v>1831</v>
      </c>
      <c r="BA1452" s="96" t="s">
        <v>54</v>
      </c>
      <c r="BB1452" s="96">
        <v>5</v>
      </c>
      <c r="BC1452" t="s">
        <v>4555</v>
      </c>
      <c r="BD1452" t="s">
        <v>4556</v>
      </c>
      <c r="BE1452" t="s">
        <v>6804</v>
      </c>
      <c r="BF1452" t="s">
        <v>6805</v>
      </c>
      <c r="BG1452" t="s">
        <v>6806</v>
      </c>
      <c r="BH1452" s="96" t="s">
        <v>6807</v>
      </c>
      <c r="BJ1452" s="96">
        <v>4</v>
      </c>
      <c r="BK1452" s="96" t="s">
        <v>4301</v>
      </c>
      <c r="BL1452" s="68" t="s">
        <v>6786</v>
      </c>
      <c r="CQ1452" s="205">
        <v>1</v>
      </c>
    </row>
    <row r="1453" spans="52:95" x14ac:dyDescent="0.25">
      <c r="AZ1453" s="96" t="s">
        <v>1831</v>
      </c>
      <c r="BA1453" s="96" t="s">
        <v>12</v>
      </c>
      <c r="BB1453" s="96">
        <v>1</v>
      </c>
      <c r="BC1453" t="s">
        <v>4560</v>
      </c>
      <c r="BD1453" t="s">
        <v>5657</v>
      </c>
      <c r="BE1453" t="s">
        <v>6848</v>
      </c>
      <c r="BH1453"/>
      <c r="BI1453"/>
      <c r="BJ1453" s="96">
        <v>4</v>
      </c>
      <c r="BK1453" s="96" t="s">
        <v>4302</v>
      </c>
      <c r="BL1453" s="68" t="s">
        <v>6786</v>
      </c>
      <c r="CQ1453" s="205">
        <v>1</v>
      </c>
    </row>
    <row r="1454" spans="52:95" x14ac:dyDescent="0.25">
      <c r="AZ1454" s="96" t="s">
        <v>1831</v>
      </c>
      <c r="BA1454" s="96" t="s">
        <v>12</v>
      </c>
      <c r="BB1454" s="96">
        <v>2</v>
      </c>
      <c r="BC1454" t="s">
        <v>4564</v>
      </c>
      <c r="BD1454" t="s">
        <v>4565</v>
      </c>
      <c r="BE1454" t="s">
        <v>6808</v>
      </c>
      <c r="BF1454" t="s">
        <v>6809</v>
      </c>
      <c r="BG1454" t="s">
        <v>6810</v>
      </c>
      <c r="BH1454" t="s">
        <v>6811</v>
      </c>
      <c r="BI1454"/>
      <c r="BJ1454" s="96">
        <v>4</v>
      </c>
      <c r="BK1454" s="96" t="s">
        <v>4303</v>
      </c>
      <c r="BL1454" s="68" t="s">
        <v>6786</v>
      </c>
      <c r="CQ1454" s="205">
        <v>1</v>
      </c>
    </row>
    <row r="1455" spans="52:95" x14ac:dyDescent="0.25">
      <c r="AZ1455" s="96" t="s">
        <v>1831</v>
      </c>
      <c r="BA1455" s="96" t="s">
        <v>12</v>
      </c>
      <c r="BB1455" s="96">
        <v>3</v>
      </c>
      <c r="BC1455" t="s">
        <v>4569</v>
      </c>
      <c r="BD1455" t="s">
        <v>5657</v>
      </c>
      <c r="BE1455" t="s">
        <v>7031</v>
      </c>
      <c r="BH1455"/>
      <c r="BI1455"/>
      <c r="BJ1455" s="96">
        <v>4</v>
      </c>
      <c r="BK1455" s="96" t="s">
        <v>4304</v>
      </c>
      <c r="BL1455" s="68" t="s">
        <v>6786</v>
      </c>
      <c r="CQ1455" s="205">
        <v>1</v>
      </c>
    </row>
    <row r="1456" spans="52:95" x14ac:dyDescent="0.25">
      <c r="AZ1456" s="96" t="s">
        <v>1831</v>
      </c>
      <c r="BA1456" s="96" t="s">
        <v>12</v>
      </c>
      <c r="BB1456" s="96">
        <v>4</v>
      </c>
      <c r="BC1456" t="s">
        <v>4573</v>
      </c>
      <c r="BD1456" t="s">
        <v>6812</v>
      </c>
      <c r="BE1456" t="s">
        <v>6813</v>
      </c>
      <c r="BF1456" t="s">
        <v>6802</v>
      </c>
      <c r="BG1456" t="s">
        <v>6814</v>
      </c>
      <c r="BH1456" t="s">
        <v>6815</v>
      </c>
      <c r="BI1456" t="s">
        <v>6816</v>
      </c>
      <c r="BJ1456" s="96">
        <v>4</v>
      </c>
      <c r="BK1456" s="96" t="s">
        <v>4305</v>
      </c>
      <c r="BL1456" s="68" t="s">
        <v>6786</v>
      </c>
      <c r="CQ1456" s="205">
        <v>1</v>
      </c>
    </row>
    <row r="1457" spans="52:95" x14ac:dyDescent="0.25">
      <c r="AZ1457" s="96" t="s">
        <v>1831</v>
      </c>
      <c r="BA1457" s="96" t="s">
        <v>12</v>
      </c>
      <c r="BB1457" s="96">
        <v>5</v>
      </c>
      <c r="BC1457" t="s">
        <v>4577</v>
      </c>
      <c r="BD1457" t="s">
        <v>6817</v>
      </c>
      <c r="BE1457" t="s">
        <v>4578</v>
      </c>
      <c r="BF1457" t="s">
        <v>6818</v>
      </c>
      <c r="BG1457" t="s">
        <v>6819</v>
      </c>
      <c r="BH1457" t="s">
        <v>6793</v>
      </c>
      <c r="BI1457"/>
      <c r="BJ1457" s="96">
        <v>4</v>
      </c>
      <c r="BK1457" s="96" t="s">
        <v>4306</v>
      </c>
      <c r="BL1457" s="68" t="s">
        <v>6786</v>
      </c>
      <c r="CQ1457" s="205">
        <v>1</v>
      </c>
    </row>
    <row r="1458" spans="52:95" x14ac:dyDescent="0.25">
      <c r="AZ1458" s="96" t="s">
        <v>1850</v>
      </c>
      <c r="BA1458" s="96" t="s">
        <v>10</v>
      </c>
      <c r="BB1458" s="96">
        <v>1</v>
      </c>
      <c r="BC1458" t="s">
        <v>4512</v>
      </c>
      <c r="BD1458" t="s">
        <v>4406</v>
      </c>
      <c r="BE1458" t="s">
        <v>6848</v>
      </c>
      <c r="BI1458"/>
      <c r="BJ1458" s="96">
        <v>4</v>
      </c>
      <c r="BK1458" s="96" t="s">
        <v>4292</v>
      </c>
      <c r="BL1458" s="68" t="s">
        <v>6786</v>
      </c>
      <c r="CQ1458" s="205">
        <v>1</v>
      </c>
    </row>
    <row r="1459" spans="52:95" x14ac:dyDescent="0.25">
      <c r="AZ1459" s="96" t="s">
        <v>1850</v>
      </c>
      <c r="BA1459" s="96" t="s">
        <v>10</v>
      </c>
      <c r="BB1459" s="96">
        <v>2</v>
      </c>
      <c r="BC1459" t="s">
        <v>4518</v>
      </c>
      <c r="BD1459" t="s">
        <v>7032</v>
      </c>
      <c r="BE1459" t="s">
        <v>6787</v>
      </c>
      <c r="BF1459" t="s">
        <v>6788</v>
      </c>
      <c r="BG1459" t="s">
        <v>6789</v>
      </c>
      <c r="BI1459"/>
      <c r="BJ1459" s="96">
        <v>4</v>
      </c>
      <c r="BK1459" s="96" t="s">
        <v>4293</v>
      </c>
      <c r="BL1459" s="68" t="s">
        <v>6786</v>
      </c>
      <c r="CQ1459" s="205">
        <v>1</v>
      </c>
    </row>
    <row r="1460" spans="52:95" x14ac:dyDescent="0.25">
      <c r="AZ1460" s="96" t="s">
        <v>1850</v>
      </c>
      <c r="BA1460" s="96" t="s">
        <v>10</v>
      </c>
      <c r="BB1460" s="96">
        <v>3</v>
      </c>
      <c r="BC1460" t="s">
        <v>4523</v>
      </c>
      <c r="BD1460" t="s">
        <v>5660</v>
      </c>
      <c r="BE1460" t="s">
        <v>7033</v>
      </c>
      <c r="BI1460"/>
      <c r="BJ1460" s="96">
        <v>4</v>
      </c>
      <c r="BK1460" s="96" t="s">
        <v>4294</v>
      </c>
      <c r="BL1460" s="68" t="s">
        <v>6786</v>
      </c>
      <c r="CQ1460" s="205">
        <v>1</v>
      </c>
    </row>
    <row r="1461" spans="52:95" x14ac:dyDescent="0.25">
      <c r="AZ1461" s="96" t="s">
        <v>1850</v>
      </c>
      <c r="BA1461" s="96" t="s">
        <v>10</v>
      </c>
      <c r="BB1461" s="96">
        <v>4</v>
      </c>
      <c r="BC1461" t="s">
        <v>4527</v>
      </c>
      <c r="BD1461" t="s">
        <v>4407</v>
      </c>
      <c r="BJ1461" s="96">
        <v>4</v>
      </c>
      <c r="BK1461" s="96" t="s">
        <v>4295</v>
      </c>
      <c r="BL1461" s="68" t="s">
        <v>6786</v>
      </c>
      <c r="CQ1461" s="205">
        <v>1</v>
      </c>
    </row>
    <row r="1462" spans="52:95" x14ac:dyDescent="0.25">
      <c r="AZ1462" s="96" t="s">
        <v>1850</v>
      </c>
      <c r="BA1462" s="96" t="s">
        <v>10</v>
      </c>
      <c r="BB1462" s="96">
        <v>5</v>
      </c>
      <c r="BC1462" t="s">
        <v>4531</v>
      </c>
      <c r="BD1462" t="s">
        <v>5598</v>
      </c>
      <c r="BE1462" t="s">
        <v>6792</v>
      </c>
      <c r="BF1462" t="s">
        <v>6793</v>
      </c>
      <c r="BJ1462" s="96">
        <v>4</v>
      </c>
      <c r="BK1462" s="96" t="s">
        <v>4296</v>
      </c>
      <c r="BL1462" s="68" t="s">
        <v>6786</v>
      </c>
      <c r="CQ1462" s="205">
        <v>1</v>
      </c>
    </row>
    <row r="1463" spans="52:95" x14ac:dyDescent="0.25">
      <c r="AZ1463" s="96" t="s">
        <v>1850</v>
      </c>
      <c r="BA1463" s="96" t="s">
        <v>54</v>
      </c>
      <c r="BB1463" s="96">
        <v>1</v>
      </c>
      <c r="BC1463" t="s">
        <v>4536</v>
      </c>
      <c r="BD1463" t="s">
        <v>4407</v>
      </c>
      <c r="BJ1463" s="96">
        <v>4</v>
      </c>
      <c r="BK1463" s="96" t="s">
        <v>4297</v>
      </c>
      <c r="BL1463" s="68" t="s">
        <v>6786</v>
      </c>
      <c r="CQ1463" s="205">
        <v>1</v>
      </c>
    </row>
    <row r="1464" spans="52:95" x14ac:dyDescent="0.25">
      <c r="AZ1464" s="96" t="s">
        <v>1850</v>
      </c>
      <c r="BA1464" s="96" t="s">
        <v>54</v>
      </c>
      <c r="BB1464" s="96">
        <v>2</v>
      </c>
      <c r="BC1464" t="s">
        <v>4540</v>
      </c>
      <c r="BD1464" t="s">
        <v>4541</v>
      </c>
      <c r="BE1464" t="s">
        <v>6794</v>
      </c>
      <c r="BF1464" t="s">
        <v>6789</v>
      </c>
      <c r="BG1464" t="s">
        <v>6788</v>
      </c>
      <c r="BH1464" s="96" t="s">
        <v>6795</v>
      </c>
      <c r="BJ1464" s="96">
        <v>4</v>
      </c>
      <c r="BK1464" s="96" t="s">
        <v>4298</v>
      </c>
      <c r="BL1464" s="68" t="s">
        <v>6786</v>
      </c>
      <c r="CQ1464" s="205">
        <v>1</v>
      </c>
    </row>
    <row r="1465" spans="52:95" x14ac:dyDescent="0.25">
      <c r="AZ1465" s="96" t="s">
        <v>1850</v>
      </c>
      <c r="BA1465" s="96" t="s">
        <v>54</v>
      </c>
      <c r="BB1465" s="96">
        <v>3</v>
      </c>
      <c r="BC1465" t="s">
        <v>4545</v>
      </c>
      <c r="BD1465" t="s">
        <v>5660</v>
      </c>
      <c r="BE1465" t="s">
        <v>7033</v>
      </c>
      <c r="BI1465"/>
      <c r="BJ1465" s="96">
        <v>4</v>
      </c>
      <c r="BK1465" s="96" t="s">
        <v>4299</v>
      </c>
      <c r="BL1465" s="68" t="s">
        <v>6786</v>
      </c>
      <c r="CQ1465" s="205">
        <v>1</v>
      </c>
    </row>
    <row r="1466" spans="52:95" x14ac:dyDescent="0.25">
      <c r="AZ1466" s="96" t="s">
        <v>1850</v>
      </c>
      <c r="BA1466" s="96" t="s">
        <v>54</v>
      </c>
      <c r="BB1466" s="96">
        <v>4</v>
      </c>
      <c r="BC1466" t="s">
        <v>4550</v>
      </c>
      <c r="BD1466" t="s">
        <v>4551</v>
      </c>
      <c r="BE1466" t="s">
        <v>6799</v>
      </c>
      <c r="BF1466" t="s">
        <v>6800</v>
      </c>
      <c r="BG1466" t="s">
        <v>6801</v>
      </c>
      <c r="BH1466" s="96" t="s">
        <v>6802</v>
      </c>
      <c r="BI1466" s="96" t="s">
        <v>6803</v>
      </c>
      <c r="BJ1466" s="96">
        <v>4</v>
      </c>
      <c r="BK1466" s="96" t="s">
        <v>4300</v>
      </c>
      <c r="BL1466" s="68" t="s">
        <v>6786</v>
      </c>
      <c r="CQ1466" s="205">
        <v>1</v>
      </c>
    </row>
    <row r="1467" spans="52:95" x14ac:dyDescent="0.25">
      <c r="AZ1467" s="96" t="s">
        <v>1850</v>
      </c>
      <c r="BA1467" s="96" t="s">
        <v>54</v>
      </c>
      <c r="BB1467" s="96">
        <v>5</v>
      </c>
      <c r="BC1467" t="s">
        <v>4555</v>
      </c>
      <c r="BD1467" t="s">
        <v>4556</v>
      </c>
      <c r="BE1467" t="s">
        <v>6804</v>
      </c>
      <c r="BF1467" t="s">
        <v>6805</v>
      </c>
      <c r="BG1467" t="s">
        <v>6806</v>
      </c>
      <c r="BH1467" s="96" t="s">
        <v>6807</v>
      </c>
      <c r="BJ1467" s="96">
        <v>4</v>
      </c>
      <c r="BK1467" s="96" t="s">
        <v>4301</v>
      </c>
      <c r="BL1467" s="68" t="s">
        <v>6786</v>
      </c>
      <c r="CQ1467" s="205">
        <v>1</v>
      </c>
    </row>
    <row r="1468" spans="52:95" x14ac:dyDescent="0.25">
      <c r="AZ1468" s="96" t="s">
        <v>1850</v>
      </c>
      <c r="BA1468" s="96" t="s">
        <v>12</v>
      </c>
      <c r="BB1468" s="96">
        <v>1</v>
      </c>
      <c r="BC1468" t="s">
        <v>4560</v>
      </c>
      <c r="BD1468" t="s">
        <v>4406</v>
      </c>
      <c r="BE1468" t="s">
        <v>6848</v>
      </c>
      <c r="BH1468"/>
      <c r="BI1468"/>
      <c r="BJ1468" s="96">
        <v>4</v>
      </c>
      <c r="BK1468" s="96" t="s">
        <v>4302</v>
      </c>
      <c r="BL1468" s="68" t="s">
        <v>6786</v>
      </c>
      <c r="CQ1468" s="205">
        <v>1</v>
      </c>
    </row>
    <row r="1469" spans="52:95" x14ac:dyDescent="0.25">
      <c r="AZ1469" s="96" t="s">
        <v>1850</v>
      </c>
      <c r="BA1469" s="96" t="s">
        <v>12</v>
      </c>
      <c r="BB1469" s="96">
        <v>2</v>
      </c>
      <c r="BC1469" t="s">
        <v>4564</v>
      </c>
      <c r="BD1469" t="s">
        <v>4565</v>
      </c>
      <c r="BE1469" t="s">
        <v>6808</v>
      </c>
      <c r="BF1469" t="s">
        <v>6809</v>
      </c>
      <c r="BG1469" t="s">
        <v>6810</v>
      </c>
      <c r="BH1469" t="s">
        <v>6811</v>
      </c>
      <c r="BI1469"/>
      <c r="BJ1469" s="96">
        <v>4</v>
      </c>
      <c r="BK1469" s="96" t="s">
        <v>4303</v>
      </c>
      <c r="BL1469" s="68" t="s">
        <v>6786</v>
      </c>
      <c r="CQ1469" s="205">
        <v>1</v>
      </c>
    </row>
    <row r="1470" spans="52:95" x14ac:dyDescent="0.25">
      <c r="AZ1470" s="96" t="s">
        <v>1850</v>
      </c>
      <c r="BA1470" s="96" t="s">
        <v>12</v>
      </c>
      <c r="BB1470" s="96">
        <v>3</v>
      </c>
      <c r="BC1470" t="s">
        <v>4569</v>
      </c>
      <c r="BD1470" t="s">
        <v>4406</v>
      </c>
      <c r="BE1470" t="s">
        <v>7033</v>
      </c>
      <c r="BH1470"/>
      <c r="BI1470"/>
      <c r="BJ1470" s="96">
        <v>4</v>
      </c>
      <c r="BK1470" s="96" t="s">
        <v>4304</v>
      </c>
      <c r="BL1470" s="68" t="s">
        <v>6786</v>
      </c>
      <c r="CQ1470" s="205">
        <v>1</v>
      </c>
    </row>
    <row r="1471" spans="52:95" x14ac:dyDescent="0.25">
      <c r="AZ1471" s="96" t="s">
        <v>1850</v>
      </c>
      <c r="BA1471" s="96" t="s">
        <v>12</v>
      </c>
      <c r="BB1471" s="96">
        <v>4</v>
      </c>
      <c r="BC1471" t="s">
        <v>4573</v>
      </c>
      <c r="BD1471" t="s">
        <v>6812</v>
      </c>
      <c r="BE1471" t="s">
        <v>6813</v>
      </c>
      <c r="BF1471" t="s">
        <v>6802</v>
      </c>
      <c r="BG1471" t="s">
        <v>6814</v>
      </c>
      <c r="BH1471" t="s">
        <v>6815</v>
      </c>
      <c r="BI1471" t="s">
        <v>6816</v>
      </c>
      <c r="BJ1471" s="96">
        <v>4</v>
      </c>
      <c r="BK1471" s="96" t="s">
        <v>4305</v>
      </c>
      <c r="BL1471" s="68" t="s">
        <v>6786</v>
      </c>
      <c r="CQ1471" s="205">
        <v>1</v>
      </c>
    </row>
    <row r="1472" spans="52:95" x14ac:dyDescent="0.25">
      <c r="AZ1472" s="96" t="s">
        <v>1850</v>
      </c>
      <c r="BA1472" s="96" t="s">
        <v>12</v>
      </c>
      <c r="BB1472" s="96">
        <v>5</v>
      </c>
      <c r="BC1472" t="s">
        <v>4577</v>
      </c>
      <c r="BD1472" t="s">
        <v>6817</v>
      </c>
      <c r="BE1472" t="s">
        <v>4578</v>
      </c>
      <c r="BF1472" t="s">
        <v>6818</v>
      </c>
      <c r="BG1472" t="s">
        <v>6819</v>
      </c>
      <c r="BH1472" t="s">
        <v>6793</v>
      </c>
      <c r="BI1472"/>
      <c r="BJ1472" s="96">
        <v>4</v>
      </c>
      <c r="BK1472" s="96" t="s">
        <v>4306</v>
      </c>
      <c r="BL1472" s="68" t="s">
        <v>6786</v>
      </c>
      <c r="CQ1472" s="205">
        <v>1</v>
      </c>
    </row>
    <row r="1473" spans="52:95" x14ac:dyDescent="0.25">
      <c r="AZ1473" s="96" t="s">
        <v>1867</v>
      </c>
      <c r="BA1473" s="96" t="s">
        <v>10</v>
      </c>
      <c r="BB1473" s="96">
        <v>1</v>
      </c>
      <c r="BC1473" t="s">
        <v>4512</v>
      </c>
      <c r="BD1473" t="s">
        <v>5661</v>
      </c>
      <c r="BE1473" t="s">
        <v>6848</v>
      </c>
      <c r="BI1473"/>
      <c r="BJ1473" s="96">
        <v>4</v>
      </c>
      <c r="BK1473" s="96" t="s">
        <v>4292</v>
      </c>
      <c r="BL1473" s="68" t="s">
        <v>6786</v>
      </c>
      <c r="CQ1473" s="205">
        <v>1</v>
      </c>
    </row>
    <row r="1474" spans="52:95" x14ac:dyDescent="0.25">
      <c r="AZ1474" s="96" t="s">
        <v>1867</v>
      </c>
      <c r="BA1474" s="96" t="s">
        <v>10</v>
      </c>
      <c r="BB1474" s="96">
        <v>2</v>
      </c>
      <c r="BC1474" t="s">
        <v>4518</v>
      </c>
      <c r="BD1474" t="s">
        <v>7034</v>
      </c>
      <c r="BE1474" t="s">
        <v>6787</v>
      </c>
      <c r="BF1474" t="s">
        <v>6788</v>
      </c>
      <c r="BG1474" t="s">
        <v>6789</v>
      </c>
      <c r="BI1474"/>
      <c r="BJ1474" s="96">
        <v>4</v>
      </c>
      <c r="BK1474" s="96" t="s">
        <v>4293</v>
      </c>
      <c r="BL1474" s="68" t="s">
        <v>6786</v>
      </c>
      <c r="CQ1474" s="205">
        <v>1</v>
      </c>
    </row>
    <row r="1475" spans="52:95" x14ac:dyDescent="0.25">
      <c r="AZ1475" s="96" t="s">
        <v>1867</v>
      </c>
      <c r="BA1475" s="96" t="s">
        <v>10</v>
      </c>
      <c r="BB1475" s="96">
        <v>3</v>
      </c>
      <c r="BC1475" t="s">
        <v>4523</v>
      </c>
      <c r="BD1475" t="s">
        <v>5662</v>
      </c>
      <c r="BE1475" t="s">
        <v>7035</v>
      </c>
      <c r="BJ1475" s="96">
        <v>4</v>
      </c>
      <c r="BK1475" s="96" t="s">
        <v>4294</v>
      </c>
      <c r="BL1475" s="68" t="s">
        <v>6786</v>
      </c>
      <c r="CQ1475" s="205">
        <v>1</v>
      </c>
    </row>
    <row r="1476" spans="52:95" x14ac:dyDescent="0.25">
      <c r="AZ1476" s="96" t="s">
        <v>1867</v>
      </c>
      <c r="BA1476" s="96" t="s">
        <v>10</v>
      </c>
      <c r="BB1476" s="96">
        <v>4</v>
      </c>
      <c r="BC1476" t="s">
        <v>4527</v>
      </c>
      <c r="BD1476" t="s">
        <v>4408</v>
      </c>
      <c r="BJ1476" s="96">
        <v>4</v>
      </c>
      <c r="BK1476" s="96" t="s">
        <v>4295</v>
      </c>
      <c r="BL1476" s="68" t="s">
        <v>6786</v>
      </c>
      <c r="CQ1476" s="205">
        <v>1</v>
      </c>
    </row>
    <row r="1477" spans="52:95" x14ac:dyDescent="0.25">
      <c r="AZ1477" s="96" t="s">
        <v>1867</v>
      </c>
      <c r="BA1477" s="96" t="s">
        <v>10</v>
      </c>
      <c r="BB1477" s="96">
        <v>5</v>
      </c>
      <c r="BC1477" t="s">
        <v>4531</v>
      </c>
      <c r="BD1477" t="s">
        <v>5598</v>
      </c>
      <c r="BE1477" t="s">
        <v>6792</v>
      </c>
      <c r="BF1477" t="s">
        <v>6793</v>
      </c>
      <c r="BJ1477" s="96">
        <v>4</v>
      </c>
      <c r="BK1477" s="96" t="s">
        <v>4296</v>
      </c>
      <c r="BL1477" s="68" t="s">
        <v>6786</v>
      </c>
      <c r="CQ1477" s="205">
        <v>1</v>
      </c>
    </row>
    <row r="1478" spans="52:95" x14ac:dyDescent="0.25">
      <c r="AZ1478" s="96" t="s">
        <v>1867</v>
      </c>
      <c r="BA1478" s="96" t="s">
        <v>54</v>
      </c>
      <c r="BB1478" s="96">
        <v>1</v>
      </c>
      <c r="BC1478" t="s">
        <v>4536</v>
      </c>
      <c r="BD1478" t="s">
        <v>4408</v>
      </c>
      <c r="BJ1478" s="96">
        <v>4</v>
      </c>
      <c r="BK1478" s="96" t="s">
        <v>4297</v>
      </c>
      <c r="BL1478" s="68" t="s">
        <v>6786</v>
      </c>
      <c r="CQ1478" s="205">
        <v>1</v>
      </c>
    </row>
    <row r="1479" spans="52:95" x14ac:dyDescent="0.25">
      <c r="AZ1479" s="96" t="s">
        <v>1867</v>
      </c>
      <c r="BA1479" s="96" t="s">
        <v>54</v>
      </c>
      <c r="BB1479" s="96">
        <v>2</v>
      </c>
      <c r="BC1479" t="s">
        <v>4540</v>
      </c>
      <c r="BD1479" t="s">
        <v>4541</v>
      </c>
      <c r="BE1479" t="s">
        <v>6794</v>
      </c>
      <c r="BF1479" t="s">
        <v>6789</v>
      </c>
      <c r="BG1479" t="s">
        <v>6788</v>
      </c>
      <c r="BH1479" s="96" t="s">
        <v>6795</v>
      </c>
      <c r="BJ1479" s="96">
        <v>4</v>
      </c>
      <c r="BK1479" s="96" t="s">
        <v>4298</v>
      </c>
      <c r="BL1479" s="68" t="s">
        <v>6786</v>
      </c>
      <c r="CQ1479" s="205">
        <v>1</v>
      </c>
    </row>
    <row r="1480" spans="52:95" x14ac:dyDescent="0.25">
      <c r="AZ1480" s="96" t="s">
        <v>1867</v>
      </c>
      <c r="BA1480" s="96" t="s">
        <v>54</v>
      </c>
      <c r="BB1480" s="96">
        <v>3</v>
      </c>
      <c r="BC1480" t="s">
        <v>4545</v>
      </c>
      <c r="BD1480" t="s">
        <v>5662</v>
      </c>
      <c r="BE1480" t="s">
        <v>7035</v>
      </c>
      <c r="BJ1480" s="96">
        <v>4</v>
      </c>
      <c r="BK1480" s="96" t="s">
        <v>4299</v>
      </c>
      <c r="BL1480" s="68" t="s">
        <v>6786</v>
      </c>
      <c r="CQ1480" s="205">
        <v>1</v>
      </c>
    </row>
    <row r="1481" spans="52:95" x14ac:dyDescent="0.25">
      <c r="AZ1481" s="96" t="s">
        <v>1867</v>
      </c>
      <c r="BA1481" s="96" t="s">
        <v>54</v>
      </c>
      <c r="BB1481" s="96">
        <v>4</v>
      </c>
      <c r="BC1481" t="s">
        <v>4550</v>
      </c>
      <c r="BD1481" t="s">
        <v>4551</v>
      </c>
      <c r="BE1481" t="s">
        <v>6799</v>
      </c>
      <c r="BF1481" t="s">
        <v>6800</v>
      </c>
      <c r="BG1481" t="s">
        <v>6801</v>
      </c>
      <c r="BH1481" s="96" t="s">
        <v>6802</v>
      </c>
      <c r="BI1481" s="96" t="s">
        <v>6803</v>
      </c>
      <c r="BJ1481" s="96">
        <v>4</v>
      </c>
      <c r="BK1481" s="96" t="s">
        <v>4300</v>
      </c>
      <c r="BL1481" s="68" t="s">
        <v>6786</v>
      </c>
      <c r="CQ1481" s="205">
        <v>1</v>
      </c>
    </row>
    <row r="1482" spans="52:95" x14ac:dyDescent="0.25">
      <c r="AZ1482" s="96" t="s">
        <v>1867</v>
      </c>
      <c r="BA1482" s="96" t="s">
        <v>54</v>
      </c>
      <c r="BB1482" s="96">
        <v>5</v>
      </c>
      <c r="BC1482" t="s">
        <v>4555</v>
      </c>
      <c r="BD1482" t="s">
        <v>4556</v>
      </c>
      <c r="BE1482" t="s">
        <v>6804</v>
      </c>
      <c r="BF1482" t="s">
        <v>6805</v>
      </c>
      <c r="BG1482" t="s">
        <v>6806</v>
      </c>
      <c r="BH1482" s="96" t="s">
        <v>6807</v>
      </c>
      <c r="BJ1482" s="96">
        <v>4</v>
      </c>
      <c r="BK1482" s="96" t="s">
        <v>4301</v>
      </c>
      <c r="BL1482" s="68" t="s">
        <v>6786</v>
      </c>
      <c r="CQ1482" s="205">
        <v>1</v>
      </c>
    </row>
    <row r="1483" spans="52:95" x14ac:dyDescent="0.25">
      <c r="AZ1483" s="96" t="s">
        <v>1867</v>
      </c>
      <c r="BA1483" s="96" t="s">
        <v>12</v>
      </c>
      <c r="BB1483" s="96">
        <v>1</v>
      </c>
      <c r="BC1483" t="s">
        <v>4560</v>
      </c>
      <c r="BD1483" t="s">
        <v>5661</v>
      </c>
      <c r="BE1483" t="s">
        <v>6848</v>
      </c>
      <c r="BH1483"/>
      <c r="BI1483"/>
      <c r="BJ1483" s="96">
        <v>4</v>
      </c>
      <c r="BK1483" s="96" t="s">
        <v>4302</v>
      </c>
      <c r="BL1483" s="68" t="s">
        <v>6786</v>
      </c>
      <c r="CQ1483" s="205">
        <v>1</v>
      </c>
    </row>
    <row r="1484" spans="52:95" x14ac:dyDescent="0.25">
      <c r="AZ1484" s="96" t="s">
        <v>1867</v>
      </c>
      <c r="BA1484" s="96" t="s">
        <v>12</v>
      </c>
      <c r="BB1484" s="96">
        <v>2</v>
      </c>
      <c r="BC1484" t="s">
        <v>4564</v>
      </c>
      <c r="BD1484" t="s">
        <v>4565</v>
      </c>
      <c r="BE1484" t="s">
        <v>6808</v>
      </c>
      <c r="BF1484" t="s">
        <v>6809</v>
      </c>
      <c r="BG1484" t="s">
        <v>6810</v>
      </c>
      <c r="BH1484" t="s">
        <v>6811</v>
      </c>
      <c r="BI1484"/>
      <c r="BJ1484" s="96">
        <v>4</v>
      </c>
      <c r="BK1484" s="96" t="s">
        <v>4303</v>
      </c>
      <c r="BL1484" s="68" t="s">
        <v>6786</v>
      </c>
      <c r="CQ1484" s="205">
        <v>1</v>
      </c>
    </row>
    <row r="1485" spans="52:95" x14ac:dyDescent="0.25">
      <c r="AZ1485" s="96" t="s">
        <v>1867</v>
      </c>
      <c r="BA1485" s="96" t="s">
        <v>12</v>
      </c>
      <c r="BB1485" s="96">
        <v>3</v>
      </c>
      <c r="BC1485" t="s">
        <v>4569</v>
      </c>
      <c r="BD1485" t="s">
        <v>5661</v>
      </c>
      <c r="BE1485" t="s">
        <v>7035</v>
      </c>
      <c r="BH1485"/>
      <c r="BI1485"/>
      <c r="BJ1485" s="96">
        <v>4</v>
      </c>
      <c r="BK1485" s="96" t="s">
        <v>4304</v>
      </c>
      <c r="BL1485" s="68" t="s">
        <v>6786</v>
      </c>
      <c r="CQ1485" s="205">
        <v>1</v>
      </c>
    </row>
    <row r="1486" spans="52:95" x14ac:dyDescent="0.25">
      <c r="AZ1486" s="96" t="s">
        <v>1867</v>
      </c>
      <c r="BA1486" s="96" t="s">
        <v>12</v>
      </c>
      <c r="BB1486" s="96">
        <v>4</v>
      </c>
      <c r="BC1486" t="s">
        <v>4573</v>
      </c>
      <c r="BD1486" t="s">
        <v>6812</v>
      </c>
      <c r="BE1486" t="s">
        <v>6813</v>
      </c>
      <c r="BF1486" t="s">
        <v>6802</v>
      </c>
      <c r="BG1486" t="s">
        <v>6814</v>
      </c>
      <c r="BH1486" t="s">
        <v>6815</v>
      </c>
      <c r="BI1486" t="s">
        <v>6816</v>
      </c>
      <c r="BJ1486" s="96">
        <v>4</v>
      </c>
      <c r="BK1486" s="96" t="s">
        <v>4305</v>
      </c>
      <c r="BL1486" s="68" t="s">
        <v>6786</v>
      </c>
      <c r="CQ1486" s="205">
        <v>1</v>
      </c>
    </row>
    <row r="1487" spans="52:95" x14ac:dyDescent="0.25">
      <c r="AZ1487" s="96" t="s">
        <v>1867</v>
      </c>
      <c r="BA1487" s="96" t="s">
        <v>12</v>
      </c>
      <c r="BB1487" s="96">
        <v>5</v>
      </c>
      <c r="BC1487" t="s">
        <v>4577</v>
      </c>
      <c r="BD1487" t="s">
        <v>6817</v>
      </c>
      <c r="BE1487" t="s">
        <v>4578</v>
      </c>
      <c r="BF1487" t="s">
        <v>6818</v>
      </c>
      <c r="BG1487" t="s">
        <v>6819</v>
      </c>
      <c r="BH1487" t="s">
        <v>6793</v>
      </c>
      <c r="BI1487"/>
      <c r="BJ1487" s="96">
        <v>4</v>
      </c>
      <c r="BK1487" s="96" t="s">
        <v>4306</v>
      </c>
      <c r="BL1487" s="68" t="s">
        <v>6786</v>
      </c>
      <c r="CQ1487" s="205">
        <v>1</v>
      </c>
    </row>
    <row r="1488" spans="52:95" x14ac:dyDescent="0.25">
      <c r="AZ1488" s="96" t="s">
        <v>1884</v>
      </c>
      <c r="BA1488" s="96" t="s">
        <v>10</v>
      </c>
      <c r="BB1488" s="96">
        <v>1</v>
      </c>
      <c r="BC1488" t="s">
        <v>4512</v>
      </c>
      <c r="BD1488" t="s">
        <v>4409</v>
      </c>
      <c r="BE1488" t="s">
        <v>6848</v>
      </c>
      <c r="BI1488"/>
      <c r="BJ1488" s="96">
        <v>4</v>
      </c>
      <c r="BK1488" s="96" t="s">
        <v>4292</v>
      </c>
      <c r="BL1488" s="68" t="s">
        <v>6786</v>
      </c>
      <c r="CQ1488" s="205">
        <v>1</v>
      </c>
    </row>
    <row r="1489" spans="52:95" x14ac:dyDescent="0.25">
      <c r="AZ1489" s="96" t="s">
        <v>1884</v>
      </c>
      <c r="BA1489" s="96" t="s">
        <v>10</v>
      </c>
      <c r="BB1489" s="96">
        <v>2</v>
      </c>
      <c r="BC1489" t="s">
        <v>4518</v>
      </c>
      <c r="BD1489" t="s">
        <v>7036</v>
      </c>
      <c r="BE1489" t="s">
        <v>6787</v>
      </c>
      <c r="BF1489" t="s">
        <v>6788</v>
      </c>
      <c r="BG1489" t="s">
        <v>6789</v>
      </c>
      <c r="BI1489"/>
      <c r="BJ1489" s="96">
        <v>4</v>
      </c>
      <c r="BK1489" s="96" t="s">
        <v>4293</v>
      </c>
      <c r="BL1489" s="68" t="s">
        <v>6786</v>
      </c>
      <c r="CQ1489" s="205">
        <v>1</v>
      </c>
    </row>
    <row r="1490" spans="52:95" x14ac:dyDescent="0.25">
      <c r="AZ1490" s="96" t="s">
        <v>1884</v>
      </c>
      <c r="BA1490" s="96" t="s">
        <v>10</v>
      </c>
      <c r="BB1490" s="96">
        <v>3</v>
      </c>
      <c r="BC1490" t="s">
        <v>4523</v>
      </c>
      <c r="BD1490" t="s">
        <v>5663</v>
      </c>
      <c r="BE1490" t="s">
        <v>7037</v>
      </c>
      <c r="BJ1490" s="96">
        <v>4</v>
      </c>
      <c r="BK1490" s="96" t="s">
        <v>4294</v>
      </c>
      <c r="BL1490" s="68" t="s">
        <v>6786</v>
      </c>
      <c r="CQ1490" s="205">
        <v>1</v>
      </c>
    </row>
    <row r="1491" spans="52:95" x14ac:dyDescent="0.25">
      <c r="AZ1491" s="96" t="s">
        <v>1884</v>
      </c>
      <c r="BA1491" s="96" t="s">
        <v>10</v>
      </c>
      <c r="BB1491" s="96">
        <v>4</v>
      </c>
      <c r="BC1491" t="s">
        <v>4527</v>
      </c>
      <c r="BD1491" t="s">
        <v>4410</v>
      </c>
      <c r="BJ1491" s="96">
        <v>4</v>
      </c>
      <c r="BK1491" s="96" t="s">
        <v>4295</v>
      </c>
      <c r="BL1491" s="68" t="s">
        <v>6786</v>
      </c>
      <c r="CQ1491" s="205">
        <v>1</v>
      </c>
    </row>
    <row r="1492" spans="52:95" x14ac:dyDescent="0.25">
      <c r="AZ1492" s="96" t="s">
        <v>1884</v>
      </c>
      <c r="BA1492" s="96" t="s">
        <v>10</v>
      </c>
      <c r="BB1492" s="96">
        <v>5</v>
      </c>
      <c r="BC1492" t="s">
        <v>4531</v>
      </c>
      <c r="BD1492" t="s">
        <v>5598</v>
      </c>
      <c r="BE1492" t="s">
        <v>6792</v>
      </c>
      <c r="BF1492" t="s">
        <v>6793</v>
      </c>
      <c r="BJ1492" s="96">
        <v>4</v>
      </c>
      <c r="BK1492" s="96" t="s">
        <v>4296</v>
      </c>
      <c r="BL1492" s="68" t="s">
        <v>6786</v>
      </c>
      <c r="CQ1492" s="205">
        <v>1</v>
      </c>
    </row>
    <row r="1493" spans="52:95" x14ac:dyDescent="0.25">
      <c r="AZ1493" s="96" t="s">
        <v>1884</v>
      </c>
      <c r="BA1493" s="96" t="s">
        <v>54</v>
      </c>
      <c r="BB1493" s="96">
        <v>1</v>
      </c>
      <c r="BC1493" t="s">
        <v>4536</v>
      </c>
      <c r="BD1493" t="s">
        <v>4410</v>
      </c>
      <c r="BJ1493" s="96">
        <v>4</v>
      </c>
      <c r="BK1493" s="96" t="s">
        <v>4297</v>
      </c>
      <c r="BL1493" s="68" t="s">
        <v>6786</v>
      </c>
      <c r="CQ1493" s="205">
        <v>1</v>
      </c>
    </row>
    <row r="1494" spans="52:95" x14ac:dyDescent="0.25">
      <c r="AZ1494" s="96" t="s">
        <v>1884</v>
      </c>
      <c r="BA1494" s="96" t="s">
        <v>54</v>
      </c>
      <c r="BB1494" s="96">
        <v>2</v>
      </c>
      <c r="BC1494" t="s">
        <v>4540</v>
      </c>
      <c r="BD1494" t="s">
        <v>4541</v>
      </c>
      <c r="BE1494" t="s">
        <v>6794</v>
      </c>
      <c r="BF1494" t="s">
        <v>6789</v>
      </c>
      <c r="BG1494" t="s">
        <v>6788</v>
      </c>
      <c r="BH1494" s="96" t="s">
        <v>6795</v>
      </c>
      <c r="BJ1494" s="96">
        <v>4</v>
      </c>
      <c r="BK1494" s="96" t="s">
        <v>4298</v>
      </c>
      <c r="BL1494" s="68" t="s">
        <v>6786</v>
      </c>
      <c r="CQ1494" s="205">
        <v>1</v>
      </c>
    </row>
    <row r="1495" spans="52:95" x14ac:dyDescent="0.25">
      <c r="AZ1495" s="96" t="s">
        <v>1884</v>
      </c>
      <c r="BA1495" s="96" t="s">
        <v>54</v>
      </c>
      <c r="BB1495" s="96">
        <v>3</v>
      </c>
      <c r="BC1495" t="s">
        <v>4545</v>
      </c>
      <c r="BD1495" t="s">
        <v>5663</v>
      </c>
      <c r="BE1495" t="s">
        <v>7037</v>
      </c>
      <c r="BJ1495" s="96">
        <v>4</v>
      </c>
      <c r="BK1495" s="96" t="s">
        <v>4299</v>
      </c>
      <c r="BL1495" s="68" t="s">
        <v>6786</v>
      </c>
      <c r="CQ1495" s="205">
        <v>1</v>
      </c>
    </row>
    <row r="1496" spans="52:95" x14ac:dyDescent="0.25">
      <c r="AZ1496" s="96" t="s">
        <v>1884</v>
      </c>
      <c r="BA1496" s="96" t="s">
        <v>54</v>
      </c>
      <c r="BB1496" s="96">
        <v>4</v>
      </c>
      <c r="BC1496" t="s">
        <v>4550</v>
      </c>
      <c r="BD1496" t="s">
        <v>4551</v>
      </c>
      <c r="BE1496" t="s">
        <v>6799</v>
      </c>
      <c r="BF1496" t="s">
        <v>6800</v>
      </c>
      <c r="BG1496" t="s">
        <v>6801</v>
      </c>
      <c r="BH1496" s="96" t="s">
        <v>6802</v>
      </c>
      <c r="BI1496" s="96" t="s">
        <v>6803</v>
      </c>
      <c r="BJ1496" s="96">
        <v>4</v>
      </c>
      <c r="BK1496" s="96" t="s">
        <v>4300</v>
      </c>
      <c r="BL1496" s="68" t="s">
        <v>6786</v>
      </c>
      <c r="CQ1496" s="205">
        <v>1</v>
      </c>
    </row>
    <row r="1497" spans="52:95" x14ac:dyDescent="0.25">
      <c r="AZ1497" s="96" t="s">
        <v>1884</v>
      </c>
      <c r="BA1497" s="96" t="s">
        <v>54</v>
      </c>
      <c r="BB1497" s="96">
        <v>5</v>
      </c>
      <c r="BC1497" t="s">
        <v>4555</v>
      </c>
      <c r="BD1497" t="s">
        <v>4556</v>
      </c>
      <c r="BE1497" t="s">
        <v>6804</v>
      </c>
      <c r="BF1497" t="s">
        <v>6805</v>
      </c>
      <c r="BG1497" t="s">
        <v>6806</v>
      </c>
      <c r="BH1497" s="96" t="s">
        <v>6807</v>
      </c>
      <c r="BJ1497" s="96">
        <v>4</v>
      </c>
      <c r="BK1497" s="96" t="s">
        <v>4301</v>
      </c>
      <c r="BL1497" s="68" t="s">
        <v>6786</v>
      </c>
      <c r="CQ1497" s="205">
        <v>1</v>
      </c>
    </row>
    <row r="1498" spans="52:95" x14ac:dyDescent="0.25">
      <c r="AZ1498" s="96" t="s">
        <v>1884</v>
      </c>
      <c r="BA1498" s="96" t="s">
        <v>12</v>
      </c>
      <c r="BB1498" s="96">
        <v>1</v>
      </c>
      <c r="BC1498" t="s">
        <v>4560</v>
      </c>
      <c r="BD1498" t="s">
        <v>4409</v>
      </c>
      <c r="BE1498" t="s">
        <v>6848</v>
      </c>
      <c r="BH1498"/>
      <c r="BI1498"/>
      <c r="BJ1498" s="96">
        <v>4</v>
      </c>
      <c r="BK1498" s="96" t="s">
        <v>4302</v>
      </c>
      <c r="BL1498" s="68" t="s">
        <v>6786</v>
      </c>
      <c r="CQ1498" s="205">
        <v>1</v>
      </c>
    </row>
    <row r="1499" spans="52:95" x14ac:dyDescent="0.25">
      <c r="AZ1499" s="96" t="s">
        <v>1884</v>
      </c>
      <c r="BA1499" s="96" t="s">
        <v>12</v>
      </c>
      <c r="BB1499" s="96">
        <v>2</v>
      </c>
      <c r="BC1499" t="s">
        <v>4564</v>
      </c>
      <c r="BD1499" t="s">
        <v>4565</v>
      </c>
      <c r="BE1499" t="s">
        <v>6808</v>
      </c>
      <c r="BF1499" t="s">
        <v>6809</v>
      </c>
      <c r="BG1499" t="s">
        <v>6810</v>
      </c>
      <c r="BH1499" t="s">
        <v>6811</v>
      </c>
      <c r="BI1499"/>
      <c r="BJ1499" s="96">
        <v>4</v>
      </c>
      <c r="BK1499" s="96" t="s">
        <v>4303</v>
      </c>
      <c r="BL1499" s="68" t="s">
        <v>6786</v>
      </c>
      <c r="CQ1499" s="205">
        <v>1</v>
      </c>
    </row>
    <row r="1500" spans="52:95" x14ac:dyDescent="0.25">
      <c r="AZ1500" s="96" t="s">
        <v>1884</v>
      </c>
      <c r="BA1500" s="96" t="s">
        <v>12</v>
      </c>
      <c r="BB1500" s="96">
        <v>3</v>
      </c>
      <c r="BC1500" t="s">
        <v>4569</v>
      </c>
      <c r="BD1500" t="s">
        <v>4409</v>
      </c>
      <c r="BE1500" t="s">
        <v>7037</v>
      </c>
      <c r="BH1500"/>
      <c r="BI1500"/>
      <c r="BJ1500" s="96">
        <v>4</v>
      </c>
      <c r="BK1500" s="96" t="s">
        <v>4304</v>
      </c>
      <c r="BL1500" s="68" t="s">
        <v>6786</v>
      </c>
      <c r="CQ1500" s="205">
        <v>1</v>
      </c>
    </row>
    <row r="1501" spans="52:95" x14ac:dyDescent="0.25">
      <c r="AZ1501" s="96" t="s">
        <v>1884</v>
      </c>
      <c r="BA1501" s="96" t="s">
        <v>12</v>
      </c>
      <c r="BB1501" s="96">
        <v>4</v>
      </c>
      <c r="BC1501" t="s">
        <v>4573</v>
      </c>
      <c r="BD1501" t="s">
        <v>6812</v>
      </c>
      <c r="BE1501" t="s">
        <v>6813</v>
      </c>
      <c r="BF1501" t="s">
        <v>6802</v>
      </c>
      <c r="BG1501" t="s">
        <v>6814</v>
      </c>
      <c r="BH1501" t="s">
        <v>6815</v>
      </c>
      <c r="BI1501" t="s">
        <v>6816</v>
      </c>
      <c r="BJ1501" s="96">
        <v>4</v>
      </c>
      <c r="BK1501" s="96" t="s">
        <v>4305</v>
      </c>
      <c r="BL1501" s="68" t="s">
        <v>6786</v>
      </c>
      <c r="CQ1501" s="205">
        <v>1</v>
      </c>
    </row>
    <row r="1502" spans="52:95" x14ac:dyDescent="0.25">
      <c r="AZ1502" s="96" t="s">
        <v>1884</v>
      </c>
      <c r="BA1502" s="96" t="s">
        <v>12</v>
      </c>
      <c r="BB1502" s="96">
        <v>5</v>
      </c>
      <c r="BC1502" t="s">
        <v>4577</v>
      </c>
      <c r="BD1502" t="s">
        <v>6817</v>
      </c>
      <c r="BE1502" t="s">
        <v>4578</v>
      </c>
      <c r="BF1502" t="s">
        <v>6818</v>
      </c>
      <c r="BG1502" t="s">
        <v>6819</v>
      </c>
      <c r="BH1502" t="s">
        <v>6793</v>
      </c>
      <c r="BI1502"/>
      <c r="BJ1502" s="96">
        <v>4</v>
      </c>
      <c r="BK1502" s="96" t="s">
        <v>4306</v>
      </c>
      <c r="BL1502" s="68" t="s">
        <v>6786</v>
      </c>
      <c r="CQ1502" s="205">
        <v>1</v>
      </c>
    </row>
    <row r="1503" spans="52:95" x14ac:dyDescent="0.25">
      <c r="AZ1503" s="96" t="s">
        <v>1901</v>
      </c>
      <c r="BA1503" s="96" t="s">
        <v>10</v>
      </c>
      <c r="BB1503" s="96">
        <v>1</v>
      </c>
      <c r="BC1503" t="s">
        <v>4512</v>
      </c>
      <c r="BD1503" t="s">
        <v>4411</v>
      </c>
      <c r="BE1503" t="s">
        <v>6848</v>
      </c>
      <c r="BI1503"/>
      <c r="BJ1503" s="96">
        <v>4</v>
      </c>
      <c r="BK1503" s="96" t="s">
        <v>4292</v>
      </c>
      <c r="BL1503" s="68" t="s">
        <v>6786</v>
      </c>
      <c r="CQ1503" s="205">
        <v>1</v>
      </c>
    </row>
    <row r="1504" spans="52:95" x14ac:dyDescent="0.25">
      <c r="AZ1504" s="96" t="s">
        <v>1901</v>
      </c>
      <c r="BA1504" s="96" t="s">
        <v>10</v>
      </c>
      <c r="BB1504" s="96">
        <v>2</v>
      </c>
      <c r="BC1504" t="s">
        <v>4518</v>
      </c>
      <c r="BD1504" t="s">
        <v>7038</v>
      </c>
      <c r="BE1504" t="s">
        <v>6787</v>
      </c>
      <c r="BF1504" t="s">
        <v>6788</v>
      </c>
      <c r="BG1504" t="s">
        <v>6789</v>
      </c>
      <c r="BI1504"/>
      <c r="BJ1504" s="96">
        <v>4</v>
      </c>
      <c r="BK1504" s="96" t="s">
        <v>4293</v>
      </c>
      <c r="BL1504" s="68" t="s">
        <v>6786</v>
      </c>
      <c r="CQ1504" s="205">
        <v>1</v>
      </c>
    </row>
    <row r="1505" spans="52:95" x14ac:dyDescent="0.25">
      <c r="AZ1505" s="96" t="s">
        <v>1901</v>
      </c>
      <c r="BA1505" s="96" t="s">
        <v>10</v>
      </c>
      <c r="BB1505" s="96">
        <v>3</v>
      </c>
      <c r="BC1505" t="s">
        <v>4523</v>
      </c>
      <c r="BD1505" t="s">
        <v>5664</v>
      </c>
      <c r="BE1505" t="s">
        <v>7039</v>
      </c>
      <c r="BJ1505" s="96">
        <v>4</v>
      </c>
      <c r="BK1505" s="96" t="s">
        <v>4294</v>
      </c>
      <c r="BL1505" s="68" t="s">
        <v>6786</v>
      </c>
      <c r="CQ1505" s="205">
        <v>1</v>
      </c>
    </row>
    <row r="1506" spans="52:95" x14ac:dyDescent="0.25">
      <c r="AZ1506" s="96" t="s">
        <v>1901</v>
      </c>
      <c r="BA1506" s="96" t="s">
        <v>10</v>
      </c>
      <c r="BB1506" s="96">
        <v>4</v>
      </c>
      <c r="BC1506" t="s">
        <v>4527</v>
      </c>
      <c r="BD1506" t="s">
        <v>4412</v>
      </c>
      <c r="BJ1506" s="96">
        <v>4</v>
      </c>
      <c r="BK1506" s="96" t="s">
        <v>4295</v>
      </c>
      <c r="BL1506" s="68" t="s">
        <v>6786</v>
      </c>
      <c r="CQ1506" s="205">
        <v>1</v>
      </c>
    </row>
    <row r="1507" spans="52:95" x14ac:dyDescent="0.25">
      <c r="AZ1507" s="96" t="s">
        <v>1901</v>
      </c>
      <c r="BA1507" s="96" t="s">
        <v>10</v>
      </c>
      <c r="BB1507" s="96">
        <v>5</v>
      </c>
      <c r="BC1507" t="s">
        <v>4531</v>
      </c>
      <c r="BD1507" t="s">
        <v>5598</v>
      </c>
      <c r="BE1507" t="s">
        <v>6792</v>
      </c>
      <c r="BF1507" t="s">
        <v>6793</v>
      </c>
      <c r="BJ1507" s="96">
        <v>4</v>
      </c>
      <c r="BK1507" s="96" t="s">
        <v>4296</v>
      </c>
      <c r="BL1507" s="68" t="s">
        <v>6786</v>
      </c>
      <c r="CQ1507" s="205">
        <v>1</v>
      </c>
    </row>
    <row r="1508" spans="52:95" x14ac:dyDescent="0.25">
      <c r="AZ1508" s="96" t="s">
        <v>1901</v>
      </c>
      <c r="BA1508" s="96" t="s">
        <v>54</v>
      </c>
      <c r="BB1508" s="96">
        <v>1</v>
      </c>
      <c r="BC1508" t="s">
        <v>4536</v>
      </c>
      <c r="BD1508" t="s">
        <v>4412</v>
      </c>
      <c r="BJ1508" s="96">
        <v>4</v>
      </c>
      <c r="BK1508" s="96" t="s">
        <v>4297</v>
      </c>
      <c r="BL1508" s="68" t="s">
        <v>6786</v>
      </c>
      <c r="CQ1508" s="205">
        <v>1</v>
      </c>
    </row>
    <row r="1509" spans="52:95" x14ac:dyDescent="0.25">
      <c r="AZ1509" s="96" t="s">
        <v>1901</v>
      </c>
      <c r="BA1509" s="96" t="s">
        <v>54</v>
      </c>
      <c r="BB1509" s="96">
        <v>2</v>
      </c>
      <c r="BC1509" t="s">
        <v>4540</v>
      </c>
      <c r="BD1509" t="s">
        <v>4541</v>
      </c>
      <c r="BE1509" t="s">
        <v>6794</v>
      </c>
      <c r="BF1509" t="s">
        <v>6789</v>
      </c>
      <c r="BG1509" t="s">
        <v>6788</v>
      </c>
      <c r="BH1509" s="96" t="s">
        <v>6795</v>
      </c>
      <c r="BJ1509" s="96">
        <v>4</v>
      </c>
      <c r="BK1509" s="96" t="s">
        <v>4298</v>
      </c>
      <c r="BL1509" s="68" t="s">
        <v>6786</v>
      </c>
      <c r="CQ1509" s="205">
        <v>1</v>
      </c>
    </row>
    <row r="1510" spans="52:95" x14ac:dyDescent="0.25">
      <c r="AZ1510" s="96" t="s">
        <v>1901</v>
      </c>
      <c r="BA1510" s="96" t="s">
        <v>54</v>
      </c>
      <c r="BB1510" s="96">
        <v>3</v>
      </c>
      <c r="BC1510" t="s">
        <v>4545</v>
      </c>
      <c r="BD1510" t="s">
        <v>5664</v>
      </c>
      <c r="BE1510" t="s">
        <v>7039</v>
      </c>
      <c r="BJ1510" s="96">
        <v>4</v>
      </c>
      <c r="BK1510" s="96" t="s">
        <v>4299</v>
      </c>
      <c r="BL1510" s="68" t="s">
        <v>6786</v>
      </c>
      <c r="CQ1510" s="205">
        <v>1</v>
      </c>
    </row>
    <row r="1511" spans="52:95" x14ac:dyDescent="0.25">
      <c r="AZ1511" s="96" t="s">
        <v>1901</v>
      </c>
      <c r="BA1511" s="96" t="s">
        <v>54</v>
      </c>
      <c r="BB1511" s="96">
        <v>4</v>
      </c>
      <c r="BC1511" t="s">
        <v>4550</v>
      </c>
      <c r="BD1511" t="s">
        <v>4551</v>
      </c>
      <c r="BE1511" t="s">
        <v>6799</v>
      </c>
      <c r="BF1511" t="s">
        <v>6800</v>
      </c>
      <c r="BG1511" t="s">
        <v>6801</v>
      </c>
      <c r="BH1511" s="96" t="s">
        <v>6802</v>
      </c>
      <c r="BI1511" s="96" t="s">
        <v>6803</v>
      </c>
      <c r="BJ1511" s="96">
        <v>4</v>
      </c>
      <c r="BK1511" s="96" t="s">
        <v>4300</v>
      </c>
      <c r="BL1511" s="68" t="s">
        <v>6786</v>
      </c>
      <c r="CQ1511" s="205">
        <v>1</v>
      </c>
    </row>
    <row r="1512" spans="52:95" x14ac:dyDescent="0.25">
      <c r="AZ1512" s="96" t="s">
        <v>1901</v>
      </c>
      <c r="BA1512" s="96" t="s">
        <v>54</v>
      </c>
      <c r="BB1512" s="96">
        <v>5</v>
      </c>
      <c r="BC1512" t="s">
        <v>4555</v>
      </c>
      <c r="BD1512" t="s">
        <v>4556</v>
      </c>
      <c r="BE1512" t="s">
        <v>6804</v>
      </c>
      <c r="BF1512" t="s">
        <v>6805</v>
      </c>
      <c r="BG1512" t="s">
        <v>6806</v>
      </c>
      <c r="BH1512" s="96" t="s">
        <v>6807</v>
      </c>
      <c r="BJ1512" s="96">
        <v>4</v>
      </c>
      <c r="BK1512" s="96" t="s">
        <v>4301</v>
      </c>
      <c r="BL1512" s="68" t="s">
        <v>6786</v>
      </c>
      <c r="CQ1512" s="205">
        <v>1</v>
      </c>
    </row>
    <row r="1513" spans="52:95" x14ac:dyDescent="0.25">
      <c r="AZ1513" s="96" t="s">
        <v>1901</v>
      </c>
      <c r="BA1513" s="96" t="s">
        <v>12</v>
      </c>
      <c r="BB1513" s="96">
        <v>1</v>
      </c>
      <c r="BC1513" t="s">
        <v>4560</v>
      </c>
      <c r="BD1513" t="s">
        <v>4411</v>
      </c>
      <c r="BE1513" t="s">
        <v>6848</v>
      </c>
      <c r="BH1513"/>
      <c r="BI1513"/>
      <c r="BJ1513" s="96">
        <v>4</v>
      </c>
      <c r="BK1513" s="96" t="s">
        <v>4302</v>
      </c>
      <c r="BL1513" s="68" t="s">
        <v>6786</v>
      </c>
      <c r="CQ1513" s="205">
        <v>1</v>
      </c>
    </row>
    <row r="1514" spans="52:95" x14ac:dyDescent="0.25">
      <c r="AZ1514" s="96" t="s">
        <v>1901</v>
      </c>
      <c r="BA1514" s="96" t="s">
        <v>12</v>
      </c>
      <c r="BB1514" s="96">
        <v>2</v>
      </c>
      <c r="BC1514" t="s">
        <v>4564</v>
      </c>
      <c r="BD1514" t="s">
        <v>4565</v>
      </c>
      <c r="BE1514" t="s">
        <v>6808</v>
      </c>
      <c r="BF1514" t="s">
        <v>6809</v>
      </c>
      <c r="BG1514" t="s">
        <v>6810</v>
      </c>
      <c r="BH1514" t="s">
        <v>6811</v>
      </c>
      <c r="BI1514"/>
      <c r="BJ1514" s="96">
        <v>4</v>
      </c>
      <c r="BK1514" s="96" t="s">
        <v>4303</v>
      </c>
      <c r="BL1514" s="68" t="s">
        <v>6786</v>
      </c>
      <c r="CQ1514" s="205">
        <v>1</v>
      </c>
    </row>
    <row r="1515" spans="52:95" x14ac:dyDescent="0.25">
      <c r="AZ1515" s="96" t="s">
        <v>1901</v>
      </c>
      <c r="BA1515" s="96" t="s">
        <v>12</v>
      </c>
      <c r="BB1515" s="96">
        <v>3</v>
      </c>
      <c r="BC1515" t="s">
        <v>4569</v>
      </c>
      <c r="BD1515" t="s">
        <v>4411</v>
      </c>
      <c r="BE1515" t="s">
        <v>7039</v>
      </c>
      <c r="BH1515"/>
      <c r="BI1515"/>
      <c r="BJ1515" s="96">
        <v>4</v>
      </c>
      <c r="BK1515" s="96" t="s">
        <v>4304</v>
      </c>
      <c r="BL1515" s="68" t="s">
        <v>6786</v>
      </c>
      <c r="CQ1515" s="205">
        <v>1</v>
      </c>
    </row>
    <row r="1516" spans="52:95" x14ac:dyDescent="0.25">
      <c r="AZ1516" s="96" t="s">
        <v>1901</v>
      </c>
      <c r="BA1516" s="96" t="s">
        <v>12</v>
      </c>
      <c r="BB1516" s="96">
        <v>4</v>
      </c>
      <c r="BC1516" t="s">
        <v>4573</v>
      </c>
      <c r="BD1516" t="s">
        <v>6812</v>
      </c>
      <c r="BE1516" t="s">
        <v>6813</v>
      </c>
      <c r="BF1516" t="s">
        <v>6802</v>
      </c>
      <c r="BG1516" t="s">
        <v>6814</v>
      </c>
      <c r="BH1516" t="s">
        <v>6815</v>
      </c>
      <c r="BI1516" t="s">
        <v>6816</v>
      </c>
      <c r="BJ1516" s="96">
        <v>4</v>
      </c>
      <c r="BK1516" s="96" t="s">
        <v>4305</v>
      </c>
      <c r="BL1516" s="68" t="s">
        <v>6786</v>
      </c>
      <c r="CQ1516" s="205">
        <v>1</v>
      </c>
    </row>
    <row r="1517" spans="52:95" x14ac:dyDescent="0.25">
      <c r="AZ1517" s="96" t="s">
        <v>1901</v>
      </c>
      <c r="BA1517" s="96" t="s">
        <v>12</v>
      </c>
      <c r="BB1517" s="96">
        <v>5</v>
      </c>
      <c r="BC1517" t="s">
        <v>4577</v>
      </c>
      <c r="BD1517" t="s">
        <v>6817</v>
      </c>
      <c r="BE1517" t="s">
        <v>4578</v>
      </c>
      <c r="BF1517" t="s">
        <v>6818</v>
      </c>
      <c r="BG1517" t="s">
        <v>6819</v>
      </c>
      <c r="BH1517" t="s">
        <v>6793</v>
      </c>
      <c r="BI1517"/>
      <c r="BJ1517" s="96">
        <v>4</v>
      </c>
      <c r="BK1517" s="96" t="s">
        <v>4306</v>
      </c>
      <c r="BL1517" s="68" t="s">
        <v>6786</v>
      </c>
      <c r="CQ1517" s="205">
        <v>1</v>
      </c>
    </row>
    <row r="1518" spans="52:95" x14ac:dyDescent="0.25">
      <c r="AZ1518" s="96" t="s">
        <v>1918</v>
      </c>
      <c r="BA1518" s="96" t="s">
        <v>10</v>
      </c>
      <c r="BB1518" s="96">
        <v>1</v>
      </c>
      <c r="BC1518" t="s">
        <v>4512</v>
      </c>
      <c r="BD1518" t="s">
        <v>4413</v>
      </c>
      <c r="BE1518" t="s">
        <v>6848</v>
      </c>
      <c r="BI1518"/>
      <c r="BJ1518" s="96">
        <v>4</v>
      </c>
      <c r="BK1518" s="96" t="s">
        <v>4292</v>
      </c>
      <c r="BL1518" s="68" t="s">
        <v>6786</v>
      </c>
      <c r="CQ1518" s="205">
        <v>1</v>
      </c>
    </row>
    <row r="1519" spans="52:95" x14ac:dyDescent="0.25">
      <c r="AZ1519" s="96" t="s">
        <v>1918</v>
      </c>
      <c r="BA1519" s="96" t="s">
        <v>10</v>
      </c>
      <c r="BB1519" s="96">
        <v>2</v>
      </c>
      <c r="BC1519" t="s">
        <v>4518</v>
      </c>
      <c r="BD1519" t="s">
        <v>7040</v>
      </c>
      <c r="BE1519" t="s">
        <v>6787</v>
      </c>
      <c r="BF1519" t="s">
        <v>6788</v>
      </c>
      <c r="BG1519" t="s">
        <v>6789</v>
      </c>
      <c r="BI1519"/>
      <c r="BJ1519" s="96">
        <v>4</v>
      </c>
      <c r="BK1519" s="96" t="s">
        <v>4293</v>
      </c>
      <c r="BL1519" s="68" t="s">
        <v>6786</v>
      </c>
      <c r="CQ1519" s="205">
        <v>1</v>
      </c>
    </row>
    <row r="1520" spans="52:95" x14ac:dyDescent="0.25">
      <c r="AZ1520" s="96" t="s">
        <v>1918</v>
      </c>
      <c r="BA1520" s="96" t="s">
        <v>10</v>
      </c>
      <c r="BB1520" s="96">
        <v>3</v>
      </c>
      <c r="BC1520" t="s">
        <v>4523</v>
      </c>
      <c r="BD1520" t="s">
        <v>5665</v>
      </c>
      <c r="BE1520" t="s">
        <v>7041</v>
      </c>
      <c r="BJ1520" s="96">
        <v>4</v>
      </c>
      <c r="BK1520" s="96" t="s">
        <v>4294</v>
      </c>
      <c r="BL1520" s="68" t="s">
        <v>6786</v>
      </c>
      <c r="CQ1520" s="205">
        <v>1</v>
      </c>
    </row>
    <row r="1521" spans="52:95" x14ac:dyDescent="0.25">
      <c r="AZ1521" s="96" t="s">
        <v>1918</v>
      </c>
      <c r="BA1521" s="96" t="s">
        <v>10</v>
      </c>
      <c r="BB1521" s="96">
        <v>4</v>
      </c>
      <c r="BC1521" t="s">
        <v>4527</v>
      </c>
      <c r="BD1521" t="s">
        <v>5666</v>
      </c>
      <c r="BJ1521" s="96">
        <v>4</v>
      </c>
      <c r="BK1521" s="96" t="s">
        <v>4295</v>
      </c>
      <c r="BL1521" s="68" t="s">
        <v>6786</v>
      </c>
      <c r="CQ1521" s="205">
        <v>1</v>
      </c>
    </row>
    <row r="1522" spans="52:95" x14ac:dyDescent="0.25">
      <c r="AZ1522" s="96" t="s">
        <v>1918</v>
      </c>
      <c r="BA1522" s="96" t="s">
        <v>10</v>
      </c>
      <c r="BB1522" s="96">
        <v>5</v>
      </c>
      <c r="BC1522" t="s">
        <v>4531</v>
      </c>
      <c r="BD1522" t="s">
        <v>5598</v>
      </c>
      <c r="BE1522" t="s">
        <v>6792</v>
      </c>
      <c r="BF1522" t="s">
        <v>6793</v>
      </c>
      <c r="BJ1522" s="96">
        <v>4</v>
      </c>
      <c r="BK1522" s="96" t="s">
        <v>4296</v>
      </c>
      <c r="BL1522" s="68" t="s">
        <v>6786</v>
      </c>
      <c r="CQ1522" s="205">
        <v>1</v>
      </c>
    </row>
    <row r="1523" spans="52:95" x14ac:dyDescent="0.25">
      <c r="AZ1523" s="96" t="s">
        <v>1918</v>
      </c>
      <c r="BA1523" s="96" t="s">
        <v>54</v>
      </c>
      <c r="BB1523" s="96">
        <v>1</v>
      </c>
      <c r="BC1523" t="s">
        <v>4536</v>
      </c>
      <c r="BD1523" t="s">
        <v>5666</v>
      </c>
      <c r="BJ1523" s="96">
        <v>4</v>
      </c>
      <c r="BK1523" s="96" t="s">
        <v>4297</v>
      </c>
      <c r="BL1523" s="68" t="s">
        <v>6786</v>
      </c>
      <c r="CQ1523" s="205">
        <v>1</v>
      </c>
    </row>
    <row r="1524" spans="52:95" x14ac:dyDescent="0.25">
      <c r="AZ1524" s="96" t="s">
        <v>1918</v>
      </c>
      <c r="BA1524" s="96" t="s">
        <v>54</v>
      </c>
      <c r="BB1524" s="96">
        <v>2</v>
      </c>
      <c r="BC1524" t="s">
        <v>4540</v>
      </c>
      <c r="BD1524" t="s">
        <v>4541</v>
      </c>
      <c r="BE1524" t="s">
        <v>6794</v>
      </c>
      <c r="BF1524" t="s">
        <v>6789</v>
      </c>
      <c r="BG1524" t="s">
        <v>6788</v>
      </c>
      <c r="BH1524" s="96" t="s">
        <v>6795</v>
      </c>
      <c r="BJ1524" s="96">
        <v>4</v>
      </c>
      <c r="BK1524" s="96" t="s">
        <v>4298</v>
      </c>
      <c r="BL1524" s="68" t="s">
        <v>6786</v>
      </c>
      <c r="CQ1524" s="205">
        <v>1</v>
      </c>
    </row>
    <row r="1525" spans="52:95" x14ac:dyDescent="0.25">
      <c r="AZ1525" s="96" t="s">
        <v>1918</v>
      </c>
      <c r="BA1525" s="96" t="s">
        <v>54</v>
      </c>
      <c r="BB1525" s="96">
        <v>3</v>
      </c>
      <c r="BC1525" t="s">
        <v>4545</v>
      </c>
      <c r="BD1525" t="s">
        <v>5665</v>
      </c>
      <c r="BE1525" t="s">
        <v>7041</v>
      </c>
      <c r="BJ1525" s="96">
        <v>4</v>
      </c>
      <c r="BK1525" s="96" t="s">
        <v>4299</v>
      </c>
      <c r="BL1525" s="68" t="s">
        <v>6786</v>
      </c>
      <c r="CQ1525" s="205">
        <v>1</v>
      </c>
    </row>
    <row r="1526" spans="52:95" x14ac:dyDescent="0.25">
      <c r="AZ1526" s="96" t="s">
        <v>1918</v>
      </c>
      <c r="BA1526" s="96" t="s">
        <v>54</v>
      </c>
      <c r="BB1526" s="96">
        <v>4</v>
      </c>
      <c r="BC1526" t="s">
        <v>4550</v>
      </c>
      <c r="BD1526" t="s">
        <v>4551</v>
      </c>
      <c r="BE1526" t="s">
        <v>6799</v>
      </c>
      <c r="BF1526" t="s">
        <v>6800</v>
      </c>
      <c r="BG1526" t="s">
        <v>6801</v>
      </c>
      <c r="BH1526" s="96" t="s">
        <v>6802</v>
      </c>
      <c r="BI1526" s="96" t="s">
        <v>6803</v>
      </c>
      <c r="BJ1526" s="96">
        <v>4</v>
      </c>
      <c r="BK1526" s="96" t="s">
        <v>4300</v>
      </c>
      <c r="BL1526" s="68" t="s">
        <v>6786</v>
      </c>
      <c r="CQ1526" s="205">
        <v>1</v>
      </c>
    </row>
    <row r="1527" spans="52:95" x14ac:dyDescent="0.25">
      <c r="AZ1527" s="96" t="s">
        <v>1918</v>
      </c>
      <c r="BA1527" s="96" t="s">
        <v>54</v>
      </c>
      <c r="BB1527" s="96">
        <v>5</v>
      </c>
      <c r="BC1527" t="s">
        <v>4555</v>
      </c>
      <c r="BD1527" t="s">
        <v>4556</v>
      </c>
      <c r="BE1527" t="s">
        <v>6804</v>
      </c>
      <c r="BF1527" t="s">
        <v>6805</v>
      </c>
      <c r="BG1527" t="s">
        <v>6806</v>
      </c>
      <c r="BH1527" s="96" t="s">
        <v>6807</v>
      </c>
      <c r="BJ1527" s="96">
        <v>4</v>
      </c>
      <c r="BK1527" s="96" t="s">
        <v>4301</v>
      </c>
      <c r="BL1527" s="68" t="s">
        <v>6786</v>
      </c>
      <c r="CQ1527" s="205">
        <v>1</v>
      </c>
    </row>
    <row r="1528" spans="52:95" x14ac:dyDescent="0.25">
      <c r="AZ1528" s="96" t="s">
        <v>1918</v>
      </c>
      <c r="BA1528" s="96" t="s">
        <v>12</v>
      </c>
      <c r="BB1528" s="96">
        <v>1</v>
      </c>
      <c r="BC1528" t="s">
        <v>4560</v>
      </c>
      <c r="BD1528" t="s">
        <v>4413</v>
      </c>
      <c r="BE1528" t="s">
        <v>6848</v>
      </c>
      <c r="BH1528"/>
      <c r="BI1528"/>
      <c r="BJ1528" s="96">
        <v>4</v>
      </c>
      <c r="BK1528" s="96" t="s">
        <v>4302</v>
      </c>
      <c r="BL1528" s="68" t="s">
        <v>6786</v>
      </c>
      <c r="CQ1528" s="205">
        <v>1</v>
      </c>
    </row>
    <row r="1529" spans="52:95" x14ac:dyDescent="0.25">
      <c r="AZ1529" s="96" t="s">
        <v>1918</v>
      </c>
      <c r="BA1529" s="96" t="s">
        <v>12</v>
      </c>
      <c r="BB1529" s="96">
        <v>2</v>
      </c>
      <c r="BC1529" t="s">
        <v>4564</v>
      </c>
      <c r="BD1529" t="s">
        <v>4565</v>
      </c>
      <c r="BE1529" t="s">
        <v>6808</v>
      </c>
      <c r="BF1529" t="s">
        <v>6809</v>
      </c>
      <c r="BG1529" t="s">
        <v>6810</v>
      </c>
      <c r="BH1529" t="s">
        <v>6811</v>
      </c>
      <c r="BI1529"/>
      <c r="BJ1529" s="96">
        <v>4</v>
      </c>
      <c r="BK1529" s="96" t="s">
        <v>4303</v>
      </c>
      <c r="BL1529" s="68" t="s">
        <v>6786</v>
      </c>
      <c r="CQ1529" s="205">
        <v>1</v>
      </c>
    </row>
    <row r="1530" spans="52:95" x14ac:dyDescent="0.25">
      <c r="AZ1530" s="96" t="s">
        <v>1918</v>
      </c>
      <c r="BA1530" s="96" t="s">
        <v>12</v>
      </c>
      <c r="BB1530" s="96">
        <v>3</v>
      </c>
      <c r="BC1530" t="s">
        <v>4569</v>
      </c>
      <c r="BD1530" t="s">
        <v>4413</v>
      </c>
      <c r="BE1530" t="s">
        <v>7041</v>
      </c>
      <c r="BH1530"/>
      <c r="BI1530"/>
      <c r="BJ1530" s="96">
        <v>4</v>
      </c>
      <c r="BK1530" s="96" t="s">
        <v>4304</v>
      </c>
      <c r="BL1530" s="68" t="s">
        <v>6786</v>
      </c>
      <c r="CQ1530" s="205">
        <v>1</v>
      </c>
    </row>
    <row r="1531" spans="52:95" x14ac:dyDescent="0.25">
      <c r="AZ1531" s="96" t="s">
        <v>1918</v>
      </c>
      <c r="BA1531" s="96" t="s">
        <v>12</v>
      </c>
      <c r="BB1531" s="96">
        <v>4</v>
      </c>
      <c r="BC1531" t="s">
        <v>4573</v>
      </c>
      <c r="BD1531" t="s">
        <v>6812</v>
      </c>
      <c r="BE1531" t="s">
        <v>6813</v>
      </c>
      <c r="BF1531" t="s">
        <v>6802</v>
      </c>
      <c r="BG1531" t="s">
        <v>6814</v>
      </c>
      <c r="BH1531" t="s">
        <v>6815</v>
      </c>
      <c r="BI1531" t="s">
        <v>6816</v>
      </c>
      <c r="BJ1531" s="96">
        <v>4</v>
      </c>
      <c r="BK1531" s="96" t="s">
        <v>4305</v>
      </c>
      <c r="BL1531" s="68" t="s">
        <v>6786</v>
      </c>
      <c r="CQ1531" s="205">
        <v>1</v>
      </c>
    </row>
    <row r="1532" spans="52:95" x14ac:dyDescent="0.25">
      <c r="AZ1532" s="96" t="s">
        <v>1918</v>
      </c>
      <c r="BA1532" s="96" t="s">
        <v>12</v>
      </c>
      <c r="BB1532" s="96">
        <v>5</v>
      </c>
      <c r="BC1532" t="s">
        <v>4577</v>
      </c>
      <c r="BD1532" t="s">
        <v>6817</v>
      </c>
      <c r="BE1532" t="s">
        <v>4578</v>
      </c>
      <c r="BF1532" t="s">
        <v>6818</v>
      </c>
      <c r="BG1532" t="s">
        <v>6819</v>
      </c>
      <c r="BH1532" t="s">
        <v>6793</v>
      </c>
      <c r="BI1532"/>
      <c r="BJ1532" s="96">
        <v>4</v>
      </c>
      <c r="BK1532" s="96" t="s">
        <v>4306</v>
      </c>
      <c r="BL1532" s="68" t="s">
        <v>6786</v>
      </c>
      <c r="CQ1532" s="205">
        <v>1</v>
      </c>
    </row>
    <row r="1533" spans="52:95" x14ac:dyDescent="0.25">
      <c r="AZ1533" s="96" t="s">
        <v>1935</v>
      </c>
      <c r="BA1533" s="96" t="s">
        <v>10</v>
      </c>
      <c r="BB1533" s="96">
        <v>1</v>
      </c>
      <c r="BC1533" t="s">
        <v>4512</v>
      </c>
      <c r="BD1533" t="s">
        <v>4414</v>
      </c>
      <c r="BE1533" t="s">
        <v>6848</v>
      </c>
      <c r="BI1533"/>
      <c r="BJ1533" s="96">
        <v>4</v>
      </c>
      <c r="BK1533" s="96" t="s">
        <v>4292</v>
      </c>
      <c r="BL1533" s="68" t="s">
        <v>6786</v>
      </c>
      <c r="CQ1533" s="205">
        <v>1</v>
      </c>
    </row>
    <row r="1534" spans="52:95" x14ac:dyDescent="0.25">
      <c r="AZ1534" s="96" t="s">
        <v>1935</v>
      </c>
      <c r="BA1534" s="96" t="s">
        <v>10</v>
      </c>
      <c r="BB1534" s="96">
        <v>2</v>
      </c>
      <c r="BC1534" t="s">
        <v>4518</v>
      </c>
      <c r="BD1534" t="s">
        <v>7042</v>
      </c>
      <c r="BE1534" t="s">
        <v>6787</v>
      </c>
      <c r="BF1534" t="s">
        <v>6788</v>
      </c>
      <c r="BG1534" t="s">
        <v>6789</v>
      </c>
      <c r="BI1534"/>
      <c r="BJ1534" s="96">
        <v>4</v>
      </c>
      <c r="BK1534" s="96" t="s">
        <v>4293</v>
      </c>
      <c r="BL1534" s="68" t="s">
        <v>6786</v>
      </c>
      <c r="CQ1534" s="205">
        <v>1</v>
      </c>
    </row>
    <row r="1535" spans="52:95" x14ac:dyDescent="0.25">
      <c r="AZ1535" s="96" t="s">
        <v>1935</v>
      </c>
      <c r="BA1535" s="96" t="s">
        <v>10</v>
      </c>
      <c r="BB1535" s="96">
        <v>3</v>
      </c>
      <c r="BC1535" t="s">
        <v>4523</v>
      </c>
      <c r="BD1535" t="s">
        <v>5667</v>
      </c>
      <c r="BE1535" t="s">
        <v>7043</v>
      </c>
      <c r="BJ1535" s="96">
        <v>4</v>
      </c>
      <c r="BK1535" s="96" t="s">
        <v>4294</v>
      </c>
      <c r="BL1535" s="68" t="s">
        <v>6786</v>
      </c>
      <c r="CQ1535" s="205">
        <v>1</v>
      </c>
    </row>
    <row r="1536" spans="52:95" x14ac:dyDescent="0.25">
      <c r="AZ1536" s="96" t="s">
        <v>1935</v>
      </c>
      <c r="BA1536" s="96" t="s">
        <v>10</v>
      </c>
      <c r="BB1536" s="96">
        <v>4</v>
      </c>
      <c r="BC1536" t="s">
        <v>4527</v>
      </c>
      <c r="BD1536" t="s">
        <v>4415</v>
      </c>
      <c r="BJ1536" s="96">
        <v>4</v>
      </c>
      <c r="BK1536" s="96" t="s">
        <v>4295</v>
      </c>
      <c r="BL1536" s="68" t="s">
        <v>6786</v>
      </c>
      <c r="CQ1536" s="205">
        <v>1</v>
      </c>
    </row>
    <row r="1537" spans="52:95" x14ac:dyDescent="0.25">
      <c r="AZ1537" s="96" t="s">
        <v>1935</v>
      </c>
      <c r="BA1537" s="96" t="s">
        <v>10</v>
      </c>
      <c r="BB1537" s="96">
        <v>5</v>
      </c>
      <c r="BC1537" t="s">
        <v>4531</v>
      </c>
      <c r="BD1537" t="s">
        <v>5598</v>
      </c>
      <c r="BE1537" t="s">
        <v>6792</v>
      </c>
      <c r="BF1537" t="s">
        <v>6793</v>
      </c>
      <c r="BJ1537" s="96">
        <v>4</v>
      </c>
      <c r="BK1537" s="96" t="s">
        <v>4296</v>
      </c>
      <c r="BL1537" s="68" t="s">
        <v>6786</v>
      </c>
      <c r="CQ1537" s="205">
        <v>1</v>
      </c>
    </row>
    <row r="1538" spans="52:95" x14ac:dyDescent="0.25">
      <c r="AZ1538" s="96" t="s">
        <v>1935</v>
      </c>
      <c r="BA1538" s="96" t="s">
        <v>54</v>
      </c>
      <c r="BB1538" s="96">
        <v>1</v>
      </c>
      <c r="BC1538" t="s">
        <v>4536</v>
      </c>
      <c r="BD1538" t="s">
        <v>4415</v>
      </c>
      <c r="BJ1538" s="96">
        <v>4</v>
      </c>
      <c r="BK1538" s="96" t="s">
        <v>4297</v>
      </c>
      <c r="BL1538" s="68" t="s">
        <v>6786</v>
      </c>
      <c r="CQ1538" s="205">
        <v>1</v>
      </c>
    </row>
    <row r="1539" spans="52:95" x14ac:dyDescent="0.25">
      <c r="AZ1539" s="96" t="s">
        <v>1935</v>
      </c>
      <c r="BA1539" s="96" t="s">
        <v>54</v>
      </c>
      <c r="BB1539" s="96">
        <v>2</v>
      </c>
      <c r="BC1539" t="s">
        <v>4540</v>
      </c>
      <c r="BD1539" t="s">
        <v>4541</v>
      </c>
      <c r="BE1539" t="s">
        <v>6794</v>
      </c>
      <c r="BF1539" t="s">
        <v>6789</v>
      </c>
      <c r="BG1539" t="s">
        <v>6788</v>
      </c>
      <c r="BH1539" s="96" t="s">
        <v>6795</v>
      </c>
      <c r="BJ1539" s="96">
        <v>4</v>
      </c>
      <c r="BK1539" s="96" t="s">
        <v>4298</v>
      </c>
      <c r="BL1539" s="68" t="s">
        <v>6786</v>
      </c>
      <c r="CQ1539" s="205">
        <v>1</v>
      </c>
    </row>
    <row r="1540" spans="52:95" x14ac:dyDescent="0.25">
      <c r="AZ1540" s="96" t="s">
        <v>1935</v>
      </c>
      <c r="BA1540" s="96" t="s">
        <v>54</v>
      </c>
      <c r="BB1540" s="96">
        <v>3</v>
      </c>
      <c r="BC1540" t="s">
        <v>4545</v>
      </c>
      <c r="BD1540" t="s">
        <v>5667</v>
      </c>
      <c r="BE1540" t="s">
        <v>7043</v>
      </c>
      <c r="BJ1540" s="96">
        <v>4</v>
      </c>
      <c r="BK1540" s="96" t="s">
        <v>4299</v>
      </c>
      <c r="BL1540" s="68" t="s">
        <v>6786</v>
      </c>
      <c r="CQ1540" s="205">
        <v>1</v>
      </c>
    </row>
    <row r="1541" spans="52:95" x14ac:dyDescent="0.25">
      <c r="AZ1541" s="96" t="s">
        <v>1935</v>
      </c>
      <c r="BA1541" s="96" t="s">
        <v>54</v>
      </c>
      <c r="BB1541" s="96">
        <v>4</v>
      </c>
      <c r="BC1541" t="s">
        <v>4550</v>
      </c>
      <c r="BD1541" t="s">
        <v>4551</v>
      </c>
      <c r="BE1541" t="s">
        <v>6799</v>
      </c>
      <c r="BF1541" t="s">
        <v>6800</v>
      </c>
      <c r="BG1541" t="s">
        <v>6801</v>
      </c>
      <c r="BH1541" s="96" t="s">
        <v>6802</v>
      </c>
      <c r="BI1541" s="96" t="s">
        <v>6803</v>
      </c>
      <c r="BJ1541" s="96">
        <v>4</v>
      </c>
      <c r="BK1541" s="96" t="s">
        <v>4300</v>
      </c>
      <c r="BL1541" s="68" t="s">
        <v>6786</v>
      </c>
      <c r="CQ1541" s="205">
        <v>1</v>
      </c>
    </row>
    <row r="1542" spans="52:95" x14ac:dyDescent="0.25">
      <c r="AZ1542" s="96" t="s">
        <v>1935</v>
      </c>
      <c r="BA1542" s="96" t="s">
        <v>54</v>
      </c>
      <c r="BB1542" s="96">
        <v>5</v>
      </c>
      <c r="BC1542" t="s">
        <v>4555</v>
      </c>
      <c r="BD1542" t="s">
        <v>4556</v>
      </c>
      <c r="BE1542" t="s">
        <v>6804</v>
      </c>
      <c r="BF1542" t="s">
        <v>6805</v>
      </c>
      <c r="BG1542" t="s">
        <v>6806</v>
      </c>
      <c r="BH1542" s="96" t="s">
        <v>6807</v>
      </c>
      <c r="BJ1542" s="96">
        <v>4</v>
      </c>
      <c r="BK1542" s="96" t="s">
        <v>4301</v>
      </c>
      <c r="BL1542" s="68" t="s">
        <v>6786</v>
      </c>
      <c r="CQ1542" s="205">
        <v>1</v>
      </c>
    </row>
    <row r="1543" spans="52:95" x14ac:dyDescent="0.25">
      <c r="AZ1543" s="96" t="s">
        <v>1935</v>
      </c>
      <c r="BA1543" s="96" t="s">
        <v>12</v>
      </c>
      <c r="BB1543" s="96">
        <v>1</v>
      </c>
      <c r="BC1543" t="s">
        <v>4560</v>
      </c>
      <c r="BD1543" t="s">
        <v>4414</v>
      </c>
      <c r="BE1543" t="s">
        <v>6848</v>
      </c>
      <c r="BH1543"/>
      <c r="BI1543"/>
      <c r="BJ1543" s="96">
        <v>4</v>
      </c>
      <c r="BK1543" s="96" t="s">
        <v>4302</v>
      </c>
      <c r="BL1543" s="68" t="s">
        <v>6786</v>
      </c>
      <c r="CQ1543" s="205">
        <v>1</v>
      </c>
    </row>
    <row r="1544" spans="52:95" x14ac:dyDescent="0.25">
      <c r="AZ1544" s="96" t="s">
        <v>1935</v>
      </c>
      <c r="BA1544" s="96" t="s">
        <v>12</v>
      </c>
      <c r="BB1544" s="96">
        <v>2</v>
      </c>
      <c r="BC1544" t="s">
        <v>4564</v>
      </c>
      <c r="BD1544" t="s">
        <v>4565</v>
      </c>
      <c r="BE1544" t="s">
        <v>6808</v>
      </c>
      <c r="BF1544" t="s">
        <v>6809</v>
      </c>
      <c r="BG1544" t="s">
        <v>6810</v>
      </c>
      <c r="BH1544" t="s">
        <v>6811</v>
      </c>
      <c r="BI1544"/>
      <c r="BJ1544" s="96">
        <v>4</v>
      </c>
      <c r="BK1544" s="96" t="s">
        <v>4303</v>
      </c>
      <c r="BL1544" s="68" t="s">
        <v>6786</v>
      </c>
      <c r="CQ1544" s="205">
        <v>1</v>
      </c>
    </row>
    <row r="1545" spans="52:95" x14ac:dyDescent="0.25">
      <c r="AZ1545" s="96" t="s">
        <v>1935</v>
      </c>
      <c r="BA1545" s="96" t="s">
        <v>12</v>
      </c>
      <c r="BB1545" s="96">
        <v>3</v>
      </c>
      <c r="BC1545" t="s">
        <v>4569</v>
      </c>
      <c r="BD1545" t="s">
        <v>4414</v>
      </c>
      <c r="BE1545" t="s">
        <v>7043</v>
      </c>
      <c r="BH1545"/>
      <c r="BI1545"/>
      <c r="BJ1545" s="96">
        <v>4</v>
      </c>
      <c r="BK1545" s="96" t="s">
        <v>4304</v>
      </c>
      <c r="BL1545" s="68" t="s">
        <v>6786</v>
      </c>
      <c r="CQ1545" s="205">
        <v>1</v>
      </c>
    </row>
    <row r="1546" spans="52:95" x14ac:dyDescent="0.25">
      <c r="AZ1546" s="96" t="s">
        <v>1935</v>
      </c>
      <c r="BA1546" s="96" t="s">
        <v>12</v>
      </c>
      <c r="BB1546" s="96">
        <v>4</v>
      </c>
      <c r="BC1546" t="s">
        <v>4573</v>
      </c>
      <c r="BD1546" t="s">
        <v>6812</v>
      </c>
      <c r="BE1546" t="s">
        <v>6813</v>
      </c>
      <c r="BF1546" t="s">
        <v>6802</v>
      </c>
      <c r="BG1546" t="s">
        <v>6814</v>
      </c>
      <c r="BH1546" t="s">
        <v>6815</v>
      </c>
      <c r="BI1546" t="s">
        <v>6816</v>
      </c>
      <c r="BJ1546" s="96">
        <v>4</v>
      </c>
      <c r="BK1546" s="96" t="s">
        <v>4305</v>
      </c>
      <c r="BL1546" s="68" t="s">
        <v>6786</v>
      </c>
      <c r="CQ1546" s="205">
        <v>1</v>
      </c>
    </row>
    <row r="1547" spans="52:95" x14ac:dyDescent="0.25">
      <c r="AZ1547" s="96" t="s">
        <v>1935</v>
      </c>
      <c r="BA1547" s="96" t="s">
        <v>12</v>
      </c>
      <c r="BB1547" s="96">
        <v>5</v>
      </c>
      <c r="BC1547" t="s">
        <v>4577</v>
      </c>
      <c r="BD1547" t="s">
        <v>6817</v>
      </c>
      <c r="BE1547" t="s">
        <v>4578</v>
      </c>
      <c r="BF1547" t="s">
        <v>6818</v>
      </c>
      <c r="BG1547" t="s">
        <v>6819</v>
      </c>
      <c r="BH1547" t="s">
        <v>6793</v>
      </c>
      <c r="BI1547"/>
      <c r="BJ1547" s="96">
        <v>4</v>
      </c>
      <c r="BK1547" s="96" t="s">
        <v>4306</v>
      </c>
      <c r="BL1547" s="68" t="s">
        <v>6786</v>
      </c>
      <c r="CQ1547" s="205">
        <v>1</v>
      </c>
    </row>
    <row r="1548" spans="52:95" x14ac:dyDescent="0.25">
      <c r="AZ1548" s="96" t="s">
        <v>1952</v>
      </c>
      <c r="BA1548" s="96" t="s">
        <v>10</v>
      </c>
      <c r="BB1548" s="96">
        <v>1</v>
      </c>
      <c r="BC1548" t="s">
        <v>4512</v>
      </c>
      <c r="BD1548" t="s">
        <v>4416</v>
      </c>
      <c r="BE1548" t="s">
        <v>6848</v>
      </c>
      <c r="BI1548"/>
      <c r="BJ1548" s="96">
        <v>4</v>
      </c>
      <c r="BK1548" s="96" t="s">
        <v>4292</v>
      </c>
      <c r="BL1548" s="68" t="s">
        <v>6786</v>
      </c>
      <c r="CQ1548" s="205">
        <v>1</v>
      </c>
    </row>
    <row r="1549" spans="52:95" x14ac:dyDescent="0.25">
      <c r="AZ1549" s="96" t="s">
        <v>1952</v>
      </c>
      <c r="BA1549" s="96" t="s">
        <v>10</v>
      </c>
      <c r="BB1549" s="96">
        <v>2</v>
      </c>
      <c r="BC1549" t="s">
        <v>4518</v>
      </c>
      <c r="BD1549" t="s">
        <v>7044</v>
      </c>
      <c r="BE1549" t="s">
        <v>6787</v>
      </c>
      <c r="BF1549" t="s">
        <v>6788</v>
      </c>
      <c r="BG1549" t="s">
        <v>6789</v>
      </c>
      <c r="BI1549"/>
      <c r="BJ1549" s="96">
        <v>4</v>
      </c>
      <c r="BK1549" s="96" t="s">
        <v>4293</v>
      </c>
      <c r="BL1549" s="68" t="s">
        <v>6786</v>
      </c>
      <c r="CQ1549" s="205">
        <v>1</v>
      </c>
    </row>
    <row r="1550" spans="52:95" x14ac:dyDescent="0.25">
      <c r="AZ1550" s="96" t="s">
        <v>1952</v>
      </c>
      <c r="BA1550" s="96" t="s">
        <v>10</v>
      </c>
      <c r="BB1550" s="96">
        <v>3</v>
      </c>
      <c r="BC1550" t="s">
        <v>4523</v>
      </c>
      <c r="BD1550" t="s">
        <v>5668</v>
      </c>
      <c r="BE1550" t="s">
        <v>7045</v>
      </c>
      <c r="BJ1550" s="96">
        <v>4</v>
      </c>
      <c r="BK1550" s="96" t="s">
        <v>4294</v>
      </c>
      <c r="BL1550" s="68" t="s">
        <v>6786</v>
      </c>
      <c r="CQ1550" s="205">
        <v>1</v>
      </c>
    </row>
    <row r="1551" spans="52:95" x14ac:dyDescent="0.25">
      <c r="AZ1551" s="96" t="s">
        <v>1952</v>
      </c>
      <c r="BA1551" s="96" t="s">
        <v>10</v>
      </c>
      <c r="BB1551" s="96">
        <v>4</v>
      </c>
      <c r="BC1551" t="s">
        <v>4527</v>
      </c>
      <c r="BD1551" t="s">
        <v>5669</v>
      </c>
      <c r="BJ1551" s="96">
        <v>4</v>
      </c>
      <c r="BK1551" s="96" t="s">
        <v>4295</v>
      </c>
      <c r="BL1551" s="68" t="s">
        <v>6786</v>
      </c>
      <c r="CQ1551" s="205">
        <v>1</v>
      </c>
    </row>
    <row r="1552" spans="52:95" x14ac:dyDescent="0.25">
      <c r="AZ1552" s="96" t="s">
        <v>1952</v>
      </c>
      <c r="BA1552" s="96" t="s">
        <v>10</v>
      </c>
      <c r="BB1552" s="96">
        <v>5</v>
      </c>
      <c r="BC1552" t="s">
        <v>4531</v>
      </c>
      <c r="BD1552" t="s">
        <v>5598</v>
      </c>
      <c r="BE1552" t="s">
        <v>6792</v>
      </c>
      <c r="BF1552" t="s">
        <v>6793</v>
      </c>
      <c r="BJ1552" s="96">
        <v>4</v>
      </c>
      <c r="BK1552" s="96" t="s">
        <v>4296</v>
      </c>
      <c r="BL1552" s="68" t="s">
        <v>6786</v>
      </c>
      <c r="CQ1552" s="205">
        <v>1</v>
      </c>
    </row>
    <row r="1553" spans="52:95" x14ac:dyDescent="0.25">
      <c r="AZ1553" s="96" t="s">
        <v>1952</v>
      </c>
      <c r="BA1553" s="96" t="s">
        <v>54</v>
      </c>
      <c r="BB1553" s="96">
        <v>1</v>
      </c>
      <c r="BC1553" t="s">
        <v>4536</v>
      </c>
      <c r="BD1553" t="s">
        <v>5669</v>
      </c>
      <c r="BJ1553" s="96">
        <v>4</v>
      </c>
      <c r="BK1553" s="96" t="s">
        <v>4297</v>
      </c>
      <c r="BL1553" s="68" t="s">
        <v>6786</v>
      </c>
      <c r="CQ1553" s="205">
        <v>1</v>
      </c>
    </row>
    <row r="1554" spans="52:95" x14ac:dyDescent="0.25">
      <c r="AZ1554" s="96" t="s">
        <v>1952</v>
      </c>
      <c r="BA1554" s="96" t="s">
        <v>54</v>
      </c>
      <c r="BB1554" s="96">
        <v>2</v>
      </c>
      <c r="BC1554" t="s">
        <v>4540</v>
      </c>
      <c r="BD1554" t="s">
        <v>4541</v>
      </c>
      <c r="BE1554" t="s">
        <v>6794</v>
      </c>
      <c r="BF1554" t="s">
        <v>6789</v>
      </c>
      <c r="BG1554" t="s">
        <v>6788</v>
      </c>
      <c r="BH1554" s="96" t="s">
        <v>6795</v>
      </c>
      <c r="BJ1554" s="96">
        <v>4</v>
      </c>
      <c r="BK1554" s="96" t="s">
        <v>4298</v>
      </c>
      <c r="BL1554" s="68" t="s">
        <v>6786</v>
      </c>
      <c r="CQ1554" s="205">
        <v>1</v>
      </c>
    </row>
    <row r="1555" spans="52:95" x14ac:dyDescent="0.25">
      <c r="AZ1555" s="96" t="s">
        <v>1952</v>
      </c>
      <c r="BA1555" s="96" t="s">
        <v>54</v>
      </c>
      <c r="BB1555" s="96">
        <v>3</v>
      </c>
      <c r="BC1555" t="s">
        <v>4545</v>
      </c>
      <c r="BD1555" t="s">
        <v>5668</v>
      </c>
      <c r="BE1555" t="s">
        <v>7045</v>
      </c>
      <c r="BJ1555" s="96">
        <v>4</v>
      </c>
      <c r="BK1555" s="96" t="s">
        <v>4299</v>
      </c>
      <c r="BL1555" s="68" t="s">
        <v>6786</v>
      </c>
      <c r="CQ1555" s="205">
        <v>1</v>
      </c>
    </row>
    <row r="1556" spans="52:95" x14ac:dyDescent="0.25">
      <c r="AZ1556" s="96" t="s">
        <v>1952</v>
      </c>
      <c r="BA1556" s="96" t="s">
        <v>54</v>
      </c>
      <c r="BB1556" s="96">
        <v>4</v>
      </c>
      <c r="BC1556" t="s">
        <v>4550</v>
      </c>
      <c r="BD1556" t="s">
        <v>4551</v>
      </c>
      <c r="BE1556" t="s">
        <v>6799</v>
      </c>
      <c r="BF1556" t="s">
        <v>6800</v>
      </c>
      <c r="BG1556" t="s">
        <v>6801</v>
      </c>
      <c r="BH1556" s="96" t="s">
        <v>6802</v>
      </c>
      <c r="BI1556" s="96" t="s">
        <v>6803</v>
      </c>
      <c r="BJ1556" s="96">
        <v>4</v>
      </c>
      <c r="BK1556" s="96" t="s">
        <v>4300</v>
      </c>
      <c r="BL1556" s="68" t="s">
        <v>6786</v>
      </c>
      <c r="CQ1556" s="205">
        <v>1</v>
      </c>
    </row>
    <row r="1557" spans="52:95" x14ac:dyDescent="0.25">
      <c r="AZ1557" s="96" t="s">
        <v>1952</v>
      </c>
      <c r="BA1557" s="96" t="s">
        <v>54</v>
      </c>
      <c r="BB1557" s="96">
        <v>5</v>
      </c>
      <c r="BC1557" t="s">
        <v>4555</v>
      </c>
      <c r="BD1557" t="s">
        <v>4556</v>
      </c>
      <c r="BE1557" t="s">
        <v>6804</v>
      </c>
      <c r="BF1557" t="s">
        <v>6805</v>
      </c>
      <c r="BG1557" t="s">
        <v>6806</v>
      </c>
      <c r="BH1557" s="96" t="s">
        <v>6807</v>
      </c>
      <c r="BJ1557" s="96">
        <v>4</v>
      </c>
      <c r="BK1557" s="96" t="s">
        <v>4301</v>
      </c>
      <c r="BL1557" s="68" t="s">
        <v>6786</v>
      </c>
      <c r="CQ1557" s="205">
        <v>1</v>
      </c>
    </row>
    <row r="1558" spans="52:95" x14ac:dyDescent="0.25">
      <c r="AZ1558" s="96" t="s">
        <v>1952</v>
      </c>
      <c r="BA1558" s="96" t="s">
        <v>12</v>
      </c>
      <c r="BB1558" s="96">
        <v>1</v>
      </c>
      <c r="BC1558" t="s">
        <v>4560</v>
      </c>
      <c r="BD1558" t="s">
        <v>4416</v>
      </c>
      <c r="BE1558" t="s">
        <v>6848</v>
      </c>
      <c r="BH1558"/>
      <c r="BI1558"/>
      <c r="BJ1558" s="96">
        <v>4</v>
      </c>
      <c r="BK1558" s="96" t="s">
        <v>4302</v>
      </c>
      <c r="BL1558" s="68" t="s">
        <v>6786</v>
      </c>
      <c r="CQ1558" s="205">
        <v>1</v>
      </c>
    </row>
    <row r="1559" spans="52:95" x14ac:dyDescent="0.25">
      <c r="AZ1559" s="96" t="s">
        <v>1952</v>
      </c>
      <c r="BA1559" s="96" t="s">
        <v>12</v>
      </c>
      <c r="BB1559" s="96">
        <v>2</v>
      </c>
      <c r="BC1559" t="s">
        <v>4564</v>
      </c>
      <c r="BD1559" t="s">
        <v>4565</v>
      </c>
      <c r="BE1559" t="s">
        <v>6808</v>
      </c>
      <c r="BF1559" t="s">
        <v>6809</v>
      </c>
      <c r="BG1559" t="s">
        <v>6810</v>
      </c>
      <c r="BH1559" t="s">
        <v>6811</v>
      </c>
      <c r="BI1559"/>
      <c r="BJ1559" s="96">
        <v>4</v>
      </c>
      <c r="BK1559" s="96" t="s">
        <v>4303</v>
      </c>
      <c r="BL1559" s="68" t="s">
        <v>6786</v>
      </c>
      <c r="CQ1559" s="205">
        <v>1</v>
      </c>
    </row>
    <row r="1560" spans="52:95" x14ac:dyDescent="0.25">
      <c r="AZ1560" s="96" t="s">
        <v>1952</v>
      </c>
      <c r="BA1560" s="96" t="s">
        <v>12</v>
      </c>
      <c r="BB1560" s="96">
        <v>3</v>
      </c>
      <c r="BC1560" t="s">
        <v>4569</v>
      </c>
      <c r="BD1560" t="s">
        <v>4416</v>
      </c>
      <c r="BE1560" t="s">
        <v>7045</v>
      </c>
      <c r="BH1560"/>
      <c r="BI1560"/>
      <c r="BJ1560" s="96">
        <v>4</v>
      </c>
      <c r="BK1560" s="96" t="s">
        <v>4304</v>
      </c>
      <c r="BL1560" s="68" t="s">
        <v>6786</v>
      </c>
      <c r="CQ1560" s="205">
        <v>1</v>
      </c>
    </row>
    <row r="1561" spans="52:95" x14ac:dyDescent="0.25">
      <c r="AZ1561" s="96" t="s">
        <v>1952</v>
      </c>
      <c r="BA1561" s="96" t="s">
        <v>12</v>
      </c>
      <c r="BB1561" s="96">
        <v>4</v>
      </c>
      <c r="BC1561" t="s">
        <v>4573</v>
      </c>
      <c r="BD1561" t="s">
        <v>6812</v>
      </c>
      <c r="BE1561" t="s">
        <v>6813</v>
      </c>
      <c r="BF1561" t="s">
        <v>6802</v>
      </c>
      <c r="BG1561" t="s">
        <v>6814</v>
      </c>
      <c r="BH1561" t="s">
        <v>6815</v>
      </c>
      <c r="BI1561" t="s">
        <v>6816</v>
      </c>
      <c r="BJ1561" s="96">
        <v>4</v>
      </c>
      <c r="BK1561" s="96" t="s">
        <v>4305</v>
      </c>
      <c r="BL1561" s="68" t="s">
        <v>6786</v>
      </c>
      <c r="CQ1561" s="205">
        <v>1</v>
      </c>
    </row>
    <row r="1562" spans="52:95" x14ac:dyDescent="0.25">
      <c r="AZ1562" s="96" t="s">
        <v>1952</v>
      </c>
      <c r="BA1562" s="96" t="s">
        <v>12</v>
      </c>
      <c r="BB1562" s="96">
        <v>5</v>
      </c>
      <c r="BC1562" t="s">
        <v>4577</v>
      </c>
      <c r="BD1562" t="s">
        <v>6817</v>
      </c>
      <c r="BE1562" t="s">
        <v>4578</v>
      </c>
      <c r="BF1562" t="s">
        <v>6818</v>
      </c>
      <c r="BG1562" t="s">
        <v>6819</v>
      </c>
      <c r="BH1562" t="s">
        <v>6793</v>
      </c>
      <c r="BI1562"/>
      <c r="BJ1562" s="96">
        <v>4</v>
      </c>
      <c r="BK1562" s="96" t="s">
        <v>4306</v>
      </c>
      <c r="BL1562" s="68" t="s">
        <v>6786</v>
      </c>
      <c r="CQ1562" s="205">
        <v>1</v>
      </c>
    </row>
    <row r="1563" spans="52:95" x14ac:dyDescent="0.25">
      <c r="AZ1563" s="96" t="s">
        <v>1969</v>
      </c>
      <c r="BA1563" s="96" t="s">
        <v>10</v>
      </c>
      <c r="BB1563" s="96">
        <v>1</v>
      </c>
      <c r="BC1563" t="s">
        <v>4512</v>
      </c>
      <c r="BD1563" t="s">
        <v>5670</v>
      </c>
      <c r="BE1563" t="s">
        <v>6848</v>
      </c>
      <c r="BI1563"/>
      <c r="BJ1563" s="96">
        <v>4</v>
      </c>
      <c r="BK1563" s="96" t="s">
        <v>4292</v>
      </c>
      <c r="BL1563" s="68" t="s">
        <v>6786</v>
      </c>
      <c r="CQ1563" s="205">
        <v>1</v>
      </c>
    </row>
    <row r="1564" spans="52:95" x14ac:dyDescent="0.25">
      <c r="AZ1564" s="96" t="s">
        <v>1969</v>
      </c>
      <c r="BA1564" s="96" t="s">
        <v>10</v>
      </c>
      <c r="BB1564" s="96">
        <v>2</v>
      </c>
      <c r="BC1564" t="s">
        <v>4518</v>
      </c>
      <c r="BD1564" t="s">
        <v>7046</v>
      </c>
      <c r="BE1564" t="s">
        <v>6787</v>
      </c>
      <c r="BF1564" t="s">
        <v>6788</v>
      </c>
      <c r="BG1564" t="s">
        <v>6789</v>
      </c>
      <c r="BI1564"/>
      <c r="BJ1564" s="96">
        <v>4</v>
      </c>
      <c r="BK1564" s="96" t="s">
        <v>4293</v>
      </c>
      <c r="BL1564" s="68" t="s">
        <v>6786</v>
      </c>
      <c r="CQ1564" s="205">
        <v>1</v>
      </c>
    </row>
    <row r="1565" spans="52:95" x14ac:dyDescent="0.25">
      <c r="AZ1565" s="96" t="s">
        <v>1969</v>
      </c>
      <c r="BA1565" s="96" t="s">
        <v>10</v>
      </c>
      <c r="BB1565" s="96">
        <v>3</v>
      </c>
      <c r="BC1565" t="s">
        <v>4523</v>
      </c>
      <c r="BD1565" t="s">
        <v>5671</v>
      </c>
      <c r="BE1565" t="s">
        <v>7047</v>
      </c>
      <c r="BJ1565" s="96">
        <v>4</v>
      </c>
      <c r="BK1565" s="96" t="s">
        <v>4294</v>
      </c>
      <c r="BL1565" s="68" t="s">
        <v>6786</v>
      </c>
      <c r="CQ1565" s="205">
        <v>1</v>
      </c>
    </row>
    <row r="1566" spans="52:95" x14ac:dyDescent="0.25">
      <c r="AZ1566" s="96" t="s">
        <v>1969</v>
      </c>
      <c r="BA1566" s="96" t="s">
        <v>10</v>
      </c>
      <c r="BB1566" s="96">
        <v>4</v>
      </c>
      <c r="BC1566" t="s">
        <v>4527</v>
      </c>
      <c r="BD1566" t="s">
        <v>5672</v>
      </c>
      <c r="BJ1566" s="96">
        <v>4</v>
      </c>
      <c r="BK1566" s="96" t="s">
        <v>4295</v>
      </c>
      <c r="BL1566" s="68" t="s">
        <v>6786</v>
      </c>
      <c r="CQ1566" s="205">
        <v>1</v>
      </c>
    </row>
    <row r="1567" spans="52:95" x14ac:dyDescent="0.25">
      <c r="AZ1567" s="96" t="s">
        <v>1969</v>
      </c>
      <c r="BA1567" s="96" t="s">
        <v>10</v>
      </c>
      <c r="BB1567" s="96">
        <v>5</v>
      </c>
      <c r="BC1567" t="s">
        <v>4531</v>
      </c>
      <c r="BD1567" t="s">
        <v>5670</v>
      </c>
      <c r="BE1567" t="s">
        <v>5598</v>
      </c>
      <c r="BF1567" t="s">
        <v>6792</v>
      </c>
      <c r="BG1567" t="s">
        <v>6793</v>
      </c>
      <c r="BJ1567" s="96">
        <v>4</v>
      </c>
      <c r="BK1567" s="96" t="s">
        <v>4296</v>
      </c>
      <c r="BL1567" s="68" t="s">
        <v>6786</v>
      </c>
      <c r="CQ1567" s="205">
        <v>1</v>
      </c>
    </row>
    <row r="1568" spans="52:95" x14ac:dyDescent="0.25">
      <c r="AZ1568" s="96" t="s">
        <v>1969</v>
      </c>
      <c r="BA1568" s="96" t="s">
        <v>54</v>
      </c>
      <c r="BB1568" s="96">
        <v>1</v>
      </c>
      <c r="BC1568" t="s">
        <v>4536</v>
      </c>
      <c r="BD1568" t="s">
        <v>5672</v>
      </c>
      <c r="BJ1568" s="96">
        <v>4</v>
      </c>
      <c r="BK1568" s="96" t="s">
        <v>4297</v>
      </c>
      <c r="BL1568" s="68" t="s">
        <v>6786</v>
      </c>
      <c r="CQ1568" s="205">
        <v>1</v>
      </c>
    </row>
    <row r="1569" spans="52:95" x14ac:dyDescent="0.25">
      <c r="AZ1569" s="96" t="s">
        <v>1969</v>
      </c>
      <c r="BA1569" s="96" t="s">
        <v>54</v>
      </c>
      <c r="BB1569" s="96">
        <v>2</v>
      </c>
      <c r="BC1569" t="s">
        <v>4540</v>
      </c>
      <c r="BD1569" t="s">
        <v>4541</v>
      </c>
      <c r="BE1569" t="s">
        <v>6794</v>
      </c>
      <c r="BF1569" t="s">
        <v>6789</v>
      </c>
      <c r="BG1569" t="s">
        <v>6788</v>
      </c>
      <c r="BH1569" s="96" t="s">
        <v>6795</v>
      </c>
      <c r="BJ1569" s="96">
        <v>4</v>
      </c>
      <c r="BK1569" s="96" t="s">
        <v>4298</v>
      </c>
      <c r="BL1569" s="68" t="s">
        <v>6786</v>
      </c>
      <c r="CQ1569" s="205">
        <v>1</v>
      </c>
    </row>
    <row r="1570" spans="52:95" x14ac:dyDescent="0.25">
      <c r="AZ1570" s="96" t="s">
        <v>1969</v>
      </c>
      <c r="BA1570" s="96" t="s">
        <v>54</v>
      </c>
      <c r="BB1570" s="96">
        <v>3</v>
      </c>
      <c r="BC1570" t="s">
        <v>4545</v>
      </c>
      <c r="BD1570" t="s">
        <v>5671</v>
      </c>
      <c r="BE1570" t="s">
        <v>7047</v>
      </c>
      <c r="BJ1570" s="96">
        <v>4</v>
      </c>
      <c r="BK1570" s="96" t="s">
        <v>4299</v>
      </c>
      <c r="BL1570" s="68" t="s">
        <v>6786</v>
      </c>
      <c r="CQ1570" s="205">
        <v>1</v>
      </c>
    </row>
    <row r="1571" spans="52:95" x14ac:dyDescent="0.25">
      <c r="AZ1571" s="96" t="s">
        <v>1969</v>
      </c>
      <c r="BA1571" s="96" t="s">
        <v>54</v>
      </c>
      <c r="BB1571" s="96">
        <v>4</v>
      </c>
      <c r="BC1571" t="s">
        <v>4550</v>
      </c>
      <c r="BD1571" t="s">
        <v>4551</v>
      </c>
      <c r="BE1571" t="s">
        <v>6799</v>
      </c>
      <c r="BF1571" t="s">
        <v>6800</v>
      </c>
      <c r="BG1571" t="s">
        <v>6801</v>
      </c>
      <c r="BH1571" s="96" t="s">
        <v>6802</v>
      </c>
      <c r="BI1571" s="96" t="s">
        <v>6803</v>
      </c>
      <c r="BJ1571" s="96">
        <v>4</v>
      </c>
      <c r="BK1571" s="96" t="s">
        <v>4300</v>
      </c>
      <c r="BL1571" s="68" t="s">
        <v>6786</v>
      </c>
      <c r="CQ1571" s="205">
        <v>1</v>
      </c>
    </row>
    <row r="1572" spans="52:95" x14ac:dyDescent="0.25">
      <c r="AZ1572" s="96" t="s">
        <v>1969</v>
      </c>
      <c r="BA1572" s="96" t="s">
        <v>54</v>
      </c>
      <c r="BB1572" s="96">
        <v>5</v>
      </c>
      <c r="BC1572" t="s">
        <v>4555</v>
      </c>
      <c r="BD1572" t="s">
        <v>4556</v>
      </c>
      <c r="BE1572" t="s">
        <v>6804</v>
      </c>
      <c r="BF1572" t="s">
        <v>6805</v>
      </c>
      <c r="BG1572" t="s">
        <v>6806</v>
      </c>
      <c r="BH1572" s="96" t="s">
        <v>6807</v>
      </c>
      <c r="BJ1572" s="96">
        <v>4</v>
      </c>
      <c r="BK1572" s="96" t="s">
        <v>4301</v>
      </c>
      <c r="BL1572" s="68" t="s">
        <v>6786</v>
      </c>
      <c r="CQ1572" s="205">
        <v>1</v>
      </c>
    </row>
    <row r="1573" spans="52:95" x14ac:dyDescent="0.25">
      <c r="AZ1573" s="96" t="s">
        <v>1969</v>
      </c>
      <c r="BA1573" s="96" t="s">
        <v>12</v>
      </c>
      <c r="BB1573" s="96">
        <v>1</v>
      </c>
      <c r="BC1573" t="s">
        <v>4560</v>
      </c>
      <c r="BD1573" t="s">
        <v>5670</v>
      </c>
      <c r="BE1573" t="s">
        <v>6848</v>
      </c>
      <c r="BH1573"/>
      <c r="BI1573"/>
      <c r="BJ1573" s="96">
        <v>4</v>
      </c>
      <c r="BK1573" s="96" t="s">
        <v>4302</v>
      </c>
      <c r="BL1573" s="68" t="s">
        <v>6786</v>
      </c>
      <c r="CQ1573" s="205">
        <v>1</v>
      </c>
    </row>
    <row r="1574" spans="52:95" x14ac:dyDescent="0.25">
      <c r="AZ1574" s="96" t="s">
        <v>1969</v>
      </c>
      <c r="BA1574" s="96" t="s">
        <v>12</v>
      </c>
      <c r="BB1574" s="96">
        <v>2</v>
      </c>
      <c r="BC1574" t="s">
        <v>4564</v>
      </c>
      <c r="BD1574" t="s">
        <v>4565</v>
      </c>
      <c r="BE1574" t="s">
        <v>6808</v>
      </c>
      <c r="BF1574" t="s">
        <v>6809</v>
      </c>
      <c r="BG1574" t="s">
        <v>6810</v>
      </c>
      <c r="BH1574" t="s">
        <v>6811</v>
      </c>
      <c r="BI1574"/>
      <c r="BJ1574" s="96">
        <v>4</v>
      </c>
      <c r="BK1574" s="96" t="s">
        <v>4303</v>
      </c>
      <c r="BL1574" s="68" t="s">
        <v>6786</v>
      </c>
      <c r="CQ1574" s="205">
        <v>1</v>
      </c>
    </row>
    <row r="1575" spans="52:95" x14ac:dyDescent="0.25">
      <c r="AZ1575" s="96" t="s">
        <v>1969</v>
      </c>
      <c r="BA1575" s="96" t="s">
        <v>12</v>
      </c>
      <c r="BB1575" s="96">
        <v>3</v>
      </c>
      <c r="BC1575" t="s">
        <v>4569</v>
      </c>
      <c r="BD1575" t="s">
        <v>5670</v>
      </c>
      <c r="BE1575" t="s">
        <v>7047</v>
      </c>
      <c r="BH1575"/>
      <c r="BI1575"/>
      <c r="BJ1575" s="96">
        <v>4</v>
      </c>
      <c r="BK1575" s="96" t="s">
        <v>4304</v>
      </c>
      <c r="BL1575" s="68" t="s">
        <v>6786</v>
      </c>
      <c r="CQ1575" s="205">
        <v>1</v>
      </c>
    </row>
    <row r="1576" spans="52:95" x14ac:dyDescent="0.25">
      <c r="AZ1576" s="96" t="s">
        <v>1969</v>
      </c>
      <c r="BA1576" s="96" t="s">
        <v>12</v>
      </c>
      <c r="BB1576" s="96">
        <v>4</v>
      </c>
      <c r="BC1576" t="s">
        <v>4573</v>
      </c>
      <c r="BD1576" t="s">
        <v>6812</v>
      </c>
      <c r="BE1576" t="s">
        <v>6813</v>
      </c>
      <c r="BF1576" t="s">
        <v>6802</v>
      </c>
      <c r="BG1576" t="s">
        <v>6814</v>
      </c>
      <c r="BH1576" t="s">
        <v>6815</v>
      </c>
      <c r="BI1576" t="s">
        <v>6816</v>
      </c>
      <c r="BJ1576" s="96">
        <v>4</v>
      </c>
      <c r="BK1576" s="96" t="s">
        <v>4305</v>
      </c>
      <c r="BL1576" s="68" t="s">
        <v>6786</v>
      </c>
      <c r="CQ1576" s="205">
        <v>1</v>
      </c>
    </row>
    <row r="1577" spans="52:95" x14ac:dyDescent="0.25">
      <c r="AZ1577" s="96" t="s">
        <v>1969</v>
      </c>
      <c r="BA1577" s="96" t="s">
        <v>12</v>
      </c>
      <c r="BB1577" s="96">
        <v>5</v>
      </c>
      <c r="BC1577" t="s">
        <v>4577</v>
      </c>
      <c r="BD1577" t="s">
        <v>6817</v>
      </c>
      <c r="BE1577" t="s">
        <v>4578</v>
      </c>
      <c r="BF1577" t="s">
        <v>6818</v>
      </c>
      <c r="BG1577" t="s">
        <v>6819</v>
      </c>
      <c r="BH1577" t="s">
        <v>6793</v>
      </c>
      <c r="BI1577"/>
      <c r="BJ1577" s="96">
        <v>4</v>
      </c>
      <c r="BK1577" s="96" t="s">
        <v>4306</v>
      </c>
      <c r="BL1577" s="68" t="s">
        <v>6786</v>
      </c>
      <c r="CQ1577" s="205">
        <v>1</v>
      </c>
    </row>
    <row r="1578" spans="52:95" x14ac:dyDescent="0.25">
      <c r="AZ1578" s="96" t="s">
        <v>1986</v>
      </c>
      <c r="BA1578" s="96" t="s">
        <v>10</v>
      </c>
      <c r="BB1578" s="96">
        <v>1</v>
      </c>
      <c r="BC1578" t="s">
        <v>4512</v>
      </c>
      <c r="BD1578" t="s">
        <v>4417</v>
      </c>
      <c r="BE1578" t="s">
        <v>6848</v>
      </c>
      <c r="BI1578"/>
      <c r="BJ1578" s="96">
        <v>4</v>
      </c>
      <c r="BK1578" s="96" t="s">
        <v>4292</v>
      </c>
      <c r="BL1578" s="68" t="s">
        <v>6786</v>
      </c>
      <c r="CQ1578" s="205">
        <v>1</v>
      </c>
    </row>
    <row r="1579" spans="52:95" x14ac:dyDescent="0.25">
      <c r="AZ1579" s="96" t="s">
        <v>1986</v>
      </c>
      <c r="BA1579" s="96" t="s">
        <v>10</v>
      </c>
      <c r="BB1579" s="96">
        <v>2</v>
      </c>
      <c r="BC1579" t="s">
        <v>4518</v>
      </c>
      <c r="BD1579" t="s">
        <v>7048</v>
      </c>
      <c r="BE1579" t="s">
        <v>6787</v>
      </c>
      <c r="BF1579" t="s">
        <v>6788</v>
      </c>
      <c r="BG1579" t="s">
        <v>6789</v>
      </c>
      <c r="BI1579"/>
      <c r="BJ1579" s="96">
        <v>4</v>
      </c>
      <c r="BK1579" s="96" t="s">
        <v>4293</v>
      </c>
      <c r="BL1579" s="68" t="s">
        <v>6786</v>
      </c>
      <c r="CQ1579" s="205">
        <v>1</v>
      </c>
    </row>
    <row r="1580" spans="52:95" x14ac:dyDescent="0.25">
      <c r="AZ1580" s="96" t="s">
        <v>1986</v>
      </c>
      <c r="BA1580" s="96" t="s">
        <v>10</v>
      </c>
      <c r="BB1580" s="96">
        <v>3</v>
      </c>
      <c r="BC1580" t="s">
        <v>4523</v>
      </c>
      <c r="BD1580" t="s">
        <v>5673</v>
      </c>
      <c r="BE1580" t="s">
        <v>7049</v>
      </c>
      <c r="BI1580"/>
      <c r="BJ1580" s="96">
        <v>4</v>
      </c>
      <c r="BK1580" s="96" t="s">
        <v>4294</v>
      </c>
      <c r="BL1580" s="68" t="s">
        <v>6786</v>
      </c>
      <c r="CQ1580" s="205">
        <v>1</v>
      </c>
    </row>
    <row r="1581" spans="52:95" x14ac:dyDescent="0.25">
      <c r="AZ1581" s="96" t="s">
        <v>1986</v>
      </c>
      <c r="BA1581" s="96" t="s">
        <v>10</v>
      </c>
      <c r="BB1581" s="96">
        <v>4</v>
      </c>
      <c r="BC1581" t="s">
        <v>4527</v>
      </c>
      <c r="BD1581" t="s">
        <v>4418</v>
      </c>
      <c r="BJ1581" s="96">
        <v>4</v>
      </c>
      <c r="BK1581" s="96" t="s">
        <v>4295</v>
      </c>
      <c r="BL1581" s="68" t="s">
        <v>6786</v>
      </c>
      <c r="CQ1581" s="205">
        <v>1</v>
      </c>
    </row>
    <row r="1582" spans="52:95" x14ac:dyDescent="0.25">
      <c r="AZ1582" s="96" t="s">
        <v>1986</v>
      </c>
      <c r="BA1582" s="96" t="s">
        <v>10</v>
      </c>
      <c r="BB1582" s="96">
        <v>5</v>
      </c>
      <c r="BC1582" t="s">
        <v>4531</v>
      </c>
      <c r="BD1582" t="s">
        <v>5598</v>
      </c>
      <c r="BE1582" t="s">
        <v>6792</v>
      </c>
      <c r="BF1582" t="s">
        <v>6793</v>
      </c>
      <c r="BJ1582" s="96">
        <v>4</v>
      </c>
      <c r="BK1582" s="96" t="s">
        <v>4296</v>
      </c>
      <c r="BL1582" s="68" t="s">
        <v>6786</v>
      </c>
      <c r="CQ1582" s="205">
        <v>1</v>
      </c>
    </row>
    <row r="1583" spans="52:95" x14ac:dyDescent="0.25">
      <c r="AZ1583" s="96" t="s">
        <v>1986</v>
      </c>
      <c r="BA1583" s="96" t="s">
        <v>54</v>
      </c>
      <c r="BB1583" s="96">
        <v>1</v>
      </c>
      <c r="BC1583" t="s">
        <v>4536</v>
      </c>
      <c r="BD1583" t="s">
        <v>4418</v>
      </c>
      <c r="BJ1583" s="96">
        <v>4</v>
      </c>
      <c r="BK1583" s="96" t="s">
        <v>4297</v>
      </c>
      <c r="BL1583" s="68" t="s">
        <v>6786</v>
      </c>
      <c r="CQ1583" s="205">
        <v>1</v>
      </c>
    </row>
    <row r="1584" spans="52:95" x14ac:dyDescent="0.25">
      <c r="AZ1584" s="96" t="s">
        <v>1986</v>
      </c>
      <c r="BA1584" s="96" t="s">
        <v>54</v>
      </c>
      <c r="BB1584" s="96">
        <v>2</v>
      </c>
      <c r="BC1584" t="s">
        <v>4540</v>
      </c>
      <c r="BD1584" t="s">
        <v>4541</v>
      </c>
      <c r="BE1584" t="s">
        <v>6794</v>
      </c>
      <c r="BF1584" t="s">
        <v>6789</v>
      </c>
      <c r="BG1584" t="s">
        <v>6788</v>
      </c>
      <c r="BH1584" s="96" t="s">
        <v>6795</v>
      </c>
      <c r="BJ1584" s="96">
        <v>4</v>
      </c>
      <c r="BK1584" s="96" t="s">
        <v>4298</v>
      </c>
      <c r="BL1584" s="68" t="s">
        <v>6786</v>
      </c>
      <c r="CQ1584" s="205">
        <v>1</v>
      </c>
    </row>
    <row r="1585" spans="52:95" x14ac:dyDescent="0.25">
      <c r="AZ1585" s="96" t="s">
        <v>1986</v>
      </c>
      <c r="BA1585" s="96" t="s">
        <v>54</v>
      </c>
      <c r="BB1585" s="96">
        <v>3</v>
      </c>
      <c r="BC1585" t="s">
        <v>4545</v>
      </c>
      <c r="BD1585" t="s">
        <v>5673</v>
      </c>
      <c r="BE1585" t="s">
        <v>7049</v>
      </c>
      <c r="BI1585"/>
      <c r="BJ1585" s="96">
        <v>4</v>
      </c>
      <c r="BK1585" s="96" t="s">
        <v>4299</v>
      </c>
      <c r="BL1585" s="68" t="s">
        <v>6786</v>
      </c>
      <c r="CQ1585" s="205">
        <v>1</v>
      </c>
    </row>
    <row r="1586" spans="52:95" x14ac:dyDescent="0.25">
      <c r="AZ1586" s="96" t="s">
        <v>1986</v>
      </c>
      <c r="BA1586" s="96" t="s">
        <v>54</v>
      </c>
      <c r="BB1586" s="96">
        <v>4</v>
      </c>
      <c r="BC1586" t="s">
        <v>4550</v>
      </c>
      <c r="BD1586" t="s">
        <v>4551</v>
      </c>
      <c r="BE1586" t="s">
        <v>6799</v>
      </c>
      <c r="BF1586" t="s">
        <v>6800</v>
      </c>
      <c r="BG1586" t="s">
        <v>6801</v>
      </c>
      <c r="BH1586" s="96" t="s">
        <v>6802</v>
      </c>
      <c r="BI1586" s="96" t="s">
        <v>6803</v>
      </c>
      <c r="BJ1586" s="96">
        <v>4</v>
      </c>
      <c r="BK1586" s="96" t="s">
        <v>4300</v>
      </c>
      <c r="BL1586" s="68" t="s">
        <v>6786</v>
      </c>
      <c r="CQ1586" s="205">
        <v>1</v>
      </c>
    </row>
    <row r="1587" spans="52:95" x14ac:dyDescent="0.25">
      <c r="AZ1587" s="96" t="s">
        <v>1986</v>
      </c>
      <c r="BA1587" s="96" t="s">
        <v>54</v>
      </c>
      <c r="BB1587" s="96">
        <v>5</v>
      </c>
      <c r="BC1587" t="s">
        <v>4555</v>
      </c>
      <c r="BD1587" t="s">
        <v>4556</v>
      </c>
      <c r="BE1587" t="s">
        <v>6804</v>
      </c>
      <c r="BF1587" t="s">
        <v>6805</v>
      </c>
      <c r="BG1587" t="s">
        <v>6806</v>
      </c>
      <c r="BH1587" s="96" t="s">
        <v>6807</v>
      </c>
      <c r="BJ1587" s="96">
        <v>4</v>
      </c>
      <c r="BK1587" s="96" t="s">
        <v>4301</v>
      </c>
      <c r="BL1587" s="68" t="s">
        <v>6786</v>
      </c>
      <c r="CQ1587" s="205">
        <v>1</v>
      </c>
    </row>
    <row r="1588" spans="52:95" x14ac:dyDescent="0.25">
      <c r="AZ1588" s="96" t="s">
        <v>1986</v>
      </c>
      <c r="BA1588" s="96" t="s">
        <v>12</v>
      </c>
      <c r="BB1588" s="96">
        <v>1</v>
      </c>
      <c r="BC1588" t="s">
        <v>4560</v>
      </c>
      <c r="BD1588" t="s">
        <v>4417</v>
      </c>
      <c r="BE1588" t="s">
        <v>6848</v>
      </c>
      <c r="BH1588"/>
      <c r="BI1588"/>
      <c r="BJ1588" s="96">
        <v>4</v>
      </c>
      <c r="BK1588" s="96" t="s">
        <v>4302</v>
      </c>
      <c r="BL1588" s="68" t="s">
        <v>6786</v>
      </c>
      <c r="CQ1588" s="205">
        <v>1</v>
      </c>
    </row>
    <row r="1589" spans="52:95" x14ac:dyDescent="0.25">
      <c r="AZ1589" s="96" t="s">
        <v>1986</v>
      </c>
      <c r="BA1589" s="96" t="s">
        <v>12</v>
      </c>
      <c r="BB1589" s="96">
        <v>2</v>
      </c>
      <c r="BC1589" t="s">
        <v>4564</v>
      </c>
      <c r="BD1589" t="s">
        <v>4565</v>
      </c>
      <c r="BE1589" t="s">
        <v>6808</v>
      </c>
      <c r="BF1589" t="s">
        <v>6809</v>
      </c>
      <c r="BG1589" t="s">
        <v>6810</v>
      </c>
      <c r="BH1589" t="s">
        <v>6811</v>
      </c>
      <c r="BI1589"/>
      <c r="BJ1589" s="96">
        <v>4</v>
      </c>
      <c r="BK1589" s="96" t="s">
        <v>4303</v>
      </c>
      <c r="BL1589" s="68" t="s">
        <v>6786</v>
      </c>
      <c r="CQ1589" s="205">
        <v>1</v>
      </c>
    </row>
    <row r="1590" spans="52:95" x14ac:dyDescent="0.25">
      <c r="AZ1590" s="96" t="s">
        <v>1986</v>
      </c>
      <c r="BA1590" s="96" t="s">
        <v>12</v>
      </c>
      <c r="BB1590" s="96">
        <v>3</v>
      </c>
      <c r="BC1590" t="s">
        <v>4569</v>
      </c>
      <c r="BD1590" t="s">
        <v>4417</v>
      </c>
      <c r="BE1590" t="s">
        <v>7049</v>
      </c>
      <c r="BH1590"/>
      <c r="BI1590"/>
      <c r="BJ1590" s="96">
        <v>4</v>
      </c>
      <c r="BK1590" s="96" t="s">
        <v>4304</v>
      </c>
      <c r="BL1590" s="68" t="s">
        <v>6786</v>
      </c>
      <c r="CQ1590" s="205">
        <v>1</v>
      </c>
    </row>
    <row r="1591" spans="52:95" x14ac:dyDescent="0.25">
      <c r="AZ1591" s="96" t="s">
        <v>1986</v>
      </c>
      <c r="BA1591" s="96" t="s">
        <v>12</v>
      </c>
      <c r="BB1591" s="96">
        <v>4</v>
      </c>
      <c r="BC1591" t="s">
        <v>4573</v>
      </c>
      <c r="BD1591" t="s">
        <v>6812</v>
      </c>
      <c r="BE1591" t="s">
        <v>6813</v>
      </c>
      <c r="BF1591" t="s">
        <v>6802</v>
      </c>
      <c r="BG1591" t="s">
        <v>6814</v>
      </c>
      <c r="BH1591" t="s">
        <v>6815</v>
      </c>
      <c r="BI1591" t="s">
        <v>6816</v>
      </c>
      <c r="BJ1591" s="96">
        <v>4</v>
      </c>
      <c r="BK1591" s="96" t="s">
        <v>4305</v>
      </c>
      <c r="BL1591" s="68" t="s">
        <v>6786</v>
      </c>
      <c r="CQ1591" s="205">
        <v>1</v>
      </c>
    </row>
    <row r="1592" spans="52:95" x14ac:dyDescent="0.25">
      <c r="AZ1592" s="96" t="s">
        <v>1986</v>
      </c>
      <c r="BA1592" s="96" t="s">
        <v>12</v>
      </c>
      <c r="BB1592" s="96">
        <v>5</v>
      </c>
      <c r="BC1592" t="s">
        <v>4577</v>
      </c>
      <c r="BD1592" t="s">
        <v>6817</v>
      </c>
      <c r="BE1592" t="s">
        <v>4578</v>
      </c>
      <c r="BF1592" t="s">
        <v>6818</v>
      </c>
      <c r="BG1592" t="s">
        <v>6819</v>
      </c>
      <c r="BH1592" t="s">
        <v>6793</v>
      </c>
      <c r="BI1592"/>
      <c r="BJ1592" s="96">
        <v>4</v>
      </c>
      <c r="BK1592" s="96" t="s">
        <v>4306</v>
      </c>
      <c r="BL1592" s="68" t="s">
        <v>6786</v>
      </c>
      <c r="CQ1592" s="205">
        <v>1</v>
      </c>
    </row>
    <row r="1593" spans="52:95" x14ac:dyDescent="0.25">
      <c r="AZ1593" s="96" t="s">
        <v>2003</v>
      </c>
      <c r="BA1593" s="96" t="s">
        <v>10</v>
      </c>
      <c r="BB1593" s="96">
        <v>1</v>
      </c>
      <c r="BC1593" t="s">
        <v>4512</v>
      </c>
      <c r="BD1593" t="s">
        <v>5674</v>
      </c>
      <c r="BE1593" t="s">
        <v>6848</v>
      </c>
      <c r="BI1593"/>
      <c r="BJ1593" s="96">
        <v>4</v>
      </c>
      <c r="BK1593" s="96" t="s">
        <v>4292</v>
      </c>
      <c r="BL1593" s="68" t="s">
        <v>6786</v>
      </c>
      <c r="CQ1593" s="205">
        <v>1</v>
      </c>
    </row>
    <row r="1594" spans="52:95" x14ac:dyDescent="0.25">
      <c r="AZ1594" s="96" t="s">
        <v>2003</v>
      </c>
      <c r="BA1594" s="96" t="s">
        <v>10</v>
      </c>
      <c r="BB1594" s="96">
        <v>2</v>
      </c>
      <c r="BC1594" t="s">
        <v>4518</v>
      </c>
      <c r="BD1594" t="s">
        <v>7050</v>
      </c>
      <c r="BE1594" t="s">
        <v>6787</v>
      </c>
      <c r="BF1594" t="s">
        <v>6788</v>
      </c>
      <c r="BG1594" t="s">
        <v>6789</v>
      </c>
      <c r="BI1594"/>
      <c r="BJ1594" s="96">
        <v>4</v>
      </c>
      <c r="BK1594" s="96" t="s">
        <v>4293</v>
      </c>
      <c r="BL1594" s="68" t="s">
        <v>6786</v>
      </c>
      <c r="CQ1594" s="205">
        <v>1</v>
      </c>
    </row>
    <row r="1595" spans="52:95" x14ac:dyDescent="0.25">
      <c r="AZ1595" s="96" t="s">
        <v>2003</v>
      </c>
      <c r="BA1595" s="96" t="s">
        <v>10</v>
      </c>
      <c r="BB1595" s="96">
        <v>3</v>
      </c>
      <c r="BC1595" t="s">
        <v>4523</v>
      </c>
      <c r="BD1595" t="s">
        <v>5675</v>
      </c>
      <c r="BE1595" t="s">
        <v>7051</v>
      </c>
      <c r="BJ1595" s="96">
        <v>4</v>
      </c>
      <c r="BK1595" s="96" t="s">
        <v>4294</v>
      </c>
      <c r="BL1595" s="68" t="s">
        <v>6786</v>
      </c>
      <c r="CQ1595" s="205">
        <v>1</v>
      </c>
    </row>
    <row r="1596" spans="52:95" x14ac:dyDescent="0.25">
      <c r="AZ1596" s="96" t="s">
        <v>2003</v>
      </c>
      <c r="BA1596" s="96" t="s">
        <v>10</v>
      </c>
      <c r="BB1596" s="96">
        <v>4</v>
      </c>
      <c r="BC1596" t="s">
        <v>4527</v>
      </c>
      <c r="BD1596" t="s">
        <v>5676</v>
      </c>
      <c r="BJ1596" s="96">
        <v>4</v>
      </c>
      <c r="BK1596" s="96" t="s">
        <v>4295</v>
      </c>
      <c r="BL1596" s="68" t="s">
        <v>6786</v>
      </c>
      <c r="CQ1596" s="205">
        <v>1</v>
      </c>
    </row>
    <row r="1597" spans="52:95" x14ac:dyDescent="0.25">
      <c r="AZ1597" s="96" t="s">
        <v>2003</v>
      </c>
      <c r="BA1597" s="96" t="s">
        <v>10</v>
      </c>
      <c r="BB1597" s="96">
        <v>5</v>
      </c>
      <c r="BC1597" t="s">
        <v>4531</v>
      </c>
      <c r="BD1597" t="s">
        <v>5598</v>
      </c>
      <c r="BE1597" t="s">
        <v>6792</v>
      </c>
      <c r="BF1597" t="s">
        <v>6793</v>
      </c>
      <c r="BJ1597" s="96">
        <v>4</v>
      </c>
      <c r="BK1597" s="96" t="s">
        <v>4296</v>
      </c>
      <c r="BL1597" s="68" t="s">
        <v>6786</v>
      </c>
      <c r="CQ1597" s="205">
        <v>1</v>
      </c>
    </row>
    <row r="1598" spans="52:95" x14ac:dyDescent="0.25">
      <c r="AZ1598" s="96" t="s">
        <v>2003</v>
      </c>
      <c r="BA1598" s="96" t="s">
        <v>54</v>
      </c>
      <c r="BB1598" s="96">
        <v>1</v>
      </c>
      <c r="BC1598" t="s">
        <v>4536</v>
      </c>
      <c r="BD1598" t="s">
        <v>5676</v>
      </c>
      <c r="BJ1598" s="96">
        <v>4</v>
      </c>
      <c r="BK1598" s="96" t="s">
        <v>4297</v>
      </c>
      <c r="BL1598" s="68" t="s">
        <v>6786</v>
      </c>
      <c r="CQ1598" s="205">
        <v>1</v>
      </c>
    </row>
    <row r="1599" spans="52:95" x14ac:dyDescent="0.25">
      <c r="AZ1599" s="96" t="s">
        <v>2003</v>
      </c>
      <c r="BA1599" s="96" t="s">
        <v>54</v>
      </c>
      <c r="BB1599" s="96">
        <v>2</v>
      </c>
      <c r="BC1599" t="s">
        <v>4540</v>
      </c>
      <c r="BD1599" t="s">
        <v>4541</v>
      </c>
      <c r="BE1599" t="s">
        <v>6794</v>
      </c>
      <c r="BF1599" t="s">
        <v>6789</v>
      </c>
      <c r="BG1599" t="s">
        <v>6788</v>
      </c>
      <c r="BH1599" s="96" t="s">
        <v>6795</v>
      </c>
      <c r="BJ1599" s="96">
        <v>4</v>
      </c>
      <c r="BK1599" s="96" t="s">
        <v>4298</v>
      </c>
      <c r="BL1599" s="68" t="s">
        <v>6786</v>
      </c>
      <c r="CQ1599" s="205">
        <v>1</v>
      </c>
    </row>
    <row r="1600" spans="52:95" x14ac:dyDescent="0.25">
      <c r="AZ1600" s="96" t="s">
        <v>2003</v>
      </c>
      <c r="BA1600" s="96" t="s">
        <v>54</v>
      </c>
      <c r="BB1600" s="96">
        <v>3</v>
      </c>
      <c r="BC1600" t="s">
        <v>4545</v>
      </c>
      <c r="BD1600" t="s">
        <v>5675</v>
      </c>
      <c r="BE1600" t="s">
        <v>7051</v>
      </c>
      <c r="BJ1600" s="96">
        <v>4</v>
      </c>
      <c r="BK1600" s="96" t="s">
        <v>4299</v>
      </c>
      <c r="BL1600" s="68" t="s">
        <v>6786</v>
      </c>
      <c r="CQ1600" s="205">
        <v>1</v>
      </c>
    </row>
    <row r="1601" spans="52:95" x14ac:dyDescent="0.25">
      <c r="AZ1601" s="96" t="s">
        <v>2003</v>
      </c>
      <c r="BA1601" s="96" t="s">
        <v>54</v>
      </c>
      <c r="BB1601" s="96">
        <v>4</v>
      </c>
      <c r="BC1601" t="s">
        <v>4550</v>
      </c>
      <c r="BD1601" t="s">
        <v>4551</v>
      </c>
      <c r="BE1601" t="s">
        <v>6799</v>
      </c>
      <c r="BF1601" t="s">
        <v>6800</v>
      </c>
      <c r="BG1601" t="s">
        <v>6801</v>
      </c>
      <c r="BH1601" s="96" t="s">
        <v>6802</v>
      </c>
      <c r="BI1601" s="96" t="s">
        <v>6803</v>
      </c>
      <c r="BJ1601" s="96">
        <v>4</v>
      </c>
      <c r="BK1601" s="96" t="s">
        <v>4300</v>
      </c>
      <c r="BL1601" s="68" t="s">
        <v>6786</v>
      </c>
      <c r="CQ1601" s="205">
        <v>1</v>
      </c>
    </row>
    <row r="1602" spans="52:95" x14ac:dyDescent="0.25">
      <c r="AZ1602" s="96" t="s">
        <v>2003</v>
      </c>
      <c r="BA1602" s="96" t="s">
        <v>54</v>
      </c>
      <c r="BB1602" s="96">
        <v>5</v>
      </c>
      <c r="BC1602" t="s">
        <v>4555</v>
      </c>
      <c r="BD1602" t="s">
        <v>4556</v>
      </c>
      <c r="BE1602" t="s">
        <v>6804</v>
      </c>
      <c r="BF1602" t="s">
        <v>6805</v>
      </c>
      <c r="BG1602" t="s">
        <v>6806</v>
      </c>
      <c r="BH1602" s="96" t="s">
        <v>6807</v>
      </c>
      <c r="BJ1602" s="96">
        <v>4</v>
      </c>
      <c r="BK1602" s="96" t="s">
        <v>4301</v>
      </c>
      <c r="BL1602" s="68" t="s">
        <v>6786</v>
      </c>
      <c r="CQ1602" s="205">
        <v>1</v>
      </c>
    </row>
    <row r="1603" spans="52:95" x14ac:dyDescent="0.25">
      <c r="AZ1603" s="96" t="s">
        <v>2003</v>
      </c>
      <c r="BA1603" s="96" t="s">
        <v>12</v>
      </c>
      <c r="BB1603" s="96">
        <v>1</v>
      </c>
      <c r="BC1603" t="s">
        <v>4560</v>
      </c>
      <c r="BD1603" t="s">
        <v>5674</v>
      </c>
      <c r="BE1603" t="s">
        <v>6848</v>
      </c>
      <c r="BH1603"/>
      <c r="BI1603"/>
      <c r="BJ1603" s="96">
        <v>4</v>
      </c>
      <c r="BK1603" s="96" t="s">
        <v>4302</v>
      </c>
      <c r="BL1603" s="68" t="s">
        <v>6786</v>
      </c>
      <c r="CQ1603" s="205">
        <v>1</v>
      </c>
    </row>
    <row r="1604" spans="52:95" x14ac:dyDescent="0.25">
      <c r="AZ1604" s="96" t="s">
        <v>2003</v>
      </c>
      <c r="BA1604" s="96" t="s">
        <v>12</v>
      </c>
      <c r="BB1604" s="96">
        <v>2</v>
      </c>
      <c r="BC1604" t="s">
        <v>4564</v>
      </c>
      <c r="BD1604" t="s">
        <v>4565</v>
      </c>
      <c r="BE1604" t="s">
        <v>6808</v>
      </c>
      <c r="BF1604" t="s">
        <v>6809</v>
      </c>
      <c r="BG1604" t="s">
        <v>6810</v>
      </c>
      <c r="BH1604" t="s">
        <v>6811</v>
      </c>
      <c r="BI1604"/>
      <c r="BJ1604" s="96">
        <v>4</v>
      </c>
      <c r="BK1604" s="96" t="s">
        <v>4303</v>
      </c>
      <c r="BL1604" s="68" t="s">
        <v>6786</v>
      </c>
      <c r="CQ1604" s="205">
        <v>1</v>
      </c>
    </row>
    <row r="1605" spans="52:95" x14ac:dyDescent="0.25">
      <c r="AZ1605" s="96" t="s">
        <v>2003</v>
      </c>
      <c r="BA1605" s="96" t="s">
        <v>12</v>
      </c>
      <c r="BB1605" s="96">
        <v>3</v>
      </c>
      <c r="BC1605" t="s">
        <v>4569</v>
      </c>
      <c r="BD1605" t="s">
        <v>5674</v>
      </c>
      <c r="BE1605" t="s">
        <v>7051</v>
      </c>
      <c r="BH1605"/>
      <c r="BI1605"/>
      <c r="BJ1605" s="96">
        <v>4</v>
      </c>
      <c r="BK1605" s="96" t="s">
        <v>4304</v>
      </c>
      <c r="BL1605" s="68" t="s">
        <v>6786</v>
      </c>
      <c r="CQ1605" s="205">
        <v>1</v>
      </c>
    </row>
    <row r="1606" spans="52:95" x14ac:dyDescent="0.25">
      <c r="AZ1606" s="96" t="s">
        <v>2003</v>
      </c>
      <c r="BA1606" s="96" t="s">
        <v>12</v>
      </c>
      <c r="BB1606" s="96">
        <v>4</v>
      </c>
      <c r="BC1606" t="s">
        <v>4573</v>
      </c>
      <c r="BD1606" t="s">
        <v>6812</v>
      </c>
      <c r="BE1606" t="s">
        <v>6813</v>
      </c>
      <c r="BF1606" t="s">
        <v>6802</v>
      </c>
      <c r="BG1606" t="s">
        <v>6814</v>
      </c>
      <c r="BH1606" t="s">
        <v>6815</v>
      </c>
      <c r="BI1606" t="s">
        <v>6816</v>
      </c>
      <c r="BJ1606" s="96">
        <v>4</v>
      </c>
      <c r="BK1606" s="96" t="s">
        <v>4305</v>
      </c>
      <c r="BL1606" s="68" t="s">
        <v>6786</v>
      </c>
      <c r="CQ1606" s="205">
        <v>1</v>
      </c>
    </row>
    <row r="1607" spans="52:95" x14ac:dyDescent="0.25">
      <c r="AZ1607" s="96" t="s">
        <v>2003</v>
      </c>
      <c r="BA1607" s="96" t="s">
        <v>12</v>
      </c>
      <c r="BB1607" s="96">
        <v>5</v>
      </c>
      <c r="BC1607" t="s">
        <v>4577</v>
      </c>
      <c r="BD1607" t="s">
        <v>6817</v>
      </c>
      <c r="BE1607" t="s">
        <v>4578</v>
      </c>
      <c r="BF1607" t="s">
        <v>6818</v>
      </c>
      <c r="BG1607" t="s">
        <v>6819</v>
      </c>
      <c r="BH1607" t="s">
        <v>6793</v>
      </c>
      <c r="BI1607"/>
      <c r="BJ1607" s="96">
        <v>4</v>
      </c>
      <c r="BK1607" s="96" t="s">
        <v>4306</v>
      </c>
      <c r="BL1607" s="68" t="s">
        <v>6786</v>
      </c>
      <c r="CQ1607" s="205">
        <v>1</v>
      </c>
    </row>
    <row r="1608" spans="52:95" x14ac:dyDescent="0.25">
      <c r="AZ1608" s="96" t="s">
        <v>2020</v>
      </c>
      <c r="BA1608" s="96" t="s">
        <v>10</v>
      </c>
      <c r="BB1608" s="96">
        <v>1</v>
      </c>
      <c r="BC1608" t="s">
        <v>4512</v>
      </c>
      <c r="BD1608" t="s">
        <v>5677</v>
      </c>
      <c r="BE1608" t="s">
        <v>6848</v>
      </c>
      <c r="BI1608"/>
      <c r="BJ1608" s="96">
        <v>4</v>
      </c>
      <c r="BK1608" s="96" t="s">
        <v>4292</v>
      </c>
      <c r="BL1608" s="68" t="s">
        <v>6786</v>
      </c>
      <c r="CQ1608" s="205">
        <v>1</v>
      </c>
    </row>
    <row r="1609" spans="52:95" x14ac:dyDescent="0.25">
      <c r="AZ1609" s="96" t="s">
        <v>2020</v>
      </c>
      <c r="BA1609" s="96" t="s">
        <v>10</v>
      </c>
      <c r="BB1609" s="96">
        <v>2</v>
      </c>
      <c r="BC1609" t="s">
        <v>4518</v>
      </c>
      <c r="BD1609" t="s">
        <v>7052</v>
      </c>
      <c r="BE1609" t="s">
        <v>6787</v>
      </c>
      <c r="BF1609" t="s">
        <v>6788</v>
      </c>
      <c r="BG1609" t="s">
        <v>6789</v>
      </c>
      <c r="BI1609"/>
      <c r="BJ1609" s="96">
        <v>4</v>
      </c>
      <c r="BK1609" s="96" t="s">
        <v>4293</v>
      </c>
      <c r="BL1609" s="68" t="s">
        <v>6786</v>
      </c>
      <c r="CQ1609" s="205">
        <v>1</v>
      </c>
    </row>
    <row r="1610" spans="52:95" x14ac:dyDescent="0.25">
      <c r="AZ1610" s="96" t="s">
        <v>2020</v>
      </c>
      <c r="BA1610" s="96" t="s">
        <v>10</v>
      </c>
      <c r="BB1610" s="96">
        <v>3</v>
      </c>
      <c r="BC1610" t="s">
        <v>4523</v>
      </c>
      <c r="BD1610" t="s">
        <v>5678</v>
      </c>
      <c r="BE1610" t="s">
        <v>7053</v>
      </c>
      <c r="BJ1610" s="96">
        <v>4</v>
      </c>
      <c r="BK1610" s="96" t="s">
        <v>4294</v>
      </c>
      <c r="BL1610" s="68" t="s">
        <v>6786</v>
      </c>
      <c r="CQ1610" s="205">
        <v>1</v>
      </c>
    </row>
    <row r="1611" spans="52:95" x14ac:dyDescent="0.25">
      <c r="AZ1611" s="96" t="s">
        <v>2020</v>
      </c>
      <c r="BA1611" s="96" t="s">
        <v>10</v>
      </c>
      <c r="BB1611" s="96">
        <v>4</v>
      </c>
      <c r="BC1611" t="s">
        <v>4527</v>
      </c>
      <c r="BD1611" t="s">
        <v>5679</v>
      </c>
      <c r="BJ1611" s="96">
        <v>4</v>
      </c>
      <c r="BK1611" s="96" t="s">
        <v>4295</v>
      </c>
      <c r="BL1611" s="68" t="s">
        <v>6786</v>
      </c>
      <c r="CQ1611" s="205">
        <v>1</v>
      </c>
    </row>
    <row r="1612" spans="52:95" x14ac:dyDescent="0.25">
      <c r="AZ1612" s="96" t="s">
        <v>2020</v>
      </c>
      <c r="BA1612" s="96" t="s">
        <v>10</v>
      </c>
      <c r="BB1612" s="96">
        <v>5</v>
      </c>
      <c r="BC1612" t="s">
        <v>4531</v>
      </c>
      <c r="BD1612" t="s">
        <v>5598</v>
      </c>
      <c r="BE1612" t="s">
        <v>6792</v>
      </c>
      <c r="BF1612" t="s">
        <v>6793</v>
      </c>
      <c r="BJ1612" s="96">
        <v>4</v>
      </c>
      <c r="BK1612" s="96" t="s">
        <v>4296</v>
      </c>
      <c r="BL1612" s="68" t="s">
        <v>6786</v>
      </c>
      <c r="CQ1612" s="205">
        <v>1</v>
      </c>
    </row>
    <row r="1613" spans="52:95" x14ac:dyDescent="0.25">
      <c r="AZ1613" s="96" t="s">
        <v>2020</v>
      </c>
      <c r="BA1613" s="96" t="s">
        <v>54</v>
      </c>
      <c r="BB1613" s="96">
        <v>1</v>
      </c>
      <c r="BC1613" t="s">
        <v>4536</v>
      </c>
      <c r="BD1613" t="s">
        <v>5679</v>
      </c>
      <c r="BJ1613" s="96">
        <v>4</v>
      </c>
      <c r="BK1613" s="96" t="s">
        <v>4297</v>
      </c>
      <c r="BL1613" s="68" t="s">
        <v>6786</v>
      </c>
      <c r="CQ1613" s="205">
        <v>1</v>
      </c>
    </row>
    <row r="1614" spans="52:95" x14ac:dyDescent="0.25">
      <c r="AZ1614" s="96" t="s">
        <v>2020</v>
      </c>
      <c r="BA1614" s="96" t="s">
        <v>54</v>
      </c>
      <c r="BB1614" s="96">
        <v>2</v>
      </c>
      <c r="BC1614" t="s">
        <v>4540</v>
      </c>
      <c r="BD1614" t="s">
        <v>4541</v>
      </c>
      <c r="BE1614" t="s">
        <v>6794</v>
      </c>
      <c r="BF1614" t="s">
        <v>6789</v>
      </c>
      <c r="BG1614" t="s">
        <v>6788</v>
      </c>
      <c r="BH1614" s="96" t="s">
        <v>6795</v>
      </c>
      <c r="BJ1614" s="96">
        <v>4</v>
      </c>
      <c r="BK1614" s="96" t="s">
        <v>4298</v>
      </c>
      <c r="BL1614" s="68" t="s">
        <v>6786</v>
      </c>
      <c r="CQ1614" s="205">
        <v>1</v>
      </c>
    </row>
    <row r="1615" spans="52:95" x14ac:dyDescent="0.25">
      <c r="AZ1615" s="96" t="s">
        <v>2020</v>
      </c>
      <c r="BA1615" s="96" t="s">
        <v>54</v>
      </c>
      <c r="BB1615" s="96">
        <v>3</v>
      </c>
      <c r="BC1615" t="s">
        <v>4545</v>
      </c>
      <c r="BD1615" t="s">
        <v>5678</v>
      </c>
      <c r="BE1615" t="s">
        <v>7053</v>
      </c>
      <c r="BJ1615" s="96">
        <v>4</v>
      </c>
      <c r="BK1615" s="96" t="s">
        <v>4299</v>
      </c>
      <c r="BL1615" s="68" t="s">
        <v>6786</v>
      </c>
      <c r="CQ1615" s="205">
        <v>1</v>
      </c>
    </row>
    <row r="1616" spans="52:95" x14ac:dyDescent="0.25">
      <c r="AZ1616" s="96" t="s">
        <v>2020</v>
      </c>
      <c r="BA1616" s="96" t="s">
        <v>54</v>
      </c>
      <c r="BB1616" s="96">
        <v>4</v>
      </c>
      <c r="BC1616" t="s">
        <v>4550</v>
      </c>
      <c r="BD1616" t="s">
        <v>4551</v>
      </c>
      <c r="BE1616" t="s">
        <v>6799</v>
      </c>
      <c r="BF1616" t="s">
        <v>6800</v>
      </c>
      <c r="BG1616" t="s">
        <v>6801</v>
      </c>
      <c r="BH1616" s="96" t="s">
        <v>6802</v>
      </c>
      <c r="BI1616" s="96" t="s">
        <v>6803</v>
      </c>
      <c r="BJ1616" s="96">
        <v>4</v>
      </c>
      <c r="BK1616" s="96" t="s">
        <v>4300</v>
      </c>
      <c r="BL1616" s="68" t="s">
        <v>6786</v>
      </c>
      <c r="CQ1616" s="205">
        <v>1</v>
      </c>
    </row>
    <row r="1617" spans="52:95" x14ac:dyDescent="0.25">
      <c r="AZ1617" s="96" t="s">
        <v>2020</v>
      </c>
      <c r="BA1617" s="96" t="s">
        <v>54</v>
      </c>
      <c r="BB1617" s="96">
        <v>5</v>
      </c>
      <c r="BC1617" t="s">
        <v>4555</v>
      </c>
      <c r="BD1617" t="s">
        <v>4556</v>
      </c>
      <c r="BE1617" t="s">
        <v>6804</v>
      </c>
      <c r="BF1617" t="s">
        <v>6805</v>
      </c>
      <c r="BG1617" t="s">
        <v>6806</v>
      </c>
      <c r="BH1617" s="96" t="s">
        <v>6807</v>
      </c>
      <c r="BJ1617" s="96">
        <v>4</v>
      </c>
      <c r="BK1617" s="96" t="s">
        <v>4301</v>
      </c>
      <c r="BL1617" s="68" t="s">
        <v>6786</v>
      </c>
      <c r="CQ1617" s="205">
        <v>1</v>
      </c>
    </row>
    <row r="1618" spans="52:95" x14ac:dyDescent="0.25">
      <c r="AZ1618" s="96" t="s">
        <v>2020</v>
      </c>
      <c r="BA1618" s="96" t="s">
        <v>12</v>
      </c>
      <c r="BB1618" s="96">
        <v>1</v>
      </c>
      <c r="BC1618" t="s">
        <v>4560</v>
      </c>
      <c r="BD1618" t="s">
        <v>5677</v>
      </c>
      <c r="BE1618" t="s">
        <v>6848</v>
      </c>
      <c r="BH1618"/>
      <c r="BI1618"/>
      <c r="BJ1618" s="96">
        <v>4</v>
      </c>
      <c r="BK1618" s="96" t="s">
        <v>4302</v>
      </c>
      <c r="BL1618" s="68" t="s">
        <v>6786</v>
      </c>
      <c r="CQ1618" s="205">
        <v>1</v>
      </c>
    </row>
    <row r="1619" spans="52:95" x14ac:dyDescent="0.25">
      <c r="AZ1619" s="96" t="s">
        <v>2020</v>
      </c>
      <c r="BA1619" s="96" t="s">
        <v>12</v>
      </c>
      <c r="BB1619" s="96">
        <v>2</v>
      </c>
      <c r="BC1619" t="s">
        <v>4564</v>
      </c>
      <c r="BD1619" t="s">
        <v>4565</v>
      </c>
      <c r="BE1619" t="s">
        <v>6808</v>
      </c>
      <c r="BF1619" t="s">
        <v>6809</v>
      </c>
      <c r="BG1619" t="s">
        <v>6810</v>
      </c>
      <c r="BH1619" t="s">
        <v>6811</v>
      </c>
      <c r="BI1619"/>
      <c r="BJ1619" s="96">
        <v>4</v>
      </c>
      <c r="BK1619" s="96" t="s">
        <v>4303</v>
      </c>
      <c r="BL1619" s="68" t="s">
        <v>6786</v>
      </c>
      <c r="CQ1619" s="205">
        <v>1</v>
      </c>
    </row>
    <row r="1620" spans="52:95" x14ac:dyDescent="0.25">
      <c r="AZ1620" s="96" t="s">
        <v>2020</v>
      </c>
      <c r="BA1620" s="96" t="s">
        <v>12</v>
      </c>
      <c r="BB1620" s="96">
        <v>3</v>
      </c>
      <c r="BC1620" t="s">
        <v>4569</v>
      </c>
      <c r="BD1620" t="s">
        <v>5677</v>
      </c>
      <c r="BE1620" t="s">
        <v>7053</v>
      </c>
      <c r="BH1620"/>
      <c r="BI1620"/>
      <c r="BJ1620" s="96">
        <v>4</v>
      </c>
      <c r="BK1620" s="96" t="s">
        <v>4304</v>
      </c>
      <c r="BL1620" s="68" t="s">
        <v>6786</v>
      </c>
      <c r="CQ1620" s="205">
        <v>1</v>
      </c>
    </row>
    <row r="1621" spans="52:95" x14ac:dyDescent="0.25">
      <c r="AZ1621" s="96" t="s">
        <v>2020</v>
      </c>
      <c r="BA1621" s="96" t="s">
        <v>12</v>
      </c>
      <c r="BB1621" s="96">
        <v>4</v>
      </c>
      <c r="BC1621" t="s">
        <v>4573</v>
      </c>
      <c r="BD1621" t="s">
        <v>6812</v>
      </c>
      <c r="BE1621" t="s">
        <v>6813</v>
      </c>
      <c r="BF1621" t="s">
        <v>6802</v>
      </c>
      <c r="BG1621" t="s">
        <v>6814</v>
      </c>
      <c r="BH1621" t="s">
        <v>6815</v>
      </c>
      <c r="BI1621" t="s">
        <v>6816</v>
      </c>
      <c r="BJ1621" s="96">
        <v>4</v>
      </c>
      <c r="BK1621" s="96" t="s">
        <v>4305</v>
      </c>
      <c r="BL1621" s="68" t="s">
        <v>6786</v>
      </c>
      <c r="CQ1621" s="205">
        <v>1</v>
      </c>
    </row>
    <row r="1622" spans="52:95" x14ac:dyDescent="0.25">
      <c r="AZ1622" s="96" t="s">
        <v>2020</v>
      </c>
      <c r="BA1622" s="96" t="s">
        <v>12</v>
      </c>
      <c r="BB1622" s="96">
        <v>5</v>
      </c>
      <c r="BC1622" t="s">
        <v>4577</v>
      </c>
      <c r="BD1622" t="s">
        <v>6817</v>
      </c>
      <c r="BE1622" t="s">
        <v>4578</v>
      </c>
      <c r="BF1622" t="s">
        <v>6818</v>
      </c>
      <c r="BG1622" t="s">
        <v>6819</v>
      </c>
      <c r="BH1622" t="s">
        <v>6793</v>
      </c>
      <c r="BI1622"/>
      <c r="BJ1622" s="96">
        <v>4</v>
      </c>
      <c r="BK1622" s="96" t="s">
        <v>4306</v>
      </c>
      <c r="BL1622" s="68" t="s">
        <v>6786</v>
      </c>
      <c r="CQ1622" s="205">
        <v>1</v>
      </c>
    </row>
    <row r="1623" spans="52:95" x14ac:dyDescent="0.25">
      <c r="AZ1623" s="96" t="s">
        <v>2037</v>
      </c>
      <c r="BA1623" s="96" t="s">
        <v>10</v>
      </c>
      <c r="BB1623" s="96">
        <v>1</v>
      </c>
      <c r="BC1623" t="s">
        <v>4512</v>
      </c>
      <c r="BD1623" t="s">
        <v>4421</v>
      </c>
      <c r="BE1623" t="s">
        <v>6848</v>
      </c>
      <c r="BJ1623" s="96">
        <v>4</v>
      </c>
      <c r="BK1623" s="96" t="s">
        <v>4292</v>
      </c>
      <c r="BL1623" s="68" t="s">
        <v>6786</v>
      </c>
      <c r="CQ1623" s="205">
        <v>1</v>
      </c>
    </row>
    <row r="1624" spans="52:95" x14ac:dyDescent="0.25">
      <c r="AZ1624" s="96" t="s">
        <v>2037</v>
      </c>
      <c r="BA1624" s="96" t="s">
        <v>10</v>
      </c>
      <c r="BB1624" s="96">
        <v>2</v>
      </c>
      <c r="BC1624" t="s">
        <v>4518</v>
      </c>
      <c r="BD1624" t="s">
        <v>5680</v>
      </c>
      <c r="BE1624" t="s">
        <v>6787</v>
      </c>
      <c r="BF1624" t="s">
        <v>6788</v>
      </c>
      <c r="BG1624" t="s">
        <v>6789</v>
      </c>
      <c r="BJ1624" s="96">
        <v>4</v>
      </c>
      <c r="BK1624" s="96" t="s">
        <v>4293</v>
      </c>
      <c r="BL1624" s="68" t="s">
        <v>6786</v>
      </c>
      <c r="CQ1624" s="205">
        <v>1</v>
      </c>
    </row>
    <row r="1625" spans="52:95" x14ac:dyDescent="0.25">
      <c r="AZ1625" s="96" t="s">
        <v>2037</v>
      </c>
      <c r="BA1625" s="96" t="s">
        <v>10</v>
      </c>
      <c r="BB1625" s="96">
        <v>3</v>
      </c>
      <c r="BC1625" t="s">
        <v>4523</v>
      </c>
      <c r="BD1625" t="s">
        <v>5681</v>
      </c>
      <c r="BE1625" t="s">
        <v>5682</v>
      </c>
      <c r="BJ1625" s="96">
        <v>4</v>
      </c>
      <c r="BK1625" s="96" t="s">
        <v>4294</v>
      </c>
      <c r="BL1625" s="68" t="s">
        <v>6786</v>
      </c>
      <c r="CQ1625" s="205">
        <v>1</v>
      </c>
    </row>
    <row r="1626" spans="52:95" x14ac:dyDescent="0.25">
      <c r="AZ1626" s="96" t="s">
        <v>2037</v>
      </c>
      <c r="BA1626" s="96" t="s">
        <v>10</v>
      </c>
      <c r="BB1626" s="96">
        <v>4</v>
      </c>
      <c r="BC1626" t="s">
        <v>4527</v>
      </c>
      <c r="BD1626" t="s">
        <v>5682</v>
      </c>
      <c r="BJ1626" s="96">
        <v>4</v>
      </c>
      <c r="BK1626" s="96" t="s">
        <v>4295</v>
      </c>
      <c r="BL1626" s="68" t="s">
        <v>6786</v>
      </c>
      <c r="CQ1626" s="205">
        <v>1</v>
      </c>
    </row>
    <row r="1627" spans="52:95" x14ac:dyDescent="0.25">
      <c r="AZ1627" s="96" t="s">
        <v>2037</v>
      </c>
      <c r="BA1627" s="96" t="s">
        <v>10</v>
      </c>
      <c r="BB1627" s="96">
        <v>5</v>
      </c>
      <c r="BC1627" t="s">
        <v>4531</v>
      </c>
      <c r="BD1627" t="s">
        <v>5598</v>
      </c>
      <c r="BE1627" t="s">
        <v>6792</v>
      </c>
      <c r="BF1627" t="s">
        <v>6793</v>
      </c>
      <c r="BJ1627" s="96">
        <v>4</v>
      </c>
      <c r="BK1627" s="96" t="s">
        <v>4296</v>
      </c>
      <c r="BL1627" s="68" t="s">
        <v>6786</v>
      </c>
      <c r="CQ1627" s="205">
        <v>1</v>
      </c>
    </row>
    <row r="1628" spans="52:95" x14ac:dyDescent="0.25">
      <c r="AZ1628" s="96" t="s">
        <v>2037</v>
      </c>
      <c r="BA1628" s="96" t="s">
        <v>54</v>
      </c>
      <c r="BB1628" s="96">
        <v>1</v>
      </c>
      <c r="BC1628" t="s">
        <v>4536</v>
      </c>
      <c r="BD1628" t="s">
        <v>5682</v>
      </c>
      <c r="BJ1628" s="96">
        <v>4</v>
      </c>
      <c r="BK1628" s="96" t="s">
        <v>4297</v>
      </c>
      <c r="BL1628" s="68" t="s">
        <v>6786</v>
      </c>
      <c r="CQ1628" s="205">
        <v>1</v>
      </c>
    </row>
    <row r="1629" spans="52:95" x14ac:dyDescent="0.25">
      <c r="AZ1629" s="96" t="s">
        <v>2037</v>
      </c>
      <c r="BA1629" s="96" t="s">
        <v>54</v>
      </c>
      <c r="BB1629" s="96">
        <v>2</v>
      </c>
      <c r="BC1629" t="s">
        <v>4540</v>
      </c>
      <c r="BD1629" t="s">
        <v>4541</v>
      </c>
      <c r="BE1629" t="s">
        <v>6794</v>
      </c>
      <c r="BF1629" t="s">
        <v>6789</v>
      </c>
      <c r="BG1629" t="s">
        <v>6788</v>
      </c>
      <c r="BH1629" s="96" t="s">
        <v>6795</v>
      </c>
      <c r="BJ1629" s="96">
        <v>4</v>
      </c>
      <c r="BK1629" s="96" t="s">
        <v>4298</v>
      </c>
      <c r="BL1629" s="68" t="s">
        <v>6786</v>
      </c>
      <c r="CQ1629" s="205">
        <v>1</v>
      </c>
    </row>
    <row r="1630" spans="52:95" x14ac:dyDescent="0.25">
      <c r="AZ1630" s="96" t="s">
        <v>2037</v>
      </c>
      <c r="BA1630" s="96" t="s">
        <v>54</v>
      </c>
      <c r="BB1630" s="96">
        <v>3</v>
      </c>
      <c r="BC1630" t="s">
        <v>4545</v>
      </c>
      <c r="BD1630" t="s">
        <v>5681</v>
      </c>
      <c r="BE1630" t="s">
        <v>5682</v>
      </c>
      <c r="BJ1630" s="96">
        <v>4</v>
      </c>
      <c r="BK1630" s="96" t="s">
        <v>4299</v>
      </c>
      <c r="BL1630" s="68" t="s">
        <v>6786</v>
      </c>
      <c r="CQ1630" s="205">
        <v>1</v>
      </c>
    </row>
    <row r="1631" spans="52:95" x14ac:dyDescent="0.25">
      <c r="AZ1631" s="96" t="s">
        <v>2037</v>
      </c>
      <c r="BA1631" s="96" t="s">
        <v>54</v>
      </c>
      <c r="BB1631" s="96">
        <v>4</v>
      </c>
      <c r="BC1631" t="s">
        <v>4550</v>
      </c>
      <c r="BD1631" t="s">
        <v>4551</v>
      </c>
      <c r="BE1631" t="s">
        <v>6799</v>
      </c>
      <c r="BF1631" t="s">
        <v>6800</v>
      </c>
      <c r="BG1631" t="s">
        <v>6801</v>
      </c>
      <c r="BH1631" s="96" t="s">
        <v>6802</v>
      </c>
      <c r="BI1631" s="96" t="s">
        <v>6803</v>
      </c>
      <c r="BJ1631" s="96">
        <v>4</v>
      </c>
      <c r="BK1631" s="96" t="s">
        <v>4300</v>
      </c>
      <c r="BL1631" s="68" t="s">
        <v>6786</v>
      </c>
      <c r="CQ1631" s="205">
        <v>1</v>
      </c>
    </row>
    <row r="1632" spans="52:95" x14ac:dyDescent="0.25">
      <c r="AZ1632" s="96" t="s">
        <v>2037</v>
      </c>
      <c r="BA1632" s="96" t="s">
        <v>54</v>
      </c>
      <c r="BB1632" s="96">
        <v>5</v>
      </c>
      <c r="BC1632" t="s">
        <v>4555</v>
      </c>
      <c r="BD1632" t="s">
        <v>4556</v>
      </c>
      <c r="BE1632" t="s">
        <v>6804</v>
      </c>
      <c r="BF1632" t="s">
        <v>6805</v>
      </c>
      <c r="BG1632" t="s">
        <v>6806</v>
      </c>
      <c r="BH1632" s="96" t="s">
        <v>6807</v>
      </c>
      <c r="BJ1632" s="96">
        <v>4</v>
      </c>
      <c r="BK1632" s="96" t="s">
        <v>4301</v>
      </c>
      <c r="BL1632" s="68" t="s">
        <v>6786</v>
      </c>
      <c r="CQ1632" s="205">
        <v>1</v>
      </c>
    </row>
    <row r="1633" spans="52:95" x14ac:dyDescent="0.25">
      <c r="AZ1633" s="96" t="s">
        <v>2037</v>
      </c>
      <c r="BA1633" s="96" t="s">
        <v>12</v>
      </c>
      <c r="BB1633" s="96">
        <v>1</v>
      </c>
      <c r="BC1633" t="s">
        <v>4560</v>
      </c>
      <c r="BD1633" t="s">
        <v>4421</v>
      </c>
      <c r="BE1633" t="s">
        <v>6848</v>
      </c>
      <c r="BH1633"/>
      <c r="BI1633"/>
      <c r="BJ1633" s="96">
        <v>4</v>
      </c>
      <c r="BK1633" s="96" t="s">
        <v>4302</v>
      </c>
      <c r="BL1633" s="68" t="s">
        <v>6786</v>
      </c>
      <c r="CQ1633" s="205">
        <v>1</v>
      </c>
    </row>
    <row r="1634" spans="52:95" x14ac:dyDescent="0.25">
      <c r="AZ1634" s="96" t="s">
        <v>2037</v>
      </c>
      <c r="BA1634" s="96" t="s">
        <v>12</v>
      </c>
      <c r="BB1634" s="96">
        <v>2</v>
      </c>
      <c r="BC1634" t="s">
        <v>4564</v>
      </c>
      <c r="BD1634" t="s">
        <v>4565</v>
      </c>
      <c r="BE1634" t="s">
        <v>6808</v>
      </c>
      <c r="BF1634" t="s">
        <v>6809</v>
      </c>
      <c r="BG1634" t="s">
        <v>6810</v>
      </c>
      <c r="BH1634" t="s">
        <v>6811</v>
      </c>
      <c r="BI1634"/>
      <c r="BJ1634" s="96">
        <v>4</v>
      </c>
      <c r="BK1634" s="96" t="s">
        <v>4303</v>
      </c>
      <c r="BL1634" s="68" t="s">
        <v>6786</v>
      </c>
      <c r="CQ1634" s="205">
        <v>1</v>
      </c>
    </row>
    <row r="1635" spans="52:95" x14ac:dyDescent="0.25">
      <c r="AZ1635" s="96" t="s">
        <v>2037</v>
      </c>
      <c r="BA1635" s="96" t="s">
        <v>12</v>
      </c>
      <c r="BB1635" s="96">
        <v>3</v>
      </c>
      <c r="BC1635" t="s">
        <v>4569</v>
      </c>
      <c r="BD1635" t="s">
        <v>4421</v>
      </c>
      <c r="BE1635" t="s">
        <v>5682</v>
      </c>
      <c r="BH1635"/>
      <c r="BI1635"/>
      <c r="BJ1635" s="96">
        <v>4</v>
      </c>
      <c r="BK1635" s="96" t="s">
        <v>4304</v>
      </c>
      <c r="BL1635" s="68" t="s">
        <v>6786</v>
      </c>
      <c r="CQ1635" s="205">
        <v>1</v>
      </c>
    </row>
    <row r="1636" spans="52:95" x14ac:dyDescent="0.25">
      <c r="AZ1636" s="96" t="s">
        <v>2037</v>
      </c>
      <c r="BA1636" s="96" t="s">
        <v>12</v>
      </c>
      <c r="BB1636" s="96">
        <v>4</v>
      </c>
      <c r="BC1636" t="s">
        <v>4573</v>
      </c>
      <c r="BD1636" t="s">
        <v>6812</v>
      </c>
      <c r="BE1636" t="s">
        <v>6813</v>
      </c>
      <c r="BF1636" t="s">
        <v>6802</v>
      </c>
      <c r="BG1636" t="s">
        <v>6814</v>
      </c>
      <c r="BH1636" t="s">
        <v>6815</v>
      </c>
      <c r="BI1636" t="s">
        <v>6816</v>
      </c>
      <c r="BJ1636" s="96">
        <v>4</v>
      </c>
      <c r="BK1636" s="96" t="s">
        <v>4305</v>
      </c>
      <c r="BL1636" s="68" t="s">
        <v>6786</v>
      </c>
      <c r="CQ1636" s="205">
        <v>1</v>
      </c>
    </row>
    <row r="1637" spans="52:95" x14ac:dyDescent="0.25">
      <c r="AZ1637" s="96" t="s">
        <v>2037</v>
      </c>
      <c r="BA1637" s="96" t="s">
        <v>12</v>
      </c>
      <c r="BB1637" s="96">
        <v>5</v>
      </c>
      <c r="BC1637" t="s">
        <v>4577</v>
      </c>
      <c r="BD1637" t="s">
        <v>6817</v>
      </c>
      <c r="BE1637" t="s">
        <v>4578</v>
      </c>
      <c r="BF1637" t="s">
        <v>6818</v>
      </c>
      <c r="BG1637" t="s">
        <v>6819</v>
      </c>
      <c r="BH1637" t="s">
        <v>6793</v>
      </c>
      <c r="BI1637"/>
      <c r="BJ1637" s="96">
        <v>4</v>
      </c>
      <c r="BK1637" s="96" t="s">
        <v>4306</v>
      </c>
      <c r="BL1637" s="68" t="s">
        <v>6786</v>
      </c>
      <c r="CQ1637" s="205">
        <v>1</v>
      </c>
    </row>
    <row r="1638" spans="52:95" x14ac:dyDescent="0.25">
      <c r="AZ1638" s="96" t="s">
        <v>2058</v>
      </c>
      <c r="BA1638" s="96" t="s">
        <v>10</v>
      </c>
      <c r="BB1638" s="96">
        <v>1</v>
      </c>
      <c r="BC1638" t="s">
        <v>4512</v>
      </c>
      <c r="BD1638" t="s">
        <v>6848</v>
      </c>
      <c r="BJ1638" s="96">
        <v>4</v>
      </c>
      <c r="BK1638" s="96" t="s">
        <v>4292</v>
      </c>
      <c r="BL1638" s="68" t="s">
        <v>6786</v>
      </c>
      <c r="CQ1638" s="205">
        <v>1</v>
      </c>
    </row>
    <row r="1639" spans="52:95" x14ac:dyDescent="0.25">
      <c r="AZ1639" s="96" t="s">
        <v>2058</v>
      </c>
      <c r="BA1639" s="96" t="s">
        <v>10</v>
      </c>
      <c r="BB1639" s="96">
        <v>2</v>
      </c>
      <c r="BC1639" t="s">
        <v>4518</v>
      </c>
      <c r="BD1639" t="s">
        <v>7054</v>
      </c>
      <c r="BE1639" t="s">
        <v>6787</v>
      </c>
      <c r="BF1639" t="s">
        <v>6788</v>
      </c>
      <c r="BG1639" t="s">
        <v>6789</v>
      </c>
      <c r="BJ1639" s="96">
        <v>4</v>
      </c>
      <c r="BK1639" s="96" t="s">
        <v>4293</v>
      </c>
      <c r="BL1639" s="68" t="s">
        <v>6786</v>
      </c>
      <c r="CQ1639" s="205">
        <v>1</v>
      </c>
    </row>
    <row r="1640" spans="52:95" x14ac:dyDescent="0.25">
      <c r="AZ1640" s="96" t="s">
        <v>2058</v>
      </c>
      <c r="BA1640" s="96" t="s">
        <v>10</v>
      </c>
      <c r="BB1640" s="96">
        <v>3</v>
      </c>
      <c r="BC1640" t="s">
        <v>4523</v>
      </c>
      <c r="BD1640" t="s">
        <v>7055</v>
      </c>
      <c r="BE1640" t="s">
        <v>4396</v>
      </c>
      <c r="BJ1640" s="96">
        <v>4</v>
      </c>
      <c r="BK1640" s="96" t="s">
        <v>4294</v>
      </c>
      <c r="BL1640" s="68" t="s">
        <v>6786</v>
      </c>
      <c r="CQ1640" s="205">
        <v>1</v>
      </c>
    </row>
    <row r="1641" spans="52:95" x14ac:dyDescent="0.25">
      <c r="AZ1641" s="96" t="s">
        <v>2058</v>
      </c>
      <c r="BA1641" s="96" t="s">
        <v>10</v>
      </c>
      <c r="BB1641" s="96">
        <v>4</v>
      </c>
      <c r="BC1641" t="s">
        <v>4527</v>
      </c>
      <c r="BD1641" t="s">
        <v>5684</v>
      </c>
      <c r="BE1641" t="s">
        <v>4396</v>
      </c>
      <c r="BJ1641" s="96">
        <v>4</v>
      </c>
      <c r="BK1641" s="96" t="s">
        <v>4295</v>
      </c>
      <c r="BL1641" s="68" t="s">
        <v>6786</v>
      </c>
      <c r="CQ1641" s="205">
        <v>1</v>
      </c>
    </row>
    <row r="1642" spans="52:95" x14ac:dyDescent="0.25">
      <c r="AZ1642" s="96" t="s">
        <v>2058</v>
      </c>
      <c r="BA1642" s="96" t="s">
        <v>10</v>
      </c>
      <c r="BB1642" s="96">
        <v>5</v>
      </c>
      <c r="BC1642" t="s">
        <v>4531</v>
      </c>
      <c r="BD1642" t="s">
        <v>5598</v>
      </c>
      <c r="BE1642" t="s">
        <v>6792</v>
      </c>
      <c r="BF1642" t="s">
        <v>6793</v>
      </c>
      <c r="BJ1642" s="96">
        <v>4</v>
      </c>
      <c r="BK1642" s="96" t="s">
        <v>4296</v>
      </c>
      <c r="BL1642" s="68" t="s">
        <v>6786</v>
      </c>
      <c r="CQ1642" s="205">
        <v>1</v>
      </c>
    </row>
    <row r="1643" spans="52:95" x14ac:dyDescent="0.25">
      <c r="AZ1643" s="96" t="s">
        <v>2058</v>
      </c>
      <c r="BA1643" s="96" t="s">
        <v>54</v>
      </c>
      <c r="BB1643" s="96">
        <v>1</v>
      </c>
      <c r="BC1643" t="s">
        <v>4536</v>
      </c>
      <c r="BD1643" t="s">
        <v>4396</v>
      </c>
      <c r="BJ1643" s="96">
        <v>4</v>
      </c>
      <c r="BK1643" s="96" t="s">
        <v>4297</v>
      </c>
      <c r="BL1643" s="68" t="s">
        <v>6786</v>
      </c>
      <c r="CQ1643" s="205">
        <v>1</v>
      </c>
    </row>
    <row r="1644" spans="52:95" x14ac:dyDescent="0.25">
      <c r="AZ1644" s="96" t="s">
        <v>2058</v>
      </c>
      <c r="BA1644" s="96" t="s">
        <v>54</v>
      </c>
      <c r="BB1644" s="96">
        <v>2</v>
      </c>
      <c r="BC1644" t="s">
        <v>4540</v>
      </c>
      <c r="BD1644" t="s">
        <v>4541</v>
      </c>
      <c r="BE1644" t="s">
        <v>6794</v>
      </c>
      <c r="BF1644" t="s">
        <v>6789</v>
      </c>
      <c r="BG1644" t="s">
        <v>6788</v>
      </c>
      <c r="BH1644" s="96" t="s">
        <v>6795</v>
      </c>
      <c r="BJ1644" s="96">
        <v>4</v>
      </c>
      <c r="BK1644" s="96" t="s">
        <v>4298</v>
      </c>
      <c r="BL1644" s="68" t="s">
        <v>6786</v>
      </c>
      <c r="CQ1644" s="205">
        <v>1</v>
      </c>
    </row>
    <row r="1645" spans="52:95" x14ac:dyDescent="0.25">
      <c r="AZ1645" s="96" t="s">
        <v>2058</v>
      </c>
      <c r="BA1645" s="96" t="s">
        <v>54</v>
      </c>
      <c r="BB1645" s="96">
        <v>3</v>
      </c>
      <c r="BC1645" t="s">
        <v>4545</v>
      </c>
      <c r="BD1645" t="s">
        <v>5683</v>
      </c>
      <c r="BE1645" t="s">
        <v>4396</v>
      </c>
      <c r="BI1645"/>
      <c r="BJ1645" s="96">
        <v>4</v>
      </c>
      <c r="BK1645" s="96" t="s">
        <v>4299</v>
      </c>
      <c r="BL1645" s="68" t="s">
        <v>6786</v>
      </c>
      <c r="CQ1645" s="205">
        <v>1</v>
      </c>
    </row>
    <row r="1646" spans="52:95" x14ac:dyDescent="0.25">
      <c r="AZ1646" s="96" t="s">
        <v>2058</v>
      </c>
      <c r="BA1646" s="96" t="s">
        <v>54</v>
      </c>
      <c r="BB1646" s="96">
        <v>4</v>
      </c>
      <c r="BC1646" t="s">
        <v>4550</v>
      </c>
      <c r="BD1646" t="s">
        <v>4551</v>
      </c>
      <c r="BE1646" t="s">
        <v>6799</v>
      </c>
      <c r="BF1646" t="s">
        <v>6800</v>
      </c>
      <c r="BG1646" t="s">
        <v>6801</v>
      </c>
      <c r="BH1646" s="96" t="s">
        <v>6802</v>
      </c>
      <c r="BI1646" s="96" t="s">
        <v>6803</v>
      </c>
      <c r="BJ1646" s="96">
        <v>4</v>
      </c>
      <c r="BK1646" s="96" t="s">
        <v>4300</v>
      </c>
      <c r="BL1646" s="68" t="s">
        <v>6786</v>
      </c>
      <c r="CQ1646" s="205">
        <v>1</v>
      </c>
    </row>
    <row r="1647" spans="52:95" x14ac:dyDescent="0.25">
      <c r="AZ1647" s="96" t="s">
        <v>2058</v>
      </c>
      <c r="BA1647" s="96" t="s">
        <v>54</v>
      </c>
      <c r="BB1647" s="96">
        <v>5</v>
      </c>
      <c r="BC1647" t="s">
        <v>4555</v>
      </c>
      <c r="BD1647" t="s">
        <v>4556</v>
      </c>
      <c r="BE1647" t="s">
        <v>6804</v>
      </c>
      <c r="BF1647" t="s">
        <v>6805</v>
      </c>
      <c r="BG1647" t="s">
        <v>6806</v>
      </c>
      <c r="BH1647" s="96" t="s">
        <v>6807</v>
      </c>
      <c r="BJ1647" s="96">
        <v>4</v>
      </c>
      <c r="BK1647" s="96" t="s">
        <v>4301</v>
      </c>
      <c r="BL1647" s="68" t="s">
        <v>6786</v>
      </c>
      <c r="CQ1647" s="205">
        <v>1</v>
      </c>
    </row>
    <row r="1648" spans="52:95" x14ac:dyDescent="0.25">
      <c r="AZ1648" s="96" t="s">
        <v>2058</v>
      </c>
      <c r="BA1648" s="96" t="s">
        <v>12</v>
      </c>
      <c r="BB1648" s="96">
        <v>1</v>
      </c>
      <c r="BC1648" t="s">
        <v>4560</v>
      </c>
      <c r="BD1648" t="s">
        <v>6848</v>
      </c>
      <c r="BH1648"/>
      <c r="BI1648"/>
      <c r="BJ1648" s="96">
        <v>4</v>
      </c>
      <c r="BK1648" s="96" t="s">
        <v>4302</v>
      </c>
      <c r="BL1648" s="68" t="s">
        <v>6786</v>
      </c>
      <c r="CQ1648" s="205">
        <v>1</v>
      </c>
    </row>
    <row r="1649" spans="52:95" x14ac:dyDescent="0.25">
      <c r="AZ1649" s="96" t="s">
        <v>2058</v>
      </c>
      <c r="BA1649" s="96" t="s">
        <v>12</v>
      </c>
      <c r="BB1649" s="96">
        <v>2</v>
      </c>
      <c r="BC1649" t="s">
        <v>4564</v>
      </c>
      <c r="BD1649" t="s">
        <v>4565</v>
      </c>
      <c r="BE1649" t="s">
        <v>6808</v>
      </c>
      <c r="BF1649" t="s">
        <v>6809</v>
      </c>
      <c r="BG1649" t="s">
        <v>6810</v>
      </c>
      <c r="BH1649" t="s">
        <v>6811</v>
      </c>
      <c r="BI1649"/>
      <c r="BJ1649" s="96">
        <v>4</v>
      </c>
      <c r="BK1649" s="96" t="s">
        <v>4303</v>
      </c>
      <c r="BL1649" s="68" t="s">
        <v>6786</v>
      </c>
      <c r="CQ1649" s="205">
        <v>1</v>
      </c>
    </row>
    <row r="1650" spans="52:95" x14ac:dyDescent="0.25">
      <c r="AZ1650" s="96" t="s">
        <v>2058</v>
      </c>
      <c r="BA1650" s="96" t="s">
        <v>12</v>
      </c>
      <c r="BB1650" s="96">
        <v>3</v>
      </c>
      <c r="BC1650" t="s">
        <v>4569</v>
      </c>
      <c r="BD1650" t="s">
        <v>4396</v>
      </c>
      <c r="BH1650"/>
      <c r="BI1650"/>
      <c r="BJ1650" s="96">
        <v>4</v>
      </c>
      <c r="BK1650" s="96" t="s">
        <v>4304</v>
      </c>
      <c r="BL1650" s="68" t="s">
        <v>6786</v>
      </c>
      <c r="CQ1650" s="205">
        <v>1</v>
      </c>
    </row>
    <row r="1651" spans="52:95" x14ac:dyDescent="0.25">
      <c r="AZ1651" s="96" t="s">
        <v>2058</v>
      </c>
      <c r="BA1651" s="96" t="s">
        <v>12</v>
      </c>
      <c r="BB1651" s="96">
        <v>4</v>
      </c>
      <c r="BC1651" t="s">
        <v>4573</v>
      </c>
      <c r="BD1651" t="s">
        <v>6812</v>
      </c>
      <c r="BE1651" t="s">
        <v>6813</v>
      </c>
      <c r="BF1651" t="s">
        <v>6802</v>
      </c>
      <c r="BG1651" t="s">
        <v>6814</v>
      </c>
      <c r="BH1651" t="s">
        <v>6815</v>
      </c>
      <c r="BI1651" t="s">
        <v>6816</v>
      </c>
      <c r="BJ1651" s="96">
        <v>4</v>
      </c>
      <c r="BK1651" s="96" t="s">
        <v>4305</v>
      </c>
      <c r="BL1651" s="68" t="s">
        <v>6786</v>
      </c>
      <c r="CQ1651" s="205">
        <v>1</v>
      </c>
    </row>
    <row r="1652" spans="52:95" x14ac:dyDescent="0.25">
      <c r="AZ1652" s="96" t="s">
        <v>2058</v>
      </c>
      <c r="BA1652" s="96" t="s">
        <v>12</v>
      </c>
      <c r="BB1652" s="96">
        <v>5</v>
      </c>
      <c r="BC1652" t="s">
        <v>4577</v>
      </c>
      <c r="BD1652" t="s">
        <v>6817</v>
      </c>
      <c r="BE1652" t="s">
        <v>4578</v>
      </c>
      <c r="BF1652" t="s">
        <v>6818</v>
      </c>
      <c r="BG1652" t="s">
        <v>6819</v>
      </c>
      <c r="BH1652" t="s">
        <v>6793</v>
      </c>
      <c r="BI1652"/>
      <c r="BJ1652" s="96">
        <v>4</v>
      </c>
      <c r="BK1652" s="96" t="s">
        <v>4306</v>
      </c>
      <c r="BL1652" s="68" t="s">
        <v>6786</v>
      </c>
      <c r="CQ1652" s="205">
        <v>1</v>
      </c>
    </row>
    <row r="1653" spans="52:95" x14ac:dyDescent="0.25">
      <c r="AZ1653" s="96" t="s">
        <v>2075</v>
      </c>
      <c r="BA1653" s="96" t="s">
        <v>10</v>
      </c>
      <c r="BB1653" s="96">
        <v>1</v>
      </c>
      <c r="BC1653" t="s">
        <v>4512</v>
      </c>
      <c r="BD1653" t="s">
        <v>4422</v>
      </c>
      <c r="BE1653" t="s">
        <v>6848</v>
      </c>
      <c r="BI1653"/>
      <c r="BJ1653" s="96">
        <v>4</v>
      </c>
      <c r="BK1653" s="96" t="s">
        <v>4292</v>
      </c>
      <c r="BL1653" s="68" t="s">
        <v>6786</v>
      </c>
      <c r="CQ1653" s="205">
        <v>1</v>
      </c>
    </row>
    <row r="1654" spans="52:95" x14ac:dyDescent="0.25">
      <c r="AZ1654" s="96" t="s">
        <v>2075</v>
      </c>
      <c r="BA1654" s="96" t="s">
        <v>10</v>
      </c>
      <c r="BB1654" s="96">
        <v>2</v>
      </c>
      <c r="BC1654" t="s">
        <v>4518</v>
      </c>
      <c r="BD1654" t="s">
        <v>7056</v>
      </c>
      <c r="BE1654" t="s">
        <v>6787</v>
      </c>
      <c r="BF1654" t="s">
        <v>6788</v>
      </c>
      <c r="BG1654" t="s">
        <v>6789</v>
      </c>
      <c r="BI1654"/>
      <c r="BJ1654" s="96">
        <v>4</v>
      </c>
      <c r="BK1654" s="96" t="s">
        <v>4293</v>
      </c>
      <c r="BL1654" s="68" t="s">
        <v>6786</v>
      </c>
      <c r="CQ1654" s="205">
        <v>1</v>
      </c>
    </row>
    <row r="1655" spans="52:95" x14ac:dyDescent="0.25">
      <c r="AZ1655" s="96" t="s">
        <v>2075</v>
      </c>
      <c r="BA1655" s="96" t="s">
        <v>10</v>
      </c>
      <c r="BB1655" s="96">
        <v>3</v>
      </c>
      <c r="BC1655" t="s">
        <v>4523</v>
      </c>
      <c r="BD1655" t="s">
        <v>5685</v>
      </c>
      <c r="BE1655" t="s">
        <v>4401</v>
      </c>
      <c r="BI1655"/>
      <c r="BJ1655" s="96">
        <v>4</v>
      </c>
      <c r="BK1655" s="96" t="s">
        <v>4294</v>
      </c>
      <c r="BL1655" s="68" t="s">
        <v>6786</v>
      </c>
      <c r="CQ1655" s="205">
        <v>1</v>
      </c>
    </row>
    <row r="1656" spans="52:95" x14ac:dyDescent="0.25">
      <c r="AZ1656" s="96" t="s">
        <v>2075</v>
      </c>
      <c r="BA1656" s="96" t="s">
        <v>10</v>
      </c>
      <c r="BB1656" s="96">
        <v>4</v>
      </c>
      <c r="BC1656" t="s">
        <v>4527</v>
      </c>
      <c r="BD1656" t="s">
        <v>4401</v>
      </c>
      <c r="BJ1656" s="96">
        <v>4</v>
      </c>
      <c r="BK1656" s="96" t="s">
        <v>4295</v>
      </c>
      <c r="BL1656" s="68" t="s">
        <v>6786</v>
      </c>
      <c r="CQ1656" s="205">
        <v>1</v>
      </c>
    </row>
    <row r="1657" spans="52:95" x14ac:dyDescent="0.25">
      <c r="AZ1657" s="96" t="s">
        <v>2075</v>
      </c>
      <c r="BA1657" s="96" t="s">
        <v>10</v>
      </c>
      <c r="BB1657" s="96">
        <v>5</v>
      </c>
      <c r="BC1657" t="s">
        <v>4531</v>
      </c>
      <c r="BD1657" t="s">
        <v>5598</v>
      </c>
      <c r="BE1657" t="s">
        <v>6792</v>
      </c>
      <c r="BF1657" t="s">
        <v>6793</v>
      </c>
      <c r="BJ1657" s="96">
        <v>4</v>
      </c>
      <c r="BK1657" s="96" t="s">
        <v>4296</v>
      </c>
      <c r="BL1657" s="68" t="s">
        <v>6786</v>
      </c>
      <c r="CQ1657" s="205">
        <v>1</v>
      </c>
    </row>
    <row r="1658" spans="52:95" x14ac:dyDescent="0.25">
      <c r="AZ1658" s="96" t="s">
        <v>2075</v>
      </c>
      <c r="BA1658" s="96" t="s">
        <v>54</v>
      </c>
      <c r="BB1658" s="96">
        <v>1</v>
      </c>
      <c r="BC1658" t="s">
        <v>4536</v>
      </c>
      <c r="BD1658" t="s">
        <v>4401</v>
      </c>
      <c r="BJ1658" s="96">
        <v>4</v>
      </c>
      <c r="BK1658" s="96" t="s">
        <v>4297</v>
      </c>
      <c r="BL1658" s="68" t="s">
        <v>6786</v>
      </c>
      <c r="CQ1658" s="205">
        <v>1</v>
      </c>
    </row>
    <row r="1659" spans="52:95" x14ac:dyDescent="0.25">
      <c r="AZ1659" s="96" t="s">
        <v>2075</v>
      </c>
      <c r="BA1659" s="96" t="s">
        <v>54</v>
      </c>
      <c r="BB1659" s="96">
        <v>2</v>
      </c>
      <c r="BC1659" t="s">
        <v>4540</v>
      </c>
      <c r="BD1659" t="s">
        <v>4541</v>
      </c>
      <c r="BE1659" t="s">
        <v>6794</v>
      </c>
      <c r="BF1659" t="s">
        <v>6789</v>
      </c>
      <c r="BG1659" t="s">
        <v>6788</v>
      </c>
      <c r="BH1659" s="96" t="s">
        <v>6795</v>
      </c>
      <c r="BJ1659" s="96">
        <v>4</v>
      </c>
      <c r="BK1659" s="96" t="s">
        <v>4298</v>
      </c>
      <c r="BL1659" s="68" t="s">
        <v>6786</v>
      </c>
      <c r="CQ1659" s="205">
        <v>1</v>
      </c>
    </row>
    <row r="1660" spans="52:95" x14ac:dyDescent="0.25">
      <c r="AZ1660" s="96" t="s">
        <v>2075</v>
      </c>
      <c r="BA1660" s="96" t="s">
        <v>54</v>
      </c>
      <c r="BB1660" s="96">
        <v>3</v>
      </c>
      <c r="BC1660" t="s">
        <v>4545</v>
      </c>
      <c r="BD1660" t="s">
        <v>5685</v>
      </c>
      <c r="BE1660" t="s">
        <v>4401</v>
      </c>
      <c r="BI1660"/>
      <c r="BJ1660" s="96">
        <v>4</v>
      </c>
      <c r="BK1660" s="96" t="s">
        <v>4299</v>
      </c>
      <c r="BL1660" s="68" t="s">
        <v>6786</v>
      </c>
      <c r="CQ1660" s="205">
        <v>1</v>
      </c>
    </row>
    <row r="1661" spans="52:95" x14ac:dyDescent="0.25">
      <c r="AZ1661" s="96" t="s">
        <v>2075</v>
      </c>
      <c r="BA1661" s="96" t="s">
        <v>54</v>
      </c>
      <c r="BB1661" s="96">
        <v>4</v>
      </c>
      <c r="BC1661" t="s">
        <v>4550</v>
      </c>
      <c r="BD1661" t="s">
        <v>4551</v>
      </c>
      <c r="BE1661" t="s">
        <v>6799</v>
      </c>
      <c r="BF1661" t="s">
        <v>6800</v>
      </c>
      <c r="BG1661" t="s">
        <v>6801</v>
      </c>
      <c r="BH1661" s="96" t="s">
        <v>6802</v>
      </c>
      <c r="BI1661" s="96" t="s">
        <v>6803</v>
      </c>
      <c r="BJ1661" s="96">
        <v>4</v>
      </c>
      <c r="BK1661" s="96" t="s">
        <v>4300</v>
      </c>
      <c r="BL1661" s="68" t="s">
        <v>6786</v>
      </c>
      <c r="CQ1661" s="205">
        <v>1</v>
      </c>
    </row>
    <row r="1662" spans="52:95" x14ac:dyDescent="0.25">
      <c r="AZ1662" s="96" t="s">
        <v>2075</v>
      </c>
      <c r="BA1662" s="96" t="s">
        <v>54</v>
      </c>
      <c r="BB1662" s="96">
        <v>5</v>
      </c>
      <c r="BC1662" t="s">
        <v>4555</v>
      </c>
      <c r="BD1662" t="s">
        <v>4556</v>
      </c>
      <c r="BE1662" t="s">
        <v>6804</v>
      </c>
      <c r="BF1662" t="s">
        <v>6805</v>
      </c>
      <c r="BG1662" t="s">
        <v>6806</v>
      </c>
      <c r="BH1662" s="96" t="s">
        <v>6807</v>
      </c>
      <c r="BJ1662" s="96">
        <v>4</v>
      </c>
      <c r="BK1662" s="96" t="s">
        <v>4301</v>
      </c>
      <c r="BL1662" s="68" t="s">
        <v>6786</v>
      </c>
      <c r="CQ1662" s="205">
        <v>1</v>
      </c>
    </row>
    <row r="1663" spans="52:95" x14ac:dyDescent="0.25">
      <c r="AZ1663" s="96" t="s">
        <v>2075</v>
      </c>
      <c r="BA1663" s="96" t="s">
        <v>12</v>
      </c>
      <c r="BB1663" s="96">
        <v>1</v>
      </c>
      <c r="BC1663" t="s">
        <v>4560</v>
      </c>
      <c r="BD1663" t="s">
        <v>4422</v>
      </c>
      <c r="BE1663" t="s">
        <v>6848</v>
      </c>
      <c r="BH1663"/>
      <c r="BI1663"/>
      <c r="BJ1663" s="96">
        <v>4</v>
      </c>
      <c r="BK1663" s="96" t="s">
        <v>4302</v>
      </c>
      <c r="BL1663" s="68" t="s">
        <v>6786</v>
      </c>
      <c r="CQ1663" s="205">
        <v>1</v>
      </c>
    </row>
    <row r="1664" spans="52:95" x14ac:dyDescent="0.25">
      <c r="AZ1664" s="96" t="s">
        <v>2075</v>
      </c>
      <c r="BA1664" s="96" t="s">
        <v>12</v>
      </c>
      <c r="BB1664" s="96">
        <v>2</v>
      </c>
      <c r="BC1664" t="s">
        <v>4564</v>
      </c>
      <c r="BD1664" t="s">
        <v>4565</v>
      </c>
      <c r="BE1664" t="s">
        <v>6808</v>
      </c>
      <c r="BF1664" t="s">
        <v>6809</v>
      </c>
      <c r="BG1664" t="s">
        <v>6810</v>
      </c>
      <c r="BH1664" t="s">
        <v>6811</v>
      </c>
      <c r="BI1664"/>
      <c r="BJ1664" s="96">
        <v>4</v>
      </c>
      <c r="BK1664" s="96" t="s">
        <v>4303</v>
      </c>
      <c r="BL1664" s="68" t="s">
        <v>6786</v>
      </c>
      <c r="CQ1664" s="205">
        <v>1</v>
      </c>
    </row>
    <row r="1665" spans="52:95" x14ac:dyDescent="0.25">
      <c r="AZ1665" s="96" t="s">
        <v>2075</v>
      </c>
      <c r="BA1665" s="96" t="s">
        <v>12</v>
      </c>
      <c r="BB1665" s="96">
        <v>3</v>
      </c>
      <c r="BC1665" t="s">
        <v>4569</v>
      </c>
      <c r="BD1665" t="s">
        <v>4422</v>
      </c>
      <c r="BE1665" t="s">
        <v>4401</v>
      </c>
      <c r="BH1665"/>
      <c r="BI1665"/>
      <c r="BJ1665" s="96">
        <v>4</v>
      </c>
      <c r="BK1665" s="96" t="s">
        <v>4304</v>
      </c>
      <c r="BL1665" s="68" t="s">
        <v>6786</v>
      </c>
      <c r="CQ1665" s="205">
        <v>1</v>
      </c>
    </row>
    <row r="1666" spans="52:95" x14ac:dyDescent="0.25">
      <c r="AZ1666" s="96" t="s">
        <v>2075</v>
      </c>
      <c r="BA1666" s="96" t="s">
        <v>12</v>
      </c>
      <c r="BB1666" s="96">
        <v>4</v>
      </c>
      <c r="BC1666" t="s">
        <v>4573</v>
      </c>
      <c r="BD1666" t="s">
        <v>6812</v>
      </c>
      <c r="BE1666" t="s">
        <v>6813</v>
      </c>
      <c r="BF1666" t="s">
        <v>6802</v>
      </c>
      <c r="BG1666" t="s">
        <v>6814</v>
      </c>
      <c r="BH1666" t="s">
        <v>6815</v>
      </c>
      <c r="BI1666" t="s">
        <v>6816</v>
      </c>
      <c r="BJ1666" s="96">
        <v>4</v>
      </c>
      <c r="BK1666" s="96" t="s">
        <v>4305</v>
      </c>
      <c r="BL1666" s="68" t="s">
        <v>6786</v>
      </c>
      <c r="CQ1666" s="205">
        <v>1</v>
      </c>
    </row>
    <row r="1667" spans="52:95" x14ac:dyDescent="0.25">
      <c r="AZ1667" s="96" t="s">
        <v>2075</v>
      </c>
      <c r="BA1667" s="96" t="s">
        <v>12</v>
      </c>
      <c r="BB1667" s="96">
        <v>5</v>
      </c>
      <c r="BC1667" t="s">
        <v>4577</v>
      </c>
      <c r="BD1667" t="s">
        <v>6817</v>
      </c>
      <c r="BE1667" t="s">
        <v>4578</v>
      </c>
      <c r="BF1667" t="s">
        <v>6818</v>
      </c>
      <c r="BG1667" t="s">
        <v>6819</v>
      </c>
      <c r="BH1667" t="s">
        <v>6793</v>
      </c>
      <c r="BI1667"/>
      <c r="BJ1667" s="96">
        <v>4</v>
      </c>
      <c r="BK1667" s="96" t="s">
        <v>4306</v>
      </c>
      <c r="BL1667" s="68" t="s">
        <v>6786</v>
      </c>
      <c r="CQ1667" s="205">
        <v>1</v>
      </c>
    </row>
    <row r="1668" spans="52:95" x14ac:dyDescent="0.25">
      <c r="AZ1668" s="96" t="s">
        <v>2091</v>
      </c>
      <c r="BA1668" s="96" t="s">
        <v>10</v>
      </c>
      <c r="BB1668" s="96">
        <v>1</v>
      </c>
      <c r="BC1668" t="s">
        <v>4512</v>
      </c>
      <c r="BD1668" t="s">
        <v>4423</v>
      </c>
      <c r="BE1668" t="s">
        <v>6848</v>
      </c>
      <c r="BI1668"/>
      <c r="BJ1668" s="96">
        <v>4</v>
      </c>
      <c r="BK1668" s="96" t="s">
        <v>4292</v>
      </c>
      <c r="BL1668" s="68" t="s">
        <v>6786</v>
      </c>
      <c r="CQ1668" s="205">
        <v>1</v>
      </c>
    </row>
    <row r="1669" spans="52:95" x14ac:dyDescent="0.25">
      <c r="AZ1669" s="96" t="s">
        <v>2091</v>
      </c>
      <c r="BA1669" s="96" t="s">
        <v>10</v>
      </c>
      <c r="BB1669" s="96">
        <v>2</v>
      </c>
      <c r="BC1669" t="s">
        <v>4518</v>
      </c>
      <c r="BD1669" t="s">
        <v>7057</v>
      </c>
      <c r="BE1669" t="s">
        <v>6787</v>
      </c>
      <c r="BF1669" t="s">
        <v>6788</v>
      </c>
      <c r="BG1669" t="s">
        <v>6789</v>
      </c>
      <c r="BI1669"/>
      <c r="BJ1669" s="96">
        <v>4</v>
      </c>
      <c r="BK1669" s="96" t="s">
        <v>4293</v>
      </c>
      <c r="BL1669" s="68" t="s">
        <v>6786</v>
      </c>
      <c r="CQ1669" s="205">
        <v>1</v>
      </c>
    </row>
    <row r="1670" spans="52:95" x14ac:dyDescent="0.25">
      <c r="AZ1670" s="96" t="s">
        <v>2091</v>
      </c>
      <c r="BA1670" s="96" t="s">
        <v>10</v>
      </c>
      <c r="BB1670" s="96">
        <v>3</v>
      </c>
      <c r="BC1670" t="s">
        <v>4523</v>
      </c>
      <c r="BD1670" t="s">
        <v>5686</v>
      </c>
      <c r="BE1670" t="s">
        <v>4394</v>
      </c>
      <c r="BI1670"/>
      <c r="BJ1670" s="96">
        <v>4</v>
      </c>
      <c r="BK1670" s="96" t="s">
        <v>4294</v>
      </c>
      <c r="BL1670" s="68" t="s">
        <v>6786</v>
      </c>
      <c r="CQ1670" s="205">
        <v>1</v>
      </c>
    </row>
    <row r="1671" spans="52:95" x14ac:dyDescent="0.25">
      <c r="AZ1671" s="96" t="s">
        <v>2091</v>
      </c>
      <c r="BA1671" s="96" t="s">
        <v>10</v>
      </c>
      <c r="BB1671" s="96">
        <v>4</v>
      </c>
      <c r="BC1671" t="s">
        <v>4527</v>
      </c>
      <c r="BD1671" t="s">
        <v>4394</v>
      </c>
      <c r="BJ1671" s="96">
        <v>4</v>
      </c>
      <c r="BK1671" s="96" t="s">
        <v>4295</v>
      </c>
      <c r="BL1671" s="68" t="s">
        <v>6786</v>
      </c>
      <c r="CQ1671" s="205">
        <v>1</v>
      </c>
    </row>
    <row r="1672" spans="52:95" x14ac:dyDescent="0.25">
      <c r="AZ1672" s="96" t="s">
        <v>2091</v>
      </c>
      <c r="BA1672" s="96" t="s">
        <v>10</v>
      </c>
      <c r="BB1672" s="96">
        <v>5</v>
      </c>
      <c r="BC1672" t="s">
        <v>4531</v>
      </c>
      <c r="BD1672" t="s">
        <v>5598</v>
      </c>
      <c r="BE1672" t="s">
        <v>6792</v>
      </c>
      <c r="BF1672" t="s">
        <v>6793</v>
      </c>
      <c r="BJ1672" s="96">
        <v>4</v>
      </c>
      <c r="BK1672" s="96" t="s">
        <v>4296</v>
      </c>
      <c r="BL1672" s="68" t="s">
        <v>6786</v>
      </c>
      <c r="CQ1672" s="205">
        <v>1</v>
      </c>
    </row>
    <row r="1673" spans="52:95" x14ac:dyDescent="0.25">
      <c r="AZ1673" s="96" t="s">
        <v>2091</v>
      </c>
      <c r="BA1673" s="96" t="s">
        <v>54</v>
      </c>
      <c r="BB1673" s="96">
        <v>1</v>
      </c>
      <c r="BC1673" t="s">
        <v>4536</v>
      </c>
      <c r="BD1673" t="s">
        <v>4394</v>
      </c>
      <c r="BJ1673" s="96">
        <v>4</v>
      </c>
      <c r="BK1673" s="96" t="s">
        <v>4297</v>
      </c>
      <c r="BL1673" s="68" t="s">
        <v>6786</v>
      </c>
      <c r="CQ1673" s="205">
        <v>1</v>
      </c>
    </row>
    <row r="1674" spans="52:95" x14ac:dyDescent="0.25">
      <c r="AZ1674" s="96" t="s">
        <v>2091</v>
      </c>
      <c r="BA1674" s="96" t="s">
        <v>54</v>
      </c>
      <c r="BB1674" s="96">
        <v>2</v>
      </c>
      <c r="BC1674" t="s">
        <v>4540</v>
      </c>
      <c r="BD1674" t="s">
        <v>4541</v>
      </c>
      <c r="BE1674" t="s">
        <v>6794</v>
      </c>
      <c r="BF1674" t="s">
        <v>6789</v>
      </c>
      <c r="BG1674" t="s">
        <v>6788</v>
      </c>
      <c r="BH1674" s="96" t="s">
        <v>6795</v>
      </c>
      <c r="BJ1674" s="96">
        <v>4</v>
      </c>
      <c r="BK1674" s="96" t="s">
        <v>4298</v>
      </c>
      <c r="BL1674" s="68" t="s">
        <v>6786</v>
      </c>
      <c r="CQ1674" s="205">
        <v>1</v>
      </c>
    </row>
    <row r="1675" spans="52:95" x14ac:dyDescent="0.25">
      <c r="AZ1675" s="96" t="s">
        <v>2091</v>
      </c>
      <c r="BA1675" s="96" t="s">
        <v>54</v>
      </c>
      <c r="BB1675" s="96">
        <v>3</v>
      </c>
      <c r="BC1675" t="s">
        <v>4545</v>
      </c>
      <c r="BD1675" t="s">
        <v>5686</v>
      </c>
      <c r="BE1675" t="s">
        <v>4394</v>
      </c>
      <c r="BI1675"/>
      <c r="BJ1675" s="96">
        <v>4</v>
      </c>
      <c r="BK1675" s="96" t="s">
        <v>4299</v>
      </c>
      <c r="BL1675" s="68" t="s">
        <v>6786</v>
      </c>
      <c r="CQ1675" s="205">
        <v>1</v>
      </c>
    </row>
    <row r="1676" spans="52:95" x14ac:dyDescent="0.25">
      <c r="AZ1676" s="96" t="s">
        <v>2091</v>
      </c>
      <c r="BA1676" s="96" t="s">
        <v>54</v>
      </c>
      <c r="BB1676" s="96">
        <v>4</v>
      </c>
      <c r="BC1676" t="s">
        <v>4550</v>
      </c>
      <c r="BD1676" t="s">
        <v>4551</v>
      </c>
      <c r="BE1676" t="s">
        <v>6799</v>
      </c>
      <c r="BF1676" t="s">
        <v>6800</v>
      </c>
      <c r="BG1676" t="s">
        <v>6801</v>
      </c>
      <c r="BH1676" s="96" t="s">
        <v>6802</v>
      </c>
      <c r="BI1676" s="96" t="s">
        <v>6803</v>
      </c>
      <c r="BJ1676" s="96">
        <v>4</v>
      </c>
      <c r="BK1676" s="96" t="s">
        <v>4300</v>
      </c>
      <c r="BL1676" s="68" t="s">
        <v>6786</v>
      </c>
      <c r="CQ1676" s="205">
        <v>1</v>
      </c>
    </row>
    <row r="1677" spans="52:95" x14ac:dyDescent="0.25">
      <c r="AZ1677" s="96" t="s">
        <v>2091</v>
      </c>
      <c r="BA1677" s="96" t="s">
        <v>54</v>
      </c>
      <c r="BB1677" s="96">
        <v>5</v>
      </c>
      <c r="BC1677" t="s">
        <v>4555</v>
      </c>
      <c r="BD1677" t="s">
        <v>4556</v>
      </c>
      <c r="BE1677" t="s">
        <v>6804</v>
      </c>
      <c r="BF1677" t="s">
        <v>6805</v>
      </c>
      <c r="BG1677" t="s">
        <v>6806</v>
      </c>
      <c r="BH1677" s="96" t="s">
        <v>6807</v>
      </c>
      <c r="BJ1677" s="96">
        <v>4</v>
      </c>
      <c r="BK1677" s="96" t="s">
        <v>4301</v>
      </c>
      <c r="BL1677" s="68" t="s">
        <v>6786</v>
      </c>
      <c r="CQ1677" s="205">
        <v>1</v>
      </c>
    </row>
    <row r="1678" spans="52:95" x14ac:dyDescent="0.25">
      <c r="AZ1678" s="96" t="s">
        <v>2091</v>
      </c>
      <c r="BA1678" s="96" t="s">
        <v>12</v>
      </c>
      <c r="BB1678" s="96">
        <v>1</v>
      </c>
      <c r="BC1678" t="s">
        <v>4560</v>
      </c>
      <c r="BD1678" t="s">
        <v>4423</v>
      </c>
      <c r="BE1678" t="s">
        <v>6848</v>
      </c>
      <c r="BH1678"/>
      <c r="BI1678"/>
      <c r="BJ1678" s="96">
        <v>4</v>
      </c>
      <c r="BK1678" s="96" t="s">
        <v>4302</v>
      </c>
      <c r="BL1678" s="68" t="s">
        <v>6786</v>
      </c>
      <c r="CQ1678" s="205">
        <v>1</v>
      </c>
    </row>
    <row r="1679" spans="52:95" x14ac:dyDescent="0.25">
      <c r="AZ1679" s="96" t="s">
        <v>2091</v>
      </c>
      <c r="BA1679" s="96" t="s">
        <v>12</v>
      </c>
      <c r="BB1679" s="96">
        <v>2</v>
      </c>
      <c r="BC1679" t="s">
        <v>4564</v>
      </c>
      <c r="BD1679" t="s">
        <v>4565</v>
      </c>
      <c r="BE1679" t="s">
        <v>6808</v>
      </c>
      <c r="BF1679" t="s">
        <v>6809</v>
      </c>
      <c r="BG1679" t="s">
        <v>6810</v>
      </c>
      <c r="BH1679" t="s">
        <v>6811</v>
      </c>
      <c r="BI1679"/>
      <c r="BJ1679" s="96">
        <v>4</v>
      </c>
      <c r="BK1679" s="96" t="s">
        <v>4303</v>
      </c>
      <c r="BL1679" s="68" t="s">
        <v>6786</v>
      </c>
      <c r="CQ1679" s="205">
        <v>1</v>
      </c>
    </row>
    <row r="1680" spans="52:95" x14ac:dyDescent="0.25">
      <c r="AZ1680" s="96" t="s">
        <v>2091</v>
      </c>
      <c r="BA1680" s="96" t="s">
        <v>12</v>
      </c>
      <c r="BB1680" s="96">
        <v>3</v>
      </c>
      <c r="BC1680" t="s">
        <v>4569</v>
      </c>
      <c r="BD1680" t="s">
        <v>4423</v>
      </c>
      <c r="BE1680" t="s">
        <v>4394</v>
      </c>
      <c r="BH1680"/>
      <c r="BI1680"/>
      <c r="BJ1680" s="96">
        <v>4</v>
      </c>
      <c r="BK1680" s="96" t="s">
        <v>4304</v>
      </c>
      <c r="BL1680" s="68" t="s">
        <v>6786</v>
      </c>
      <c r="CQ1680" s="205">
        <v>1</v>
      </c>
    </row>
    <row r="1681" spans="52:95" x14ac:dyDescent="0.25">
      <c r="AZ1681" s="96" t="s">
        <v>2091</v>
      </c>
      <c r="BA1681" s="96" t="s">
        <v>12</v>
      </c>
      <c r="BB1681" s="96">
        <v>4</v>
      </c>
      <c r="BC1681" t="s">
        <v>4573</v>
      </c>
      <c r="BD1681" t="s">
        <v>6812</v>
      </c>
      <c r="BE1681" t="s">
        <v>6813</v>
      </c>
      <c r="BF1681" t="s">
        <v>6802</v>
      </c>
      <c r="BG1681" t="s">
        <v>6814</v>
      </c>
      <c r="BH1681" t="s">
        <v>6815</v>
      </c>
      <c r="BI1681" t="s">
        <v>6816</v>
      </c>
      <c r="BJ1681" s="96">
        <v>4</v>
      </c>
      <c r="BK1681" s="96" t="s">
        <v>4305</v>
      </c>
      <c r="BL1681" s="68" t="s">
        <v>6786</v>
      </c>
      <c r="CQ1681" s="205">
        <v>1</v>
      </c>
    </row>
    <row r="1682" spans="52:95" x14ac:dyDescent="0.25">
      <c r="AZ1682" s="96" t="s">
        <v>2091</v>
      </c>
      <c r="BA1682" s="96" t="s">
        <v>12</v>
      </c>
      <c r="BB1682" s="96">
        <v>5</v>
      </c>
      <c r="BC1682" t="s">
        <v>4577</v>
      </c>
      <c r="BD1682" t="s">
        <v>6817</v>
      </c>
      <c r="BE1682" t="s">
        <v>4578</v>
      </c>
      <c r="BF1682" t="s">
        <v>6818</v>
      </c>
      <c r="BG1682" t="s">
        <v>6819</v>
      </c>
      <c r="BH1682" t="s">
        <v>6793</v>
      </c>
      <c r="BI1682"/>
      <c r="BJ1682" s="96">
        <v>4</v>
      </c>
      <c r="BK1682" s="96" t="s">
        <v>4306</v>
      </c>
      <c r="BL1682" s="68" t="s">
        <v>6786</v>
      </c>
      <c r="CQ1682" s="205">
        <v>1</v>
      </c>
    </row>
    <row r="1683" spans="52:95" x14ac:dyDescent="0.25">
      <c r="AZ1683" s="96" t="s">
        <v>2108</v>
      </c>
      <c r="BA1683" s="96" t="s">
        <v>10</v>
      </c>
      <c r="BB1683" s="96">
        <v>1</v>
      </c>
      <c r="BC1683" t="s">
        <v>4512</v>
      </c>
      <c r="BD1683" t="s">
        <v>4424</v>
      </c>
      <c r="BE1683" t="s">
        <v>6848</v>
      </c>
      <c r="BJ1683" s="96">
        <v>4</v>
      </c>
      <c r="BK1683" s="96" t="s">
        <v>4292</v>
      </c>
      <c r="BL1683" s="68" t="s">
        <v>6786</v>
      </c>
      <c r="CQ1683" s="205">
        <v>1</v>
      </c>
    </row>
    <row r="1684" spans="52:95" x14ac:dyDescent="0.25">
      <c r="AZ1684" s="96" t="s">
        <v>2108</v>
      </c>
      <c r="BA1684" s="96" t="s">
        <v>10</v>
      </c>
      <c r="BB1684" s="96">
        <v>2</v>
      </c>
      <c r="BC1684" t="s">
        <v>4518</v>
      </c>
      <c r="BD1684" t="s">
        <v>7058</v>
      </c>
      <c r="BE1684" t="s">
        <v>6787</v>
      </c>
      <c r="BF1684" t="s">
        <v>6788</v>
      </c>
      <c r="BG1684" t="s">
        <v>6789</v>
      </c>
      <c r="BJ1684" s="96">
        <v>4</v>
      </c>
      <c r="BK1684" s="96" t="s">
        <v>4293</v>
      </c>
      <c r="BL1684" s="68" t="s">
        <v>6786</v>
      </c>
      <c r="CQ1684" s="205">
        <v>1</v>
      </c>
    </row>
    <row r="1685" spans="52:95" x14ac:dyDescent="0.25">
      <c r="AZ1685" s="96" t="s">
        <v>2108</v>
      </c>
      <c r="BA1685" s="96" t="s">
        <v>10</v>
      </c>
      <c r="BB1685" s="96">
        <v>3</v>
      </c>
      <c r="BC1685" t="s">
        <v>4523</v>
      </c>
      <c r="BD1685" t="s">
        <v>5687</v>
      </c>
      <c r="BE1685" t="s">
        <v>5688</v>
      </c>
      <c r="BI1685"/>
      <c r="BJ1685" s="96">
        <v>4</v>
      </c>
      <c r="BK1685" s="96" t="s">
        <v>4294</v>
      </c>
      <c r="BL1685" s="68" t="s">
        <v>6786</v>
      </c>
      <c r="CQ1685" s="205">
        <v>1</v>
      </c>
    </row>
    <row r="1686" spans="52:95" x14ac:dyDescent="0.25">
      <c r="AZ1686" s="96" t="s">
        <v>2108</v>
      </c>
      <c r="BA1686" s="96" t="s">
        <v>10</v>
      </c>
      <c r="BB1686" s="96">
        <v>4</v>
      </c>
      <c r="BC1686" t="s">
        <v>4527</v>
      </c>
      <c r="BD1686" t="s">
        <v>5688</v>
      </c>
      <c r="BJ1686" s="96">
        <v>4</v>
      </c>
      <c r="BK1686" s="96" t="s">
        <v>4295</v>
      </c>
      <c r="BL1686" s="68" t="s">
        <v>6786</v>
      </c>
      <c r="CQ1686" s="205">
        <v>1</v>
      </c>
    </row>
    <row r="1687" spans="52:95" x14ac:dyDescent="0.25">
      <c r="AZ1687" s="96" t="s">
        <v>2108</v>
      </c>
      <c r="BA1687" s="96" t="s">
        <v>10</v>
      </c>
      <c r="BB1687" s="96">
        <v>5</v>
      </c>
      <c r="BC1687" t="s">
        <v>4531</v>
      </c>
      <c r="BD1687" t="s">
        <v>5598</v>
      </c>
      <c r="BE1687" t="s">
        <v>6792</v>
      </c>
      <c r="BF1687" t="s">
        <v>6793</v>
      </c>
      <c r="BJ1687" s="96">
        <v>4</v>
      </c>
      <c r="BK1687" s="96" t="s">
        <v>4296</v>
      </c>
      <c r="BL1687" s="68" t="s">
        <v>6786</v>
      </c>
      <c r="CQ1687" s="205">
        <v>1</v>
      </c>
    </row>
    <row r="1688" spans="52:95" x14ac:dyDescent="0.25">
      <c r="AZ1688" s="96" t="s">
        <v>2108</v>
      </c>
      <c r="BA1688" s="96" t="s">
        <v>54</v>
      </c>
      <c r="BB1688" s="96">
        <v>1</v>
      </c>
      <c r="BC1688" t="s">
        <v>4536</v>
      </c>
      <c r="BD1688" t="s">
        <v>5688</v>
      </c>
      <c r="BJ1688" s="96">
        <v>4</v>
      </c>
      <c r="BK1688" s="96" t="s">
        <v>4297</v>
      </c>
      <c r="BL1688" s="68" t="s">
        <v>6786</v>
      </c>
      <c r="CQ1688" s="205">
        <v>1</v>
      </c>
    </row>
    <row r="1689" spans="52:95" x14ac:dyDescent="0.25">
      <c r="AZ1689" s="96" t="s">
        <v>2108</v>
      </c>
      <c r="BA1689" s="96" t="s">
        <v>54</v>
      </c>
      <c r="BB1689" s="96">
        <v>2</v>
      </c>
      <c r="BC1689" t="s">
        <v>4540</v>
      </c>
      <c r="BD1689" t="s">
        <v>4541</v>
      </c>
      <c r="BE1689" t="s">
        <v>6794</v>
      </c>
      <c r="BF1689" t="s">
        <v>6789</v>
      </c>
      <c r="BG1689" t="s">
        <v>6788</v>
      </c>
      <c r="BH1689" s="96" t="s">
        <v>6795</v>
      </c>
      <c r="BJ1689" s="96">
        <v>4</v>
      </c>
      <c r="BK1689" s="96" t="s">
        <v>4298</v>
      </c>
      <c r="BL1689" s="68" t="s">
        <v>6786</v>
      </c>
      <c r="CQ1689" s="205">
        <v>1</v>
      </c>
    </row>
    <row r="1690" spans="52:95" x14ac:dyDescent="0.25">
      <c r="AZ1690" s="96" t="s">
        <v>2108</v>
      </c>
      <c r="BA1690" s="96" t="s">
        <v>54</v>
      </c>
      <c r="BB1690" s="96">
        <v>3</v>
      </c>
      <c r="BC1690" t="s">
        <v>4545</v>
      </c>
      <c r="BD1690" t="s">
        <v>5687</v>
      </c>
      <c r="BE1690" t="s">
        <v>5688</v>
      </c>
      <c r="BI1690"/>
      <c r="BJ1690" s="96">
        <v>4</v>
      </c>
      <c r="BK1690" s="96" t="s">
        <v>4299</v>
      </c>
      <c r="BL1690" s="68" t="s">
        <v>6786</v>
      </c>
      <c r="CQ1690" s="205">
        <v>1</v>
      </c>
    </row>
    <row r="1691" spans="52:95" x14ac:dyDescent="0.25">
      <c r="AZ1691" s="96" t="s">
        <v>2108</v>
      </c>
      <c r="BA1691" s="96" t="s">
        <v>54</v>
      </c>
      <c r="BB1691" s="96">
        <v>4</v>
      </c>
      <c r="BC1691" t="s">
        <v>4550</v>
      </c>
      <c r="BD1691" t="s">
        <v>4551</v>
      </c>
      <c r="BE1691" t="s">
        <v>6799</v>
      </c>
      <c r="BF1691" t="s">
        <v>6800</v>
      </c>
      <c r="BG1691" t="s">
        <v>6801</v>
      </c>
      <c r="BH1691" s="96" t="s">
        <v>6802</v>
      </c>
      <c r="BI1691" s="96" t="s">
        <v>6803</v>
      </c>
      <c r="BJ1691" s="96">
        <v>4</v>
      </c>
      <c r="BK1691" s="96" t="s">
        <v>4300</v>
      </c>
      <c r="BL1691" s="68" t="s">
        <v>6786</v>
      </c>
      <c r="CQ1691" s="205">
        <v>1</v>
      </c>
    </row>
    <row r="1692" spans="52:95" x14ac:dyDescent="0.25">
      <c r="AZ1692" s="96" t="s">
        <v>2108</v>
      </c>
      <c r="BA1692" s="96" t="s">
        <v>54</v>
      </c>
      <c r="BB1692" s="96">
        <v>5</v>
      </c>
      <c r="BC1692" t="s">
        <v>4555</v>
      </c>
      <c r="BD1692" t="s">
        <v>4556</v>
      </c>
      <c r="BE1692" t="s">
        <v>6804</v>
      </c>
      <c r="BF1692" t="s">
        <v>6805</v>
      </c>
      <c r="BG1692" t="s">
        <v>6806</v>
      </c>
      <c r="BH1692" s="96" t="s">
        <v>6807</v>
      </c>
      <c r="BJ1692" s="96">
        <v>4</v>
      </c>
      <c r="BK1692" s="96" t="s">
        <v>4301</v>
      </c>
      <c r="BL1692" s="68" t="s">
        <v>6786</v>
      </c>
      <c r="CQ1692" s="205">
        <v>1</v>
      </c>
    </row>
    <row r="1693" spans="52:95" x14ac:dyDescent="0.25">
      <c r="AZ1693" s="96" t="s">
        <v>2108</v>
      </c>
      <c r="BA1693" s="96" t="s">
        <v>12</v>
      </c>
      <c r="BB1693" s="96">
        <v>1</v>
      </c>
      <c r="BC1693" t="s">
        <v>4560</v>
      </c>
      <c r="BD1693" t="s">
        <v>4424</v>
      </c>
      <c r="BE1693" t="s">
        <v>6848</v>
      </c>
      <c r="BH1693"/>
      <c r="BI1693"/>
      <c r="BJ1693" s="96">
        <v>4</v>
      </c>
      <c r="BK1693" s="96" t="s">
        <v>4302</v>
      </c>
      <c r="BL1693" s="68" t="s">
        <v>6786</v>
      </c>
      <c r="CQ1693" s="205">
        <v>1</v>
      </c>
    </row>
    <row r="1694" spans="52:95" x14ac:dyDescent="0.25">
      <c r="AZ1694" s="96" t="s">
        <v>2108</v>
      </c>
      <c r="BA1694" s="96" t="s">
        <v>12</v>
      </c>
      <c r="BB1694" s="96">
        <v>2</v>
      </c>
      <c r="BC1694" t="s">
        <v>4564</v>
      </c>
      <c r="BD1694" t="s">
        <v>4565</v>
      </c>
      <c r="BE1694" t="s">
        <v>6808</v>
      </c>
      <c r="BF1694" t="s">
        <v>6809</v>
      </c>
      <c r="BG1694" t="s">
        <v>6810</v>
      </c>
      <c r="BH1694" t="s">
        <v>6811</v>
      </c>
      <c r="BI1694"/>
      <c r="BJ1694" s="96">
        <v>4</v>
      </c>
      <c r="BK1694" s="96" t="s">
        <v>4303</v>
      </c>
      <c r="BL1694" s="68" t="s">
        <v>6786</v>
      </c>
      <c r="CQ1694" s="205">
        <v>1</v>
      </c>
    </row>
    <row r="1695" spans="52:95" x14ac:dyDescent="0.25">
      <c r="AZ1695" s="96" t="s">
        <v>2108</v>
      </c>
      <c r="BA1695" s="96" t="s">
        <v>12</v>
      </c>
      <c r="BB1695" s="96">
        <v>3</v>
      </c>
      <c r="BC1695" t="s">
        <v>4569</v>
      </c>
      <c r="BD1695" t="s">
        <v>4424</v>
      </c>
      <c r="BE1695" t="s">
        <v>5688</v>
      </c>
      <c r="BH1695"/>
      <c r="BI1695"/>
      <c r="BJ1695" s="96">
        <v>4</v>
      </c>
      <c r="BK1695" s="96" t="s">
        <v>4304</v>
      </c>
      <c r="BL1695" s="68" t="s">
        <v>6786</v>
      </c>
      <c r="CQ1695" s="205">
        <v>1</v>
      </c>
    </row>
    <row r="1696" spans="52:95" x14ac:dyDescent="0.25">
      <c r="AZ1696" s="96" t="s">
        <v>2108</v>
      </c>
      <c r="BA1696" s="96" t="s">
        <v>12</v>
      </c>
      <c r="BB1696" s="96">
        <v>4</v>
      </c>
      <c r="BC1696" t="s">
        <v>4573</v>
      </c>
      <c r="BD1696" t="s">
        <v>6812</v>
      </c>
      <c r="BE1696" t="s">
        <v>6813</v>
      </c>
      <c r="BF1696" t="s">
        <v>6802</v>
      </c>
      <c r="BG1696" t="s">
        <v>6814</v>
      </c>
      <c r="BH1696" t="s">
        <v>6815</v>
      </c>
      <c r="BI1696" t="s">
        <v>6816</v>
      </c>
      <c r="BJ1696" s="96">
        <v>4</v>
      </c>
      <c r="BK1696" s="96" t="s">
        <v>4305</v>
      </c>
      <c r="BL1696" s="68" t="s">
        <v>6786</v>
      </c>
      <c r="CQ1696" s="205">
        <v>1</v>
      </c>
    </row>
    <row r="1697" spans="52:95" x14ac:dyDescent="0.25">
      <c r="AZ1697" s="96" t="s">
        <v>2108</v>
      </c>
      <c r="BA1697" s="96" t="s">
        <v>12</v>
      </c>
      <c r="BB1697" s="96">
        <v>5</v>
      </c>
      <c r="BC1697" t="s">
        <v>4577</v>
      </c>
      <c r="BD1697" t="s">
        <v>6817</v>
      </c>
      <c r="BE1697" t="s">
        <v>4578</v>
      </c>
      <c r="BF1697" t="s">
        <v>6818</v>
      </c>
      <c r="BG1697" t="s">
        <v>6819</v>
      </c>
      <c r="BH1697" t="s">
        <v>6793</v>
      </c>
      <c r="BI1697"/>
      <c r="BJ1697" s="96">
        <v>4</v>
      </c>
      <c r="BK1697" s="96" t="s">
        <v>4306</v>
      </c>
      <c r="BL1697" s="68" t="s">
        <v>6786</v>
      </c>
      <c r="CQ1697" s="205">
        <v>1</v>
      </c>
    </row>
    <row r="1698" spans="52:95" x14ac:dyDescent="0.25">
      <c r="AZ1698" s="96" t="s">
        <v>2125</v>
      </c>
      <c r="BA1698" s="96" t="s">
        <v>10</v>
      </c>
      <c r="BB1698" s="96">
        <v>1</v>
      </c>
      <c r="BC1698" t="s">
        <v>4512</v>
      </c>
      <c r="BD1698" t="s">
        <v>4425</v>
      </c>
      <c r="BE1698" t="s">
        <v>6848</v>
      </c>
      <c r="BI1698"/>
      <c r="BJ1698" s="96">
        <v>4</v>
      </c>
      <c r="BK1698" s="96" t="s">
        <v>4292</v>
      </c>
      <c r="BL1698" s="68" t="s">
        <v>6786</v>
      </c>
      <c r="CQ1698" s="205">
        <v>1</v>
      </c>
    </row>
    <row r="1699" spans="52:95" x14ac:dyDescent="0.25">
      <c r="AZ1699" s="96" t="s">
        <v>2125</v>
      </c>
      <c r="BA1699" s="96" t="s">
        <v>10</v>
      </c>
      <c r="BB1699" s="96">
        <v>2</v>
      </c>
      <c r="BC1699" t="s">
        <v>4518</v>
      </c>
      <c r="BD1699" t="s">
        <v>7059</v>
      </c>
      <c r="BE1699" t="s">
        <v>6787</v>
      </c>
      <c r="BF1699" t="s">
        <v>6788</v>
      </c>
      <c r="BG1699" t="s">
        <v>6789</v>
      </c>
      <c r="BI1699"/>
      <c r="BJ1699" s="96">
        <v>4</v>
      </c>
      <c r="BK1699" s="96" t="s">
        <v>4293</v>
      </c>
      <c r="BL1699" s="68" t="s">
        <v>6786</v>
      </c>
      <c r="CQ1699" s="205">
        <v>1</v>
      </c>
    </row>
    <row r="1700" spans="52:95" x14ac:dyDescent="0.25">
      <c r="AZ1700" s="96" t="s">
        <v>2125</v>
      </c>
      <c r="BA1700" s="96" t="s">
        <v>10</v>
      </c>
      <c r="BB1700" s="96">
        <v>3</v>
      </c>
      <c r="BC1700" t="s">
        <v>4523</v>
      </c>
      <c r="BD1700" t="s">
        <v>5689</v>
      </c>
      <c r="BE1700" t="s">
        <v>5641</v>
      </c>
      <c r="BI1700"/>
      <c r="BJ1700" s="96">
        <v>4</v>
      </c>
      <c r="BK1700" s="96" t="s">
        <v>4294</v>
      </c>
      <c r="BL1700" s="68" t="s">
        <v>6786</v>
      </c>
      <c r="CQ1700" s="205">
        <v>1</v>
      </c>
    </row>
    <row r="1701" spans="52:95" x14ac:dyDescent="0.25">
      <c r="AZ1701" s="96" t="s">
        <v>2125</v>
      </c>
      <c r="BA1701" s="96" t="s">
        <v>10</v>
      </c>
      <c r="BB1701" s="96">
        <v>4</v>
      </c>
      <c r="BC1701" t="s">
        <v>4527</v>
      </c>
      <c r="BD1701" t="s">
        <v>5641</v>
      </c>
      <c r="BJ1701" s="96">
        <v>4</v>
      </c>
      <c r="BK1701" s="96" t="s">
        <v>4295</v>
      </c>
      <c r="BL1701" s="68" t="s">
        <v>6786</v>
      </c>
      <c r="CQ1701" s="205">
        <v>1</v>
      </c>
    </row>
    <row r="1702" spans="52:95" x14ac:dyDescent="0.25">
      <c r="AZ1702" s="96" t="s">
        <v>2125</v>
      </c>
      <c r="BA1702" s="96" t="s">
        <v>10</v>
      </c>
      <c r="BB1702" s="96">
        <v>5</v>
      </c>
      <c r="BC1702" t="s">
        <v>4531</v>
      </c>
      <c r="BD1702" t="s">
        <v>5598</v>
      </c>
      <c r="BE1702" t="s">
        <v>6792</v>
      </c>
      <c r="BF1702" t="s">
        <v>6793</v>
      </c>
      <c r="BJ1702" s="96">
        <v>4</v>
      </c>
      <c r="BK1702" s="96" t="s">
        <v>4296</v>
      </c>
      <c r="BL1702" s="68" t="s">
        <v>6786</v>
      </c>
      <c r="CQ1702" s="205">
        <v>1</v>
      </c>
    </row>
    <row r="1703" spans="52:95" x14ac:dyDescent="0.25">
      <c r="AZ1703" s="96" t="s">
        <v>2125</v>
      </c>
      <c r="BA1703" s="96" t="s">
        <v>54</v>
      </c>
      <c r="BB1703" s="96">
        <v>1</v>
      </c>
      <c r="BC1703" t="s">
        <v>4536</v>
      </c>
      <c r="BD1703" t="s">
        <v>5641</v>
      </c>
      <c r="BJ1703" s="96">
        <v>4</v>
      </c>
      <c r="BK1703" s="96" t="s">
        <v>4297</v>
      </c>
      <c r="BL1703" s="68" t="s">
        <v>6786</v>
      </c>
      <c r="CQ1703" s="205">
        <v>1</v>
      </c>
    </row>
    <row r="1704" spans="52:95" x14ac:dyDescent="0.25">
      <c r="AZ1704" s="96" t="s">
        <v>2125</v>
      </c>
      <c r="BA1704" s="96" t="s">
        <v>54</v>
      </c>
      <c r="BB1704" s="96">
        <v>2</v>
      </c>
      <c r="BC1704" t="s">
        <v>4540</v>
      </c>
      <c r="BD1704" t="s">
        <v>4541</v>
      </c>
      <c r="BE1704" t="s">
        <v>6794</v>
      </c>
      <c r="BF1704" t="s">
        <v>6789</v>
      </c>
      <c r="BG1704" t="s">
        <v>6788</v>
      </c>
      <c r="BH1704" s="96" t="s">
        <v>6795</v>
      </c>
      <c r="BJ1704" s="96">
        <v>4</v>
      </c>
      <c r="BK1704" s="96" t="s">
        <v>4298</v>
      </c>
      <c r="BL1704" s="68" t="s">
        <v>6786</v>
      </c>
      <c r="CQ1704" s="205">
        <v>1</v>
      </c>
    </row>
    <row r="1705" spans="52:95" x14ac:dyDescent="0.25">
      <c r="AZ1705" s="96" t="s">
        <v>2125</v>
      </c>
      <c r="BA1705" s="96" t="s">
        <v>54</v>
      </c>
      <c r="BB1705" s="96">
        <v>3</v>
      </c>
      <c r="BC1705" t="s">
        <v>4545</v>
      </c>
      <c r="BD1705" t="s">
        <v>5689</v>
      </c>
      <c r="BE1705" t="s">
        <v>5641</v>
      </c>
      <c r="BI1705"/>
      <c r="BJ1705" s="96">
        <v>4</v>
      </c>
      <c r="BK1705" s="96" t="s">
        <v>4299</v>
      </c>
      <c r="BL1705" s="68" t="s">
        <v>6786</v>
      </c>
      <c r="CQ1705" s="205">
        <v>1</v>
      </c>
    </row>
    <row r="1706" spans="52:95" x14ac:dyDescent="0.25">
      <c r="AZ1706" s="96" t="s">
        <v>2125</v>
      </c>
      <c r="BA1706" s="96" t="s">
        <v>54</v>
      </c>
      <c r="BB1706" s="96">
        <v>4</v>
      </c>
      <c r="BC1706" t="s">
        <v>4550</v>
      </c>
      <c r="BD1706" t="s">
        <v>4551</v>
      </c>
      <c r="BE1706" t="s">
        <v>6799</v>
      </c>
      <c r="BF1706" t="s">
        <v>6800</v>
      </c>
      <c r="BG1706" t="s">
        <v>6801</v>
      </c>
      <c r="BH1706" s="96" t="s">
        <v>6802</v>
      </c>
      <c r="BI1706" t="s">
        <v>6803</v>
      </c>
      <c r="BJ1706" s="96">
        <v>4</v>
      </c>
      <c r="BK1706" s="96" t="s">
        <v>4300</v>
      </c>
      <c r="BL1706" s="68" t="s">
        <v>6786</v>
      </c>
      <c r="CQ1706" s="205">
        <v>1</v>
      </c>
    </row>
    <row r="1707" spans="52:95" x14ac:dyDescent="0.25">
      <c r="AZ1707" s="96" t="s">
        <v>2125</v>
      </c>
      <c r="BA1707" s="96" t="s">
        <v>54</v>
      </c>
      <c r="BB1707" s="96">
        <v>5</v>
      </c>
      <c r="BC1707" t="s">
        <v>4555</v>
      </c>
      <c r="BD1707" t="s">
        <v>4556</v>
      </c>
      <c r="BE1707" t="s">
        <v>6804</v>
      </c>
      <c r="BF1707" t="s">
        <v>6805</v>
      </c>
      <c r="BG1707" t="s">
        <v>6806</v>
      </c>
      <c r="BH1707" s="96" t="s">
        <v>6807</v>
      </c>
      <c r="BJ1707" s="96">
        <v>4</v>
      </c>
      <c r="BK1707" s="96" t="s">
        <v>4301</v>
      </c>
      <c r="BL1707" s="68" t="s">
        <v>6786</v>
      </c>
      <c r="CQ1707" s="205">
        <v>1</v>
      </c>
    </row>
    <row r="1708" spans="52:95" x14ac:dyDescent="0.25">
      <c r="AZ1708" s="96" t="s">
        <v>2125</v>
      </c>
      <c r="BA1708" s="96" t="s">
        <v>12</v>
      </c>
      <c r="BB1708" s="96">
        <v>1</v>
      </c>
      <c r="BC1708" t="s">
        <v>4560</v>
      </c>
      <c r="BD1708" t="s">
        <v>4425</v>
      </c>
      <c r="BE1708" t="s">
        <v>6848</v>
      </c>
      <c r="BH1708"/>
      <c r="BI1708"/>
      <c r="BJ1708" s="96">
        <v>4</v>
      </c>
      <c r="BK1708" s="96" t="s">
        <v>4302</v>
      </c>
      <c r="BL1708" s="68" t="s">
        <v>6786</v>
      </c>
      <c r="CQ1708" s="205">
        <v>1</v>
      </c>
    </row>
    <row r="1709" spans="52:95" x14ac:dyDescent="0.25">
      <c r="AZ1709" s="96" t="s">
        <v>2125</v>
      </c>
      <c r="BA1709" s="96" t="s">
        <v>12</v>
      </c>
      <c r="BB1709" s="96">
        <v>2</v>
      </c>
      <c r="BC1709" t="s">
        <v>4564</v>
      </c>
      <c r="BD1709" t="s">
        <v>4565</v>
      </c>
      <c r="BE1709" t="s">
        <v>6808</v>
      </c>
      <c r="BF1709" t="s">
        <v>6809</v>
      </c>
      <c r="BG1709" t="s">
        <v>6810</v>
      </c>
      <c r="BH1709" t="s">
        <v>6811</v>
      </c>
      <c r="BI1709"/>
      <c r="BJ1709" s="96">
        <v>4</v>
      </c>
      <c r="BK1709" s="96" t="s">
        <v>4303</v>
      </c>
      <c r="BL1709" s="68" t="s">
        <v>6786</v>
      </c>
      <c r="CQ1709" s="205">
        <v>1</v>
      </c>
    </row>
    <row r="1710" spans="52:95" x14ac:dyDescent="0.25">
      <c r="AZ1710" s="96" t="s">
        <v>2125</v>
      </c>
      <c r="BA1710" s="96" t="s">
        <v>12</v>
      </c>
      <c r="BB1710" s="96">
        <v>3</v>
      </c>
      <c r="BC1710" t="s">
        <v>4569</v>
      </c>
      <c r="BD1710" t="s">
        <v>4425</v>
      </c>
      <c r="BE1710" t="s">
        <v>5641</v>
      </c>
      <c r="BH1710"/>
      <c r="BI1710"/>
      <c r="BJ1710" s="96">
        <v>4</v>
      </c>
      <c r="BK1710" s="96" t="s">
        <v>4304</v>
      </c>
      <c r="BL1710" s="68" t="s">
        <v>6786</v>
      </c>
      <c r="CQ1710" s="205">
        <v>1</v>
      </c>
    </row>
    <row r="1711" spans="52:95" x14ac:dyDescent="0.25">
      <c r="AZ1711" s="96" t="s">
        <v>2125</v>
      </c>
      <c r="BA1711" s="96" t="s">
        <v>12</v>
      </c>
      <c r="BB1711" s="96">
        <v>4</v>
      </c>
      <c r="BC1711" t="s">
        <v>4573</v>
      </c>
      <c r="BD1711" t="s">
        <v>6812</v>
      </c>
      <c r="BE1711" t="s">
        <v>6813</v>
      </c>
      <c r="BF1711" t="s">
        <v>6802</v>
      </c>
      <c r="BG1711" t="s">
        <v>6814</v>
      </c>
      <c r="BH1711" t="s">
        <v>6815</v>
      </c>
      <c r="BI1711" t="s">
        <v>6816</v>
      </c>
      <c r="BJ1711" s="96">
        <v>4</v>
      </c>
      <c r="BK1711" s="96" t="s">
        <v>4305</v>
      </c>
      <c r="BL1711" s="68" t="s">
        <v>6786</v>
      </c>
      <c r="CQ1711" s="205">
        <v>1</v>
      </c>
    </row>
    <row r="1712" spans="52:95" x14ac:dyDescent="0.25">
      <c r="AZ1712" s="96" t="s">
        <v>2125</v>
      </c>
      <c r="BA1712" s="96" t="s">
        <v>12</v>
      </c>
      <c r="BB1712" s="96">
        <v>5</v>
      </c>
      <c r="BC1712" t="s">
        <v>4577</v>
      </c>
      <c r="BD1712" t="s">
        <v>6817</v>
      </c>
      <c r="BE1712" t="s">
        <v>4578</v>
      </c>
      <c r="BF1712" t="s">
        <v>6818</v>
      </c>
      <c r="BG1712" t="s">
        <v>6819</v>
      </c>
      <c r="BH1712" t="s">
        <v>6793</v>
      </c>
      <c r="BI1712"/>
      <c r="BJ1712" s="96">
        <v>4</v>
      </c>
      <c r="BK1712" s="96" t="s">
        <v>4306</v>
      </c>
      <c r="BL1712" s="68" t="s">
        <v>6786</v>
      </c>
      <c r="CQ1712" s="205">
        <v>1</v>
      </c>
    </row>
    <row r="1713" spans="52:95" x14ac:dyDescent="0.25">
      <c r="AZ1713" s="96" t="s">
        <v>2142</v>
      </c>
      <c r="BA1713" s="96" t="s">
        <v>10</v>
      </c>
      <c r="BB1713" s="96">
        <v>1</v>
      </c>
      <c r="BC1713" t="s">
        <v>4512</v>
      </c>
      <c r="BD1713" t="s">
        <v>4426</v>
      </c>
      <c r="BE1713" t="s">
        <v>6848</v>
      </c>
      <c r="BJ1713" s="96">
        <v>4</v>
      </c>
      <c r="BK1713" s="96" t="s">
        <v>4292</v>
      </c>
      <c r="BL1713" s="68" t="s">
        <v>6786</v>
      </c>
      <c r="CQ1713" s="205">
        <v>1</v>
      </c>
    </row>
    <row r="1714" spans="52:95" x14ac:dyDescent="0.25">
      <c r="AZ1714" s="96" t="s">
        <v>2142</v>
      </c>
      <c r="BA1714" s="96" t="s">
        <v>10</v>
      </c>
      <c r="BB1714" s="96">
        <v>2</v>
      </c>
      <c r="BC1714" t="s">
        <v>4518</v>
      </c>
      <c r="BD1714" t="s">
        <v>7060</v>
      </c>
      <c r="BE1714" t="s">
        <v>6787</v>
      </c>
      <c r="BF1714" t="s">
        <v>6788</v>
      </c>
      <c r="BG1714" t="s">
        <v>6789</v>
      </c>
      <c r="BJ1714" s="96">
        <v>4</v>
      </c>
      <c r="BK1714" s="96" t="s">
        <v>4293</v>
      </c>
      <c r="BL1714" s="68" t="s">
        <v>6786</v>
      </c>
      <c r="CQ1714" s="205">
        <v>1</v>
      </c>
    </row>
    <row r="1715" spans="52:95" x14ac:dyDescent="0.25">
      <c r="AZ1715" s="96" t="s">
        <v>2142</v>
      </c>
      <c r="BA1715" s="96" t="s">
        <v>10</v>
      </c>
      <c r="BB1715" s="96">
        <v>3</v>
      </c>
      <c r="BC1715" t="s">
        <v>4523</v>
      </c>
      <c r="BD1715" t="s">
        <v>5690</v>
      </c>
      <c r="BE1715" t="s">
        <v>5691</v>
      </c>
      <c r="BJ1715" s="96">
        <v>4</v>
      </c>
      <c r="BK1715" s="96" t="s">
        <v>4294</v>
      </c>
      <c r="BL1715" s="68" t="s">
        <v>6786</v>
      </c>
      <c r="CQ1715" s="205">
        <v>1</v>
      </c>
    </row>
    <row r="1716" spans="52:95" x14ac:dyDescent="0.25">
      <c r="AZ1716" s="96" t="s">
        <v>2142</v>
      </c>
      <c r="BA1716" s="96" t="s">
        <v>10</v>
      </c>
      <c r="BB1716" s="96">
        <v>4</v>
      </c>
      <c r="BC1716" t="s">
        <v>4527</v>
      </c>
      <c r="BD1716" t="s">
        <v>5691</v>
      </c>
      <c r="BJ1716" s="96">
        <v>4</v>
      </c>
      <c r="BK1716" s="96" t="s">
        <v>4295</v>
      </c>
      <c r="BL1716" s="68" t="s">
        <v>6786</v>
      </c>
      <c r="CQ1716" s="205">
        <v>1</v>
      </c>
    </row>
    <row r="1717" spans="52:95" x14ac:dyDescent="0.25">
      <c r="AZ1717" s="96" t="s">
        <v>2142</v>
      </c>
      <c r="BA1717" s="96" t="s">
        <v>10</v>
      </c>
      <c r="BB1717" s="96">
        <v>5</v>
      </c>
      <c r="BC1717" t="s">
        <v>4531</v>
      </c>
      <c r="BD1717" t="s">
        <v>5598</v>
      </c>
      <c r="BE1717" t="s">
        <v>6792</v>
      </c>
      <c r="BF1717" t="s">
        <v>6793</v>
      </c>
      <c r="BJ1717" s="96">
        <v>4</v>
      </c>
      <c r="BK1717" s="96" t="s">
        <v>4296</v>
      </c>
      <c r="BL1717" s="68" t="s">
        <v>6786</v>
      </c>
      <c r="CQ1717" s="205">
        <v>1</v>
      </c>
    </row>
    <row r="1718" spans="52:95" x14ac:dyDescent="0.25">
      <c r="AZ1718" s="96" t="s">
        <v>2142</v>
      </c>
      <c r="BA1718" s="96" t="s">
        <v>54</v>
      </c>
      <c r="BB1718" s="96">
        <v>1</v>
      </c>
      <c r="BC1718" t="s">
        <v>4536</v>
      </c>
      <c r="BD1718" t="s">
        <v>5691</v>
      </c>
      <c r="BJ1718" s="96">
        <v>4</v>
      </c>
      <c r="BK1718" s="96" t="s">
        <v>4297</v>
      </c>
      <c r="BL1718" s="68" t="s">
        <v>6786</v>
      </c>
      <c r="CQ1718" s="205">
        <v>1</v>
      </c>
    </row>
    <row r="1719" spans="52:95" x14ac:dyDescent="0.25">
      <c r="AZ1719" s="96" t="s">
        <v>2142</v>
      </c>
      <c r="BA1719" s="96" t="s">
        <v>54</v>
      </c>
      <c r="BB1719" s="96">
        <v>2</v>
      </c>
      <c r="BC1719" t="s">
        <v>4540</v>
      </c>
      <c r="BD1719" t="s">
        <v>4541</v>
      </c>
      <c r="BE1719" t="s">
        <v>6794</v>
      </c>
      <c r="BF1719" t="s">
        <v>6789</v>
      </c>
      <c r="BG1719" t="s">
        <v>6788</v>
      </c>
      <c r="BH1719" s="96" t="s">
        <v>6795</v>
      </c>
      <c r="BJ1719" s="96">
        <v>4</v>
      </c>
      <c r="BK1719" s="96" t="s">
        <v>4298</v>
      </c>
      <c r="BL1719" s="68" t="s">
        <v>6786</v>
      </c>
      <c r="CQ1719" s="205">
        <v>1</v>
      </c>
    </row>
    <row r="1720" spans="52:95" x14ac:dyDescent="0.25">
      <c r="AZ1720" s="96" t="s">
        <v>2142</v>
      </c>
      <c r="BA1720" s="96" t="s">
        <v>54</v>
      </c>
      <c r="BB1720" s="96">
        <v>3</v>
      </c>
      <c r="BC1720" t="s">
        <v>4545</v>
      </c>
      <c r="BD1720" t="s">
        <v>5690</v>
      </c>
      <c r="BE1720" t="s">
        <v>5691</v>
      </c>
      <c r="BJ1720" s="96">
        <v>4</v>
      </c>
      <c r="BK1720" s="96" t="s">
        <v>4299</v>
      </c>
      <c r="BL1720" s="68" t="s">
        <v>6786</v>
      </c>
      <c r="CQ1720" s="205">
        <v>1</v>
      </c>
    </row>
    <row r="1721" spans="52:95" x14ac:dyDescent="0.25">
      <c r="AZ1721" s="96" t="s">
        <v>2142</v>
      </c>
      <c r="BA1721" s="96" t="s">
        <v>54</v>
      </c>
      <c r="BB1721" s="96">
        <v>4</v>
      </c>
      <c r="BC1721" t="s">
        <v>4550</v>
      </c>
      <c r="BD1721" t="s">
        <v>4551</v>
      </c>
      <c r="BE1721" t="s">
        <v>6799</v>
      </c>
      <c r="BF1721" t="s">
        <v>6800</v>
      </c>
      <c r="BG1721" t="s">
        <v>6801</v>
      </c>
      <c r="BH1721" s="96" t="s">
        <v>6802</v>
      </c>
      <c r="BI1721" s="96" t="s">
        <v>6803</v>
      </c>
      <c r="BJ1721" s="96">
        <v>4</v>
      </c>
      <c r="BK1721" s="96" t="s">
        <v>4300</v>
      </c>
      <c r="BL1721" s="68" t="s">
        <v>6786</v>
      </c>
      <c r="CQ1721" s="205">
        <v>1</v>
      </c>
    </row>
    <row r="1722" spans="52:95" x14ac:dyDescent="0.25">
      <c r="AZ1722" s="96" t="s">
        <v>2142</v>
      </c>
      <c r="BA1722" s="96" t="s">
        <v>54</v>
      </c>
      <c r="BB1722" s="96">
        <v>5</v>
      </c>
      <c r="BC1722" t="s">
        <v>4555</v>
      </c>
      <c r="BD1722" t="s">
        <v>4556</v>
      </c>
      <c r="BE1722" t="s">
        <v>6804</v>
      </c>
      <c r="BF1722" t="s">
        <v>6805</v>
      </c>
      <c r="BG1722" t="s">
        <v>6806</v>
      </c>
      <c r="BH1722" s="96" t="s">
        <v>6807</v>
      </c>
      <c r="BJ1722" s="96">
        <v>4</v>
      </c>
      <c r="BK1722" s="96" t="s">
        <v>4301</v>
      </c>
      <c r="BL1722" s="68" t="s">
        <v>6786</v>
      </c>
      <c r="CQ1722" s="205">
        <v>1</v>
      </c>
    </row>
    <row r="1723" spans="52:95" x14ac:dyDescent="0.25">
      <c r="AZ1723" s="96" t="s">
        <v>2142</v>
      </c>
      <c r="BA1723" s="96" t="s">
        <v>12</v>
      </c>
      <c r="BB1723" s="96">
        <v>1</v>
      </c>
      <c r="BC1723" t="s">
        <v>4560</v>
      </c>
      <c r="BD1723" t="s">
        <v>4426</v>
      </c>
      <c r="BE1723" t="s">
        <v>6848</v>
      </c>
      <c r="BH1723"/>
      <c r="BI1723"/>
      <c r="BJ1723" s="96">
        <v>4</v>
      </c>
      <c r="BK1723" s="96" t="s">
        <v>4302</v>
      </c>
      <c r="BL1723" s="68" t="s">
        <v>6786</v>
      </c>
      <c r="CQ1723" s="205">
        <v>1</v>
      </c>
    </row>
    <row r="1724" spans="52:95" x14ac:dyDescent="0.25">
      <c r="AZ1724" s="96" t="s">
        <v>2142</v>
      </c>
      <c r="BA1724" s="96" t="s">
        <v>12</v>
      </c>
      <c r="BB1724" s="96">
        <v>2</v>
      </c>
      <c r="BC1724" t="s">
        <v>4564</v>
      </c>
      <c r="BD1724" t="s">
        <v>4565</v>
      </c>
      <c r="BE1724" t="s">
        <v>6808</v>
      </c>
      <c r="BF1724" t="s">
        <v>6809</v>
      </c>
      <c r="BG1724" t="s">
        <v>6810</v>
      </c>
      <c r="BH1724" t="s">
        <v>6811</v>
      </c>
      <c r="BI1724"/>
      <c r="BJ1724" s="96">
        <v>4</v>
      </c>
      <c r="BK1724" s="96" t="s">
        <v>4303</v>
      </c>
      <c r="BL1724" s="68" t="s">
        <v>6786</v>
      </c>
      <c r="CQ1724" s="205">
        <v>1</v>
      </c>
    </row>
    <row r="1725" spans="52:95" x14ac:dyDescent="0.25">
      <c r="AZ1725" s="96" t="s">
        <v>2142</v>
      </c>
      <c r="BA1725" s="96" t="s">
        <v>12</v>
      </c>
      <c r="BB1725" s="96">
        <v>3</v>
      </c>
      <c r="BC1725" t="s">
        <v>4569</v>
      </c>
      <c r="BD1725" t="s">
        <v>4426</v>
      </c>
      <c r="BE1725" t="s">
        <v>5691</v>
      </c>
      <c r="BH1725"/>
      <c r="BI1725"/>
      <c r="BJ1725" s="96">
        <v>4</v>
      </c>
      <c r="BK1725" s="96" t="s">
        <v>4304</v>
      </c>
      <c r="BL1725" s="68" t="s">
        <v>6786</v>
      </c>
      <c r="CQ1725" s="205">
        <v>1</v>
      </c>
    </row>
    <row r="1726" spans="52:95" x14ac:dyDescent="0.25">
      <c r="AZ1726" s="96" t="s">
        <v>2142</v>
      </c>
      <c r="BA1726" s="96" t="s">
        <v>12</v>
      </c>
      <c r="BB1726" s="96">
        <v>4</v>
      </c>
      <c r="BC1726" t="s">
        <v>4573</v>
      </c>
      <c r="BD1726" t="s">
        <v>6812</v>
      </c>
      <c r="BE1726" t="s">
        <v>6813</v>
      </c>
      <c r="BF1726" t="s">
        <v>6802</v>
      </c>
      <c r="BG1726" t="s">
        <v>6814</v>
      </c>
      <c r="BH1726" t="s">
        <v>6815</v>
      </c>
      <c r="BI1726" t="s">
        <v>6816</v>
      </c>
      <c r="BJ1726" s="96">
        <v>4</v>
      </c>
      <c r="BK1726" s="96" t="s">
        <v>4305</v>
      </c>
      <c r="BL1726" s="68" t="s">
        <v>6786</v>
      </c>
      <c r="CQ1726" s="205">
        <v>1</v>
      </c>
    </row>
    <row r="1727" spans="52:95" x14ac:dyDescent="0.25">
      <c r="AZ1727" s="96" t="s">
        <v>2142</v>
      </c>
      <c r="BA1727" s="96" t="s">
        <v>12</v>
      </c>
      <c r="BB1727" s="96">
        <v>5</v>
      </c>
      <c r="BC1727" t="s">
        <v>4577</v>
      </c>
      <c r="BD1727" t="s">
        <v>6817</v>
      </c>
      <c r="BE1727" t="s">
        <v>4578</v>
      </c>
      <c r="BF1727" t="s">
        <v>6818</v>
      </c>
      <c r="BG1727" t="s">
        <v>6819</v>
      </c>
      <c r="BH1727" t="s">
        <v>6793</v>
      </c>
      <c r="BI1727"/>
      <c r="BJ1727" s="96">
        <v>4</v>
      </c>
      <c r="BK1727" s="96" t="s">
        <v>4306</v>
      </c>
      <c r="BL1727" s="68" t="s">
        <v>6786</v>
      </c>
      <c r="CQ1727" s="205">
        <v>1</v>
      </c>
    </row>
    <row r="1728" spans="52:95" x14ac:dyDescent="0.25">
      <c r="AZ1728" s="96" t="s">
        <v>2159</v>
      </c>
      <c r="BA1728" s="96" t="s">
        <v>10</v>
      </c>
      <c r="BB1728" s="96">
        <v>1</v>
      </c>
      <c r="BC1728" t="s">
        <v>4512</v>
      </c>
      <c r="BD1728" t="s">
        <v>6848</v>
      </c>
      <c r="BJ1728" s="96">
        <v>4</v>
      </c>
      <c r="BK1728" s="96" t="s">
        <v>4292</v>
      </c>
      <c r="BL1728" s="68" t="s">
        <v>6786</v>
      </c>
      <c r="CQ1728" s="205">
        <v>1</v>
      </c>
    </row>
    <row r="1729" spans="52:95" x14ac:dyDescent="0.25">
      <c r="AZ1729" s="96" t="s">
        <v>2159</v>
      </c>
      <c r="BA1729" s="96" t="s">
        <v>10</v>
      </c>
      <c r="BB1729" s="96">
        <v>2</v>
      </c>
      <c r="BC1729" t="s">
        <v>4518</v>
      </c>
      <c r="BD1729" t="s">
        <v>7061</v>
      </c>
      <c r="BE1729" t="s">
        <v>6787</v>
      </c>
      <c r="BF1729" t="s">
        <v>6788</v>
      </c>
      <c r="BG1729" t="s">
        <v>6789</v>
      </c>
      <c r="BJ1729" s="96">
        <v>4</v>
      </c>
      <c r="BK1729" s="96" t="s">
        <v>4293</v>
      </c>
      <c r="BL1729" s="68" t="s">
        <v>6786</v>
      </c>
      <c r="CQ1729" s="205">
        <v>1</v>
      </c>
    </row>
    <row r="1730" spans="52:95" x14ac:dyDescent="0.25">
      <c r="AZ1730" s="96" t="s">
        <v>2159</v>
      </c>
      <c r="BA1730" s="96" t="s">
        <v>10</v>
      </c>
      <c r="BB1730" s="96">
        <v>3</v>
      </c>
      <c r="BC1730" t="s">
        <v>4523</v>
      </c>
      <c r="BD1730" t="s">
        <v>5692</v>
      </c>
      <c r="BE1730" t="s">
        <v>5693</v>
      </c>
      <c r="BJ1730" s="96">
        <v>4</v>
      </c>
      <c r="BK1730" s="96" t="s">
        <v>4294</v>
      </c>
      <c r="BL1730" s="68" t="s">
        <v>6786</v>
      </c>
      <c r="CQ1730" s="205">
        <v>1</v>
      </c>
    </row>
    <row r="1731" spans="52:95" x14ac:dyDescent="0.25">
      <c r="AZ1731" s="96" t="s">
        <v>2159</v>
      </c>
      <c r="BA1731" s="96" t="s">
        <v>10</v>
      </c>
      <c r="BB1731" s="96">
        <v>4</v>
      </c>
      <c r="BC1731" t="s">
        <v>4527</v>
      </c>
      <c r="BD1731" t="s">
        <v>5693</v>
      </c>
      <c r="BJ1731" s="96">
        <v>4</v>
      </c>
      <c r="BK1731" s="96" t="s">
        <v>4295</v>
      </c>
      <c r="BL1731" s="68" t="s">
        <v>6786</v>
      </c>
      <c r="CQ1731" s="205">
        <v>1</v>
      </c>
    </row>
    <row r="1732" spans="52:95" x14ac:dyDescent="0.25">
      <c r="AZ1732" s="96" t="s">
        <v>2159</v>
      </c>
      <c r="BA1732" s="96" t="s">
        <v>10</v>
      </c>
      <c r="BB1732" s="96">
        <v>5</v>
      </c>
      <c r="BC1732" t="s">
        <v>4531</v>
      </c>
      <c r="BD1732" t="s">
        <v>5693</v>
      </c>
      <c r="BE1732" t="s">
        <v>5598</v>
      </c>
      <c r="BF1732" t="s">
        <v>6792</v>
      </c>
      <c r="BG1732" t="s">
        <v>6793</v>
      </c>
      <c r="BJ1732" s="96">
        <v>4</v>
      </c>
      <c r="BK1732" s="96" t="s">
        <v>4296</v>
      </c>
      <c r="BL1732" s="68" t="s">
        <v>6786</v>
      </c>
      <c r="CQ1732" s="205">
        <v>1</v>
      </c>
    </row>
    <row r="1733" spans="52:95" x14ac:dyDescent="0.25">
      <c r="AZ1733" s="96" t="s">
        <v>2159</v>
      </c>
      <c r="BA1733" s="96" t="s">
        <v>54</v>
      </c>
      <c r="BB1733" s="96">
        <v>1</v>
      </c>
      <c r="BC1733" t="s">
        <v>4536</v>
      </c>
      <c r="BD1733" t="s">
        <v>5693</v>
      </c>
      <c r="BJ1733" s="96">
        <v>4</v>
      </c>
      <c r="BK1733" s="96" t="s">
        <v>4297</v>
      </c>
      <c r="BL1733" s="68" t="s">
        <v>6786</v>
      </c>
      <c r="CQ1733" s="205">
        <v>1</v>
      </c>
    </row>
    <row r="1734" spans="52:95" x14ac:dyDescent="0.25">
      <c r="AZ1734" s="96" t="s">
        <v>2159</v>
      </c>
      <c r="BA1734" s="96" t="s">
        <v>54</v>
      </c>
      <c r="BB1734" s="96">
        <v>2</v>
      </c>
      <c r="BC1734" t="s">
        <v>4540</v>
      </c>
      <c r="BD1734" t="s">
        <v>4541</v>
      </c>
      <c r="BE1734" t="s">
        <v>6794</v>
      </c>
      <c r="BF1734" t="s">
        <v>6789</v>
      </c>
      <c r="BG1734" t="s">
        <v>6788</v>
      </c>
      <c r="BH1734" s="96" t="s">
        <v>6795</v>
      </c>
      <c r="BJ1734" s="96">
        <v>4</v>
      </c>
      <c r="BK1734" s="96" t="s">
        <v>4298</v>
      </c>
      <c r="BL1734" s="68" t="s">
        <v>6786</v>
      </c>
      <c r="CQ1734" s="205">
        <v>1</v>
      </c>
    </row>
    <row r="1735" spans="52:95" x14ac:dyDescent="0.25">
      <c r="AZ1735" s="96" t="s">
        <v>2159</v>
      </c>
      <c r="BA1735" s="96" t="s">
        <v>54</v>
      </c>
      <c r="BB1735" s="96">
        <v>3</v>
      </c>
      <c r="BC1735" t="s">
        <v>4545</v>
      </c>
      <c r="BD1735" t="s">
        <v>5692</v>
      </c>
      <c r="BE1735" t="s">
        <v>5693</v>
      </c>
      <c r="BJ1735" s="96">
        <v>4</v>
      </c>
      <c r="BK1735" s="96" t="s">
        <v>4299</v>
      </c>
      <c r="BL1735" s="68" t="s">
        <v>6786</v>
      </c>
      <c r="CQ1735" s="205">
        <v>1</v>
      </c>
    </row>
    <row r="1736" spans="52:95" x14ac:dyDescent="0.25">
      <c r="AZ1736" s="96" t="s">
        <v>2159</v>
      </c>
      <c r="BA1736" s="96" t="s">
        <v>54</v>
      </c>
      <c r="BB1736" s="96">
        <v>4</v>
      </c>
      <c r="BC1736" t="s">
        <v>4550</v>
      </c>
      <c r="BD1736" t="s">
        <v>4551</v>
      </c>
      <c r="BE1736" t="s">
        <v>6799</v>
      </c>
      <c r="BF1736" t="s">
        <v>6800</v>
      </c>
      <c r="BG1736" t="s">
        <v>6801</v>
      </c>
      <c r="BH1736" s="96" t="s">
        <v>6802</v>
      </c>
      <c r="BI1736" s="96" t="s">
        <v>6803</v>
      </c>
      <c r="BJ1736" s="96">
        <v>4</v>
      </c>
      <c r="BK1736" s="96" t="s">
        <v>4300</v>
      </c>
      <c r="BL1736" s="68" t="s">
        <v>6786</v>
      </c>
      <c r="CQ1736" s="205">
        <v>1</v>
      </c>
    </row>
    <row r="1737" spans="52:95" x14ac:dyDescent="0.25">
      <c r="AZ1737" s="96" t="s">
        <v>2159</v>
      </c>
      <c r="BA1737" s="96" t="s">
        <v>54</v>
      </c>
      <c r="BB1737" s="96">
        <v>5</v>
      </c>
      <c r="BC1737" t="s">
        <v>4555</v>
      </c>
      <c r="BD1737" t="s">
        <v>4556</v>
      </c>
      <c r="BE1737" t="s">
        <v>6804</v>
      </c>
      <c r="BF1737" t="s">
        <v>6805</v>
      </c>
      <c r="BG1737" t="s">
        <v>6806</v>
      </c>
      <c r="BH1737" s="96" t="s">
        <v>6807</v>
      </c>
      <c r="BJ1737" s="96">
        <v>4</v>
      </c>
      <c r="BK1737" s="96" t="s">
        <v>4301</v>
      </c>
      <c r="BL1737" s="68" t="s">
        <v>6786</v>
      </c>
      <c r="CQ1737" s="205">
        <v>1</v>
      </c>
    </row>
    <row r="1738" spans="52:95" x14ac:dyDescent="0.25">
      <c r="AZ1738" s="96" t="s">
        <v>2159</v>
      </c>
      <c r="BA1738" s="96" t="s">
        <v>12</v>
      </c>
      <c r="BB1738" s="96">
        <v>1</v>
      </c>
      <c r="BC1738" t="s">
        <v>4560</v>
      </c>
      <c r="BD1738" t="s">
        <v>6848</v>
      </c>
      <c r="BH1738"/>
      <c r="BI1738"/>
      <c r="BJ1738" s="96">
        <v>4</v>
      </c>
      <c r="BK1738" s="96" t="s">
        <v>4302</v>
      </c>
      <c r="BL1738" s="68" t="s">
        <v>6786</v>
      </c>
      <c r="CQ1738" s="205">
        <v>1</v>
      </c>
    </row>
    <row r="1739" spans="52:95" x14ac:dyDescent="0.25">
      <c r="AZ1739" s="96" t="s">
        <v>2159</v>
      </c>
      <c r="BA1739" s="96" t="s">
        <v>12</v>
      </c>
      <c r="BB1739" s="96">
        <v>2</v>
      </c>
      <c r="BC1739" t="s">
        <v>4564</v>
      </c>
      <c r="BD1739" t="s">
        <v>4565</v>
      </c>
      <c r="BE1739" t="s">
        <v>6808</v>
      </c>
      <c r="BF1739" t="s">
        <v>6809</v>
      </c>
      <c r="BG1739" t="s">
        <v>6810</v>
      </c>
      <c r="BH1739" t="s">
        <v>6811</v>
      </c>
      <c r="BI1739"/>
      <c r="BJ1739" s="96">
        <v>4</v>
      </c>
      <c r="BK1739" s="96" t="s">
        <v>4303</v>
      </c>
      <c r="BL1739" s="68" t="s">
        <v>6786</v>
      </c>
      <c r="CQ1739" s="205">
        <v>1</v>
      </c>
    </row>
    <row r="1740" spans="52:95" x14ac:dyDescent="0.25">
      <c r="AZ1740" s="96" t="s">
        <v>2159</v>
      </c>
      <c r="BA1740" s="96" t="s">
        <v>12</v>
      </c>
      <c r="BB1740" s="96">
        <v>3</v>
      </c>
      <c r="BC1740" t="s">
        <v>4569</v>
      </c>
      <c r="BD1740" t="s">
        <v>5693</v>
      </c>
      <c r="BH1740"/>
      <c r="BI1740"/>
      <c r="BJ1740" s="96">
        <v>4</v>
      </c>
      <c r="BK1740" s="96" t="s">
        <v>4304</v>
      </c>
      <c r="BL1740" s="68" t="s">
        <v>6786</v>
      </c>
      <c r="CQ1740" s="205">
        <v>1</v>
      </c>
    </row>
    <row r="1741" spans="52:95" x14ac:dyDescent="0.25">
      <c r="AZ1741" s="96" t="s">
        <v>2159</v>
      </c>
      <c r="BA1741" s="96" t="s">
        <v>12</v>
      </c>
      <c r="BB1741" s="96">
        <v>4</v>
      </c>
      <c r="BC1741" t="s">
        <v>4573</v>
      </c>
      <c r="BD1741" t="s">
        <v>6812</v>
      </c>
      <c r="BE1741" t="s">
        <v>6813</v>
      </c>
      <c r="BF1741" t="s">
        <v>6802</v>
      </c>
      <c r="BG1741" t="s">
        <v>6814</v>
      </c>
      <c r="BH1741" t="s">
        <v>6815</v>
      </c>
      <c r="BI1741" t="s">
        <v>6816</v>
      </c>
      <c r="BJ1741" s="96">
        <v>4</v>
      </c>
      <c r="BK1741" s="96" t="s">
        <v>4305</v>
      </c>
      <c r="BL1741" s="68" t="s">
        <v>6786</v>
      </c>
      <c r="CQ1741" s="205">
        <v>1</v>
      </c>
    </row>
    <row r="1742" spans="52:95" x14ac:dyDescent="0.25">
      <c r="AZ1742" s="96" t="s">
        <v>2159</v>
      </c>
      <c r="BA1742" s="96" t="s">
        <v>12</v>
      </c>
      <c r="BB1742" s="96">
        <v>5</v>
      </c>
      <c r="BC1742" t="s">
        <v>4577</v>
      </c>
      <c r="BD1742" t="s">
        <v>6817</v>
      </c>
      <c r="BE1742" t="s">
        <v>4578</v>
      </c>
      <c r="BF1742" t="s">
        <v>6818</v>
      </c>
      <c r="BG1742" t="s">
        <v>6819</v>
      </c>
      <c r="BH1742" t="s">
        <v>6793</v>
      </c>
      <c r="BI1742"/>
      <c r="BJ1742" s="96">
        <v>4</v>
      </c>
      <c r="BK1742" s="96" t="s">
        <v>4306</v>
      </c>
      <c r="BL1742" s="68" t="s">
        <v>6786</v>
      </c>
      <c r="CQ1742" s="205">
        <v>1</v>
      </c>
    </row>
    <row r="1743" spans="52:95" x14ac:dyDescent="0.25">
      <c r="AZ1743" s="96" t="s">
        <v>2176</v>
      </c>
      <c r="BA1743" s="96" t="s">
        <v>10</v>
      </c>
      <c r="BB1743" s="96">
        <v>1</v>
      </c>
      <c r="BC1743" t="s">
        <v>4512</v>
      </c>
      <c r="BD1743" t="s">
        <v>6848</v>
      </c>
      <c r="BJ1743" s="96">
        <v>4</v>
      </c>
      <c r="BK1743" s="96" t="s">
        <v>4292</v>
      </c>
      <c r="BL1743" s="68" t="s">
        <v>6786</v>
      </c>
      <c r="CQ1743" s="205">
        <v>1</v>
      </c>
    </row>
    <row r="1744" spans="52:95" x14ac:dyDescent="0.25">
      <c r="AZ1744" s="96" t="s">
        <v>2176</v>
      </c>
      <c r="BA1744" s="96" t="s">
        <v>10</v>
      </c>
      <c r="BB1744" s="96">
        <v>2</v>
      </c>
      <c r="BC1744" t="s">
        <v>4518</v>
      </c>
      <c r="BD1744" t="s">
        <v>7062</v>
      </c>
      <c r="BE1744" t="s">
        <v>6787</v>
      </c>
      <c r="BF1744" t="s">
        <v>6788</v>
      </c>
      <c r="BG1744" t="s">
        <v>6789</v>
      </c>
      <c r="BJ1744" s="96">
        <v>4</v>
      </c>
      <c r="BK1744" s="96" t="s">
        <v>4293</v>
      </c>
      <c r="BL1744" s="68" t="s">
        <v>6786</v>
      </c>
      <c r="CQ1744" s="205">
        <v>1</v>
      </c>
    </row>
    <row r="1745" spans="52:95" x14ac:dyDescent="0.25">
      <c r="AZ1745" s="96" t="s">
        <v>2176</v>
      </c>
      <c r="BA1745" s="96" t="s">
        <v>10</v>
      </c>
      <c r="BB1745" s="96">
        <v>3</v>
      </c>
      <c r="BC1745" t="s">
        <v>4523</v>
      </c>
      <c r="BD1745" t="s">
        <v>5694</v>
      </c>
      <c r="BI1745"/>
      <c r="BJ1745" s="96">
        <v>4</v>
      </c>
      <c r="BK1745" s="96" t="s">
        <v>4294</v>
      </c>
      <c r="BL1745" s="68" t="s">
        <v>6786</v>
      </c>
      <c r="CQ1745" s="205">
        <v>1</v>
      </c>
    </row>
    <row r="1746" spans="52:95" x14ac:dyDescent="0.25">
      <c r="AZ1746" s="96" t="s">
        <v>2176</v>
      </c>
      <c r="BA1746" s="96" t="s">
        <v>10</v>
      </c>
      <c r="BB1746" s="96">
        <v>4</v>
      </c>
      <c r="BC1746" t="s">
        <v>4527</v>
      </c>
      <c r="BJ1746" s="96">
        <v>4</v>
      </c>
      <c r="BK1746" s="96" t="s">
        <v>4295</v>
      </c>
      <c r="BL1746" s="68" t="s">
        <v>6786</v>
      </c>
      <c r="CQ1746" s="205">
        <v>1</v>
      </c>
    </row>
    <row r="1747" spans="52:95" x14ac:dyDescent="0.25">
      <c r="AZ1747" s="96" t="s">
        <v>2176</v>
      </c>
      <c r="BA1747" s="96" t="s">
        <v>10</v>
      </c>
      <c r="BB1747" s="96">
        <v>5</v>
      </c>
      <c r="BC1747" t="s">
        <v>4531</v>
      </c>
      <c r="BD1747" t="s">
        <v>5598</v>
      </c>
      <c r="BE1747" t="s">
        <v>6792</v>
      </c>
      <c r="BF1747" t="s">
        <v>6793</v>
      </c>
      <c r="BJ1747" s="96">
        <v>4</v>
      </c>
      <c r="BK1747" s="96" t="s">
        <v>4296</v>
      </c>
      <c r="BL1747" s="68" t="s">
        <v>6786</v>
      </c>
      <c r="CQ1747" s="205">
        <v>1</v>
      </c>
    </row>
    <row r="1748" spans="52:95" x14ac:dyDescent="0.25">
      <c r="AZ1748" s="96" t="s">
        <v>2176</v>
      </c>
      <c r="BA1748" s="96" t="s">
        <v>54</v>
      </c>
      <c r="BB1748" s="96">
        <v>1</v>
      </c>
      <c r="BC1748" t="s">
        <v>4536</v>
      </c>
      <c r="BJ1748" s="96">
        <v>4</v>
      </c>
      <c r="BK1748" s="96" t="s">
        <v>4297</v>
      </c>
      <c r="BL1748" s="68" t="s">
        <v>6786</v>
      </c>
      <c r="CQ1748" s="205">
        <v>1</v>
      </c>
    </row>
    <row r="1749" spans="52:95" x14ac:dyDescent="0.25">
      <c r="AZ1749" s="96" t="s">
        <v>2176</v>
      </c>
      <c r="BA1749" s="96" t="s">
        <v>54</v>
      </c>
      <c r="BB1749" s="96">
        <v>2</v>
      </c>
      <c r="BC1749" t="s">
        <v>4540</v>
      </c>
      <c r="BD1749" t="s">
        <v>4541</v>
      </c>
      <c r="BE1749" t="s">
        <v>6794</v>
      </c>
      <c r="BF1749" t="s">
        <v>6789</v>
      </c>
      <c r="BG1749" t="s">
        <v>6788</v>
      </c>
      <c r="BH1749" s="96" t="s">
        <v>6795</v>
      </c>
      <c r="BJ1749" s="96">
        <v>4</v>
      </c>
      <c r="BK1749" s="96" t="s">
        <v>4298</v>
      </c>
      <c r="BL1749" s="68" t="s">
        <v>6786</v>
      </c>
      <c r="CQ1749" s="205">
        <v>1</v>
      </c>
    </row>
    <row r="1750" spans="52:95" x14ac:dyDescent="0.25">
      <c r="AZ1750" s="96" t="s">
        <v>2176</v>
      </c>
      <c r="BA1750" s="96" t="s">
        <v>54</v>
      </c>
      <c r="BB1750" s="96">
        <v>3</v>
      </c>
      <c r="BC1750" t="s">
        <v>4545</v>
      </c>
      <c r="BD1750" t="s">
        <v>5694</v>
      </c>
      <c r="BI1750"/>
      <c r="BJ1750" s="96">
        <v>4</v>
      </c>
      <c r="BK1750" s="96" t="s">
        <v>4299</v>
      </c>
      <c r="BL1750" s="68" t="s">
        <v>6786</v>
      </c>
      <c r="CQ1750" s="205">
        <v>1</v>
      </c>
    </row>
    <row r="1751" spans="52:95" x14ac:dyDescent="0.25">
      <c r="AZ1751" s="96" t="s">
        <v>2176</v>
      </c>
      <c r="BA1751" s="96" t="s">
        <v>54</v>
      </c>
      <c r="BB1751" s="96">
        <v>4</v>
      </c>
      <c r="BC1751" t="s">
        <v>4550</v>
      </c>
      <c r="BD1751" t="s">
        <v>4551</v>
      </c>
      <c r="BE1751" t="s">
        <v>6799</v>
      </c>
      <c r="BF1751" t="s">
        <v>6800</v>
      </c>
      <c r="BG1751" t="s">
        <v>6801</v>
      </c>
      <c r="BH1751" s="96" t="s">
        <v>6802</v>
      </c>
      <c r="BI1751" s="96" t="s">
        <v>6803</v>
      </c>
      <c r="BJ1751" s="96">
        <v>4</v>
      </c>
      <c r="BK1751" s="96" t="s">
        <v>4300</v>
      </c>
      <c r="BL1751" s="68" t="s">
        <v>6786</v>
      </c>
      <c r="CQ1751" s="205">
        <v>1</v>
      </c>
    </row>
    <row r="1752" spans="52:95" x14ac:dyDescent="0.25">
      <c r="AZ1752" s="96" t="s">
        <v>2176</v>
      </c>
      <c r="BA1752" s="96" t="s">
        <v>54</v>
      </c>
      <c r="BB1752" s="96">
        <v>5</v>
      </c>
      <c r="BC1752" t="s">
        <v>4555</v>
      </c>
      <c r="BD1752" t="s">
        <v>4556</v>
      </c>
      <c r="BE1752" t="s">
        <v>6804</v>
      </c>
      <c r="BF1752" t="s">
        <v>6805</v>
      </c>
      <c r="BG1752" t="s">
        <v>6806</v>
      </c>
      <c r="BH1752" s="96" t="s">
        <v>6807</v>
      </c>
      <c r="BJ1752" s="96">
        <v>4</v>
      </c>
      <c r="BK1752" s="96" t="s">
        <v>4301</v>
      </c>
      <c r="BL1752" s="68" t="s">
        <v>6786</v>
      </c>
      <c r="CQ1752" s="205">
        <v>1</v>
      </c>
    </row>
    <row r="1753" spans="52:95" x14ac:dyDescent="0.25">
      <c r="AZ1753" s="96" t="s">
        <v>2176</v>
      </c>
      <c r="BA1753" s="96" t="s">
        <v>12</v>
      </c>
      <c r="BB1753" s="96">
        <v>1</v>
      </c>
      <c r="BC1753" t="s">
        <v>4560</v>
      </c>
      <c r="BD1753" t="s">
        <v>6848</v>
      </c>
      <c r="BH1753"/>
      <c r="BI1753"/>
      <c r="BJ1753" s="96">
        <v>4</v>
      </c>
      <c r="BK1753" s="96" t="s">
        <v>4302</v>
      </c>
      <c r="BL1753" s="68" t="s">
        <v>6786</v>
      </c>
      <c r="CQ1753" s="205">
        <v>1</v>
      </c>
    </row>
    <row r="1754" spans="52:95" x14ac:dyDescent="0.25">
      <c r="AZ1754" s="96" t="s">
        <v>2176</v>
      </c>
      <c r="BA1754" s="96" t="s">
        <v>12</v>
      </c>
      <c r="BB1754" s="96">
        <v>2</v>
      </c>
      <c r="BC1754" t="s">
        <v>4564</v>
      </c>
      <c r="BD1754" t="s">
        <v>4565</v>
      </c>
      <c r="BE1754" t="s">
        <v>6808</v>
      </c>
      <c r="BF1754" t="s">
        <v>6809</v>
      </c>
      <c r="BG1754" t="s">
        <v>6810</v>
      </c>
      <c r="BH1754" t="s">
        <v>6811</v>
      </c>
      <c r="BI1754"/>
      <c r="BJ1754" s="96">
        <v>4</v>
      </c>
      <c r="BK1754" s="96" t="s">
        <v>4303</v>
      </c>
      <c r="BL1754" s="68" t="s">
        <v>6786</v>
      </c>
      <c r="CQ1754" s="205">
        <v>1</v>
      </c>
    </row>
    <row r="1755" spans="52:95" x14ac:dyDescent="0.25">
      <c r="AZ1755" s="96" t="s">
        <v>2176</v>
      </c>
      <c r="BA1755" s="96" t="s">
        <v>12</v>
      </c>
      <c r="BB1755" s="96">
        <v>3</v>
      </c>
      <c r="BC1755" t="s">
        <v>4569</v>
      </c>
      <c r="BH1755"/>
      <c r="BI1755"/>
      <c r="BJ1755" s="96">
        <v>4</v>
      </c>
      <c r="BK1755" s="96" t="s">
        <v>4304</v>
      </c>
      <c r="BL1755" s="68" t="s">
        <v>6786</v>
      </c>
      <c r="CQ1755" s="205">
        <v>1</v>
      </c>
    </row>
    <row r="1756" spans="52:95" x14ac:dyDescent="0.25">
      <c r="AZ1756" s="96" t="s">
        <v>2176</v>
      </c>
      <c r="BA1756" s="96" t="s">
        <v>12</v>
      </c>
      <c r="BB1756" s="96">
        <v>4</v>
      </c>
      <c r="BC1756" t="s">
        <v>4573</v>
      </c>
      <c r="BD1756" t="s">
        <v>6812</v>
      </c>
      <c r="BE1756" t="s">
        <v>6813</v>
      </c>
      <c r="BF1756" t="s">
        <v>6802</v>
      </c>
      <c r="BG1756" t="s">
        <v>6814</v>
      </c>
      <c r="BH1756" t="s">
        <v>6815</v>
      </c>
      <c r="BI1756" t="s">
        <v>6816</v>
      </c>
      <c r="BJ1756" s="96">
        <v>4</v>
      </c>
      <c r="BK1756" s="96" t="s">
        <v>4305</v>
      </c>
      <c r="BL1756" s="68" t="s">
        <v>6786</v>
      </c>
      <c r="CQ1756" s="205">
        <v>1</v>
      </c>
    </row>
    <row r="1757" spans="52:95" x14ac:dyDescent="0.25">
      <c r="AZ1757" s="96" t="s">
        <v>2176</v>
      </c>
      <c r="BA1757" s="96" t="s">
        <v>12</v>
      </c>
      <c r="BB1757" s="96">
        <v>5</v>
      </c>
      <c r="BC1757" t="s">
        <v>4577</v>
      </c>
      <c r="BD1757" t="s">
        <v>6817</v>
      </c>
      <c r="BE1757" t="s">
        <v>4578</v>
      </c>
      <c r="BF1757" t="s">
        <v>6818</v>
      </c>
      <c r="BG1757" t="s">
        <v>6819</v>
      </c>
      <c r="BH1757" t="s">
        <v>6793</v>
      </c>
      <c r="BI1757"/>
      <c r="BJ1757" s="96">
        <v>4</v>
      </c>
      <c r="BK1757" s="96" t="s">
        <v>4306</v>
      </c>
      <c r="BL1757" s="68" t="s">
        <v>6786</v>
      </c>
      <c r="CQ1757" s="205">
        <v>1</v>
      </c>
    </row>
    <row r="1758" spans="52:95" x14ac:dyDescent="0.25">
      <c r="AZ1758" s="96" t="s">
        <v>2193</v>
      </c>
      <c r="BA1758" s="96" t="s">
        <v>10</v>
      </c>
      <c r="BB1758" s="96">
        <v>1</v>
      </c>
      <c r="BC1758" t="s">
        <v>4512</v>
      </c>
      <c r="BD1758" t="s">
        <v>6848</v>
      </c>
      <c r="BJ1758" s="96">
        <v>4</v>
      </c>
      <c r="BK1758" s="96" t="s">
        <v>4292</v>
      </c>
      <c r="BL1758" s="68" t="s">
        <v>6786</v>
      </c>
      <c r="CQ1758" s="205">
        <v>1</v>
      </c>
    </row>
    <row r="1759" spans="52:95" x14ac:dyDescent="0.25">
      <c r="AZ1759" s="96" t="s">
        <v>2193</v>
      </c>
      <c r="BA1759" s="96" t="s">
        <v>10</v>
      </c>
      <c r="BB1759" s="96">
        <v>2</v>
      </c>
      <c r="BC1759" t="s">
        <v>4518</v>
      </c>
      <c r="BD1759" t="s">
        <v>7063</v>
      </c>
      <c r="BE1759" t="s">
        <v>6787</v>
      </c>
      <c r="BF1759" t="s">
        <v>6788</v>
      </c>
      <c r="BG1759" t="s">
        <v>6789</v>
      </c>
      <c r="BJ1759" s="96">
        <v>4</v>
      </c>
      <c r="BK1759" s="96" t="s">
        <v>4293</v>
      </c>
      <c r="BL1759" s="68" t="s">
        <v>6786</v>
      </c>
      <c r="CQ1759" s="205">
        <v>1</v>
      </c>
    </row>
    <row r="1760" spans="52:95" x14ac:dyDescent="0.25">
      <c r="AZ1760" s="96" t="s">
        <v>2193</v>
      </c>
      <c r="BA1760" s="96" t="s">
        <v>10</v>
      </c>
      <c r="BB1760" s="96">
        <v>3</v>
      </c>
      <c r="BC1760" t="s">
        <v>4523</v>
      </c>
      <c r="BD1760" t="s">
        <v>5695</v>
      </c>
      <c r="BE1760" t="s">
        <v>4427</v>
      </c>
      <c r="BI1760"/>
      <c r="BJ1760" s="96">
        <v>4</v>
      </c>
      <c r="BK1760" s="96" t="s">
        <v>4294</v>
      </c>
      <c r="BL1760" s="68" t="s">
        <v>6786</v>
      </c>
      <c r="CQ1760" s="205">
        <v>1</v>
      </c>
    </row>
    <row r="1761" spans="52:95" x14ac:dyDescent="0.25">
      <c r="AZ1761" s="96" t="s">
        <v>2193</v>
      </c>
      <c r="BA1761" s="96" t="s">
        <v>10</v>
      </c>
      <c r="BB1761" s="96">
        <v>4</v>
      </c>
      <c r="BC1761" t="s">
        <v>4527</v>
      </c>
      <c r="BD1761" t="s">
        <v>4427</v>
      </c>
      <c r="BJ1761" s="96">
        <v>4</v>
      </c>
      <c r="BK1761" s="96" t="s">
        <v>4295</v>
      </c>
      <c r="BL1761" s="68" t="s">
        <v>6786</v>
      </c>
      <c r="CQ1761" s="205">
        <v>1</v>
      </c>
    </row>
    <row r="1762" spans="52:95" x14ac:dyDescent="0.25">
      <c r="AZ1762" s="96" t="s">
        <v>2193</v>
      </c>
      <c r="BA1762" s="96" t="s">
        <v>10</v>
      </c>
      <c r="BB1762" s="96">
        <v>5</v>
      </c>
      <c r="BC1762" t="s">
        <v>4531</v>
      </c>
      <c r="BD1762" t="s">
        <v>5598</v>
      </c>
      <c r="BE1762" t="s">
        <v>6792</v>
      </c>
      <c r="BF1762" t="s">
        <v>6793</v>
      </c>
      <c r="BJ1762" s="96">
        <v>4</v>
      </c>
      <c r="BK1762" s="96" t="s">
        <v>4296</v>
      </c>
      <c r="BL1762" s="68" t="s">
        <v>6786</v>
      </c>
      <c r="CQ1762" s="205">
        <v>1</v>
      </c>
    </row>
    <row r="1763" spans="52:95" x14ac:dyDescent="0.25">
      <c r="AZ1763" s="96" t="s">
        <v>2193</v>
      </c>
      <c r="BA1763" s="96" t="s">
        <v>54</v>
      </c>
      <c r="BB1763" s="96">
        <v>1</v>
      </c>
      <c r="BC1763" t="s">
        <v>4536</v>
      </c>
      <c r="BD1763" t="s">
        <v>4427</v>
      </c>
      <c r="BJ1763" s="96">
        <v>4</v>
      </c>
      <c r="BK1763" s="96" t="s">
        <v>4297</v>
      </c>
      <c r="BL1763" s="68" t="s">
        <v>6786</v>
      </c>
      <c r="CQ1763" s="205">
        <v>1</v>
      </c>
    </row>
    <row r="1764" spans="52:95" x14ac:dyDescent="0.25">
      <c r="AZ1764" s="96" t="s">
        <v>2193</v>
      </c>
      <c r="BA1764" s="96" t="s">
        <v>54</v>
      </c>
      <c r="BB1764" s="96">
        <v>2</v>
      </c>
      <c r="BC1764" t="s">
        <v>4540</v>
      </c>
      <c r="BD1764" t="s">
        <v>4541</v>
      </c>
      <c r="BE1764" t="s">
        <v>6794</v>
      </c>
      <c r="BF1764" t="s">
        <v>6789</v>
      </c>
      <c r="BG1764" t="s">
        <v>6788</v>
      </c>
      <c r="BH1764" s="96" t="s">
        <v>6795</v>
      </c>
      <c r="BJ1764" s="96">
        <v>4</v>
      </c>
      <c r="BK1764" s="96" t="s">
        <v>4298</v>
      </c>
      <c r="BL1764" s="68" t="s">
        <v>6786</v>
      </c>
      <c r="CQ1764" s="205">
        <v>1</v>
      </c>
    </row>
    <row r="1765" spans="52:95" x14ac:dyDescent="0.25">
      <c r="AZ1765" s="96" t="s">
        <v>2193</v>
      </c>
      <c r="BA1765" s="96" t="s">
        <v>54</v>
      </c>
      <c r="BB1765" s="96">
        <v>3</v>
      </c>
      <c r="BC1765" t="s">
        <v>4545</v>
      </c>
      <c r="BD1765" t="s">
        <v>5695</v>
      </c>
      <c r="BE1765" t="s">
        <v>4427</v>
      </c>
      <c r="BI1765"/>
      <c r="BJ1765" s="96">
        <v>4</v>
      </c>
      <c r="BK1765" s="96" t="s">
        <v>4299</v>
      </c>
      <c r="BL1765" s="68" t="s">
        <v>6786</v>
      </c>
      <c r="CQ1765" s="205">
        <v>1</v>
      </c>
    </row>
    <row r="1766" spans="52:95" x14ac:dyDescent="0.25">
      <c r="AZ1766" s="96" t="s">
        <v>2193</v>
      </c>
      <c r="BA1766" s="96" t="s">
        <v>54</v>
      </c>
      <c r="BB1766" s="96">
        <v>4</v>
      </c>
      <c r="BC1766" t="s">
        <v>4550</v>
      </c>
      <c r="BD1766" t="s">
        <v>4551</v>
      </c>
      <c r="BE1766" t="s">
        <v>6799</v>
      </c>
      <c r="BF1766" t="s">
        <v>6800</v>
      </c>
      <c r="BG1766" t="s">
        <v>6801</v>
      </c>
      <c r="BH1766" s="96" t="s">
        <v>6802</v>
      </c>
      <c r="BI1766" s="96" t="s">
        <v>6803</v>
      </c>
      <c r="BJ1766" s="96">
        <v>4</v>
      </c>
      <c r="BK1766" s="96" t="s">
        <v>4300</v>
      </c>
      <c r="BL1766" s="68" t="s">
        <v>6786</v>
      </c>
      <c r="CQ1766" s="205">
        <v>1</v>
      </c>
    </row>
    <row r="1767" spans="52:95" x14ac:dyDescent="0.25">
      <c r="AZ1767" s="96" t="s">
        <v>2193</v>
      </c>
      <c r="BA1767" s="96" t="s">
        <v>54</v>
      </c>
      <c r="BB1767" s="96">
        <v>5</v>
      </c>
      <c r="BC1767" t="s">
        <v>4555</v>
      </c>
      <c r="BD1767" t="s">
        <v>4556</v>
      </c>
      <c r="BE1767" t="s">
        <v>6804</v>
      </c>
      <c r="BF1767" t="s">
        <v>6805</v>
      </c>
      <c r="BG1767" t="s">
        <v>6806</v>
      </c>
      <c r="BH1767" s="96" t="s">
        <v>6807</v>
      </c>
      <c r="BJ1767" s="96">
        <v>4</v>
      </c>
      <c r="BK1767" s="96" t="s">
        <v>4301</v>
      </c>
      <c r="BL1767" s="68" t="s">
        <v>6786</v>
      </c>
      <c r="CQ1767" s="205">
        <v>1</v>
      </c>
    </row>
    <row r="1768" spans="52:95" x14ac:dyDescent="0.25">
      <c r="AZ1768" s="96" t="s">
        <v>2193</v>
      </c>
      <c r="BA1768" s="96" t="s">
        <v>12</v>
      </c>
      <c r="BB1768" s="96">
        <v>1</v>
      </c>
      <c r="BC1768" t="s">
        <v>4560</v>
      </c>
      <c r="BD1768" t="s">
        <v>6848</v>
      </c>
      <c r="BH1768"/>
      <c r="BI1768"/>
      <c r="BJ1768" s="96">
        <v>4</v>
      </c>
      <c r="BK1768" s="96" t="s">
        <v>4302</v>
      </c>
      <c r="BL1768" s="68" t="s">
        <v>6786</v>
      </c>
      <c r="CQ1768" s="205">
        <v>1</v>
      </c>
    </row>
    <row r="1769" spans="52:95" x14ac:dyDescent="0.25">
      <c r="AZ1769" s="96" t="s">
        <v>2193</v>
      </c>
      <c r="BA1769" s="96" t="s">
        <v>12</v>
      </c>
      <c r="BB1769" s="96">
        <v>2</v>
      </c>
      <c r="BC1769" t="s">
        <v>4564</v>
      </c>
      <c r="BD1769" t="s">
        <v>4565</v>
      </c>
      <c r="BE1769" t="s">
        <v>6808</v>
      </c>
      <c r="BF1769" t="s">
        <v>6809</v>
      </c>
      <c r="BG1769" t="s">
        <v>6810</v>
      </c>
      <c r="BH1769" t="s">
        <v>6811</v>
      </c>
      <c r="BI1769"/>
      <c r="BJ1769" s="96">
        <v>4</v>
      </c>
      <c r="BK1769" s="96" t="s">
        <v>4303</v>
      </c>
      <c r="BL1769" s="68" t="s">
        <v>6786</v>
      </c>
      <c r="CQ1769" s="205">
        <v>1</v>
      </c>
    </row>
    <row r="1770" spans="52:95" x14ac:dyDescent="0.25">
      <c r="AZ1770" s="96" t="s">
        <v>2193</v>
      </c>
      <c r="BA1770" s="96" t="s">
        <v>12</v>
      </c>
      <c r="BB1770" s="96">
        <v>3</v>
      </c>
      <c r="BC1770" t="s">
        <v>4569</v>
      </c>
      <c r="BD1770" t="s">
        <v>4427</v>
      </c>
      <c r="BH1770"/>
      <c r="BI1770"/>
      <c r="BJ1770" s="96">
        <v>4</v>
      </c>
      <c r="BK1770" s="96" t="s">
        <v>4304</v>
      </c>
      <c r="BL1770" s="68" t="s">
        <v>6786</v>
      </c>
      <c r="CQ1770" s="205">
        <v>1</v>
      </c>
    </row>
    <row r="1771" spans="52:95" x14ac:dyDescent="0.25">
      <c r="AZ1771" s="96" t="s">
        <v>2193</v>
      </c>
      <c r="BA1771" s="96" t="s">
        <v>12</v>
      </c>
      <c r="BB1771" s="96">
        <v>4</v>
      </c>
      <c r="BC1771" t="s">
        <v>4573</v>
      </c>
      <c r="BD1771" t="s">
        <v>6812</v>
      </c>
      <c r="BE1771" t="s">
        <v>6813</v>
      </c>
      <c r="BF1771" t="s">
        <v>6802</v>
      </c>
      <c r="BG1771" t="s">
        <v>6814</v>
      </c>
      <c r="BH1771" t="s">
        <v>6815</v>
      </c>
      <c r="BI1771" t="s">
        <v>6816</v>
      </c>
      <c r="BJ1771" s="96">
        <v>4</v>
      </c>
      <c r="BK1771" s="96" t="s">
        <v>4305</v>
      </c>
      <c r="BL1771" s="68" t="s">
        <v>6786</v>
      </c>
      <c r="CQ1771" s="205">
        <v>1</v>
      </c>
    </row>
    <row r="1772" spans="52:95" x14ac:dyDescent="0.25">
      <c r="AZ1772" s="96" t="s">
        <v>2193</v>
      </c>
      <c r="BA1772" s="96" t="s">
        <v>12</v>
      </c>
      <c r="BB1772" s="96">
        <v>5</v>
      </c>
      <c r="BC1772" t="s">
        <v>4577</v>
      </c>
      <c r="BD1772" t="s">
        <v>6817</v>
      </c>
      <c r="BE1772" t="s">
        <v>4578</v>
      </c>
      <c r="BF1772" t="s">
        <v>6818</v>
      </c>
      <c r="BG1772" t="s">
        <v>6819</v>
      </c>
      <c r="BH1772" t="s">
        <v>6793</v>
      </c>
      <c r="BI1772"/>
      <c r="BJ1772" s="96">
        <v>4</v>
      </c>
      <c r="BK1772" s="96" t="s">
        <v>4306</v>
      </c>
      <c r="BL1772" s="68" t="s">
        <v>6786</v>
      </c>
      <c r="CQ1772" s="205">
        <v>1</v>
      </c>
    </row>
    <row r="1773" spans="52:95" x14ac:dyDescent="0.25">
      <c r="AZ1773" s="96" t="s">
        <v>2210</v>
      </c>
      <c r="BA1773" s="96" t="s">
        <v>10</v>
      </c>
      <c r="BB1773" s="96">
        <v>1</v>
      </c>
      <c r="BC1773" t="s">
        <v>4512</v>
      </c>
      <c r="BD1773" t="s">
        <v>4428</v>
      </c>
      <c r="BE1773" t="s">
        <v>6848</v>
      </c>
      <c r="BI1773"/>
      <c r="BJ1773" s="96">
        <v>4</v>
      </c>
      <c r="BK1773" s="96" t="s">
        <v>4292</v>
      </c>
      <c r="BL1773" s="68" t="s">
        <v>6786</v>
      </c>
      <c r="CQ1773" s="205">
        <v>1</v>
      </c>
    </row>
    <row r="1774" spans="52:95" x14ac:dyDescent="0.25">
      <c r="AZ1774" s="96" t="s">
        <v>2210</v>
      </c>
      <c r="BA1774" s="96" t="s">
        <v>10</v>
      </c>
      <c r="BB1774" s="96">
        <v>2</v>
      </c>
      <c r="BC1774" t="s">
        <v>4518</v>
      </c>
      <c r="BD1774" t="s">
        <v>7064</v>
      </c>
      <c r="BE1774" t="s">
        <v>6787</v>
      </c>
      <c r="BF1774" t="s">
        <v>6788</v>
      </c>
      <c r="BG1774" t="s">
        <v>6789</v>
      </c>
      <c r="BI1774"/>
      <c r="BJ1774" s="96">
        <v>4</v>
      </c>
      <c r="BK1774" s="96" t="s">
        <v>4293</v>
      </c>
      <c r="BL1774" s="68" t="s">
        <v>6786</v>
      </c>
      <c r="CQ1774" s="205">
        <v>1</v>
      </c>
    </row>
    <row r="1775" spans="52:95" x14ac:dyDescent="0.25">
      <c r="AZ1775" s="96" t="s">
        <v>2210</v>
      </c>
      <c r="BA1775" s="96" t="s">
        <v>10</v>
      </c>
      <c r="BB1775" s="96">
        <v>3</v>
      </c>
      <c r="BC1775" t="s">
        <v>4523</v>
      </c>
      <c r="BD1775" t="s">
        <v>5696</v>
      </c>
      <c r="BE1775" t="s">
        <v>5697</v>
      </c>
      <c r="BJ1775" s="96">
        <v>4</v>
      </c>
      <c r="BK1775" s="96" t="s">
        <v>4294</v>
      </c>
      <c r="BL1775" s="68" t="s">
        <v>6786</v>
      </c>
      <c r="CQ1775" s="205">
        <v>1</v>
      </c>
    </row>
    <row r="1776" spans="52:95" x14ac:dyDescent="0.25">
      <c r="AZ1776" s="96" t="s">
        <v>2210</v>
      </c>
      <c r="BA1776" s="96" t="s">
        <v>10</v>
      </c>
      <c r="BB1776" s="96">
        <v>4</v>
      </c>
      <c r="BC1776" t="s">
        <v>4527</v>
      </c>
      <c r="BD1776" t="s">
        <v>5697</v>
      </c>
      <c r="BJ1776" s="96">
        <v>4</v>
      </c>
      <c r="BK1776" s="96" t="s">
        <v>4295</v>
      </c>
      <c r="BL1776" s="68" t="s">
        <v>6786</v>
      </c>
      <c r="CQ1776" s="205">
        <v>1</v>
      </c>
    </row>
    <row r="1777" spans="52:95" x14ac:dyDescent="0.25">
      <c r="AZ1777" s="96" t="s">
        <v>2210</v>
      </c>
      <c r="BA1777" s="96" t="s">
        <v>10</v>
      </c>
      <c r="BB1777" s="96">
        <v>5</v>
      </c>
      <c r="BC1777" t="s">
        <v>4531</v>
      </c>
      <c r="BD1777" t="s">
        <v>7065</v>
      </c>
      <c r="BE1777" t="s">
        <v>5598</v>
      </c>
      <c r="BF1777" t="s">
        <v>6792</v>
      </c>
      <c r="BG1777" t="s">
        <v>6793</v>
      </c>
      <c r="BJ1777" s="96">
        <v>4</v>
      </c>
      <c r="BK1777" s="96" t="s">
        <v>4296</v>
      </c>
      <c r="BL1777" s="68" t="s">
        <v>6786</v>
      </c>
      <c r="CQ1777" s="205">
        <v>1</v>
      </c>
    </row>
    <row r="1778" spans="52:95" x14ac:dyDescent="0.25">
      <c r="AZ1778" s="96" t="s">
        <v>2210</v>
      </c>
      <c r="BA1778" s="96" t="s">
        <v>54</v>
      </c>
      <c r="BB1778" s="96">
        <v>1</v>
      </c>
      <c r="BC1778" t="s">
        <v>4536</v>
      </c>
      <c r="BD1778" t="s">
        <v>5697</v>
      </c>
      <c r="BJ1778" s="96">
        <v>4</v>
      </c>
      <c r="BK1778" s="96" t="s">
        <v>4297</v>
      </c>
      <c r="BL1778" s="68" t="s">
        <v>6786</v>
      </c>
      <c r="CQ1778" s="205">
        <v>1</v>
      </c>
    </row>
    <row r="1779" spans="52:95" x14ac:dyDescent="0.25">
      <c r="AZ1779" s="96" t="s">
        <v>2210</v>
      </c>
      <c r="BA1779" s="96" t="s">
        <v>54</v>
      </c>
      <c r="BB1779" s="96">
        <v>2</v>
      </c>
      <c r="BC1779" t="s">
        <v>4540</v>
      </c>
      <c r="BD1779" t="s">
        <v>4541</v>
      </c>
      <c r="BE1779" t="s">
        <v>6794</v>
      </c>
      <c r="BF1779" t="s">
        <v>6789</v>
      </c>
      <c r="BG1779" t="s">
        <v>6788</v>
      </c>
      <c r="BH1779" s="96" t="s">
        <v>6795</v>
      </c>
      <c r="BJ1779" s="96">
        <v>4</v>
      </c>
      <c r="BK1779" s="96" t="s">
        <v>4298</v>
      </c>
      <c r="BL1779" s="68" t="s">
        <v>6786</v>
      </c>
      <c r="CQ1779" s="205">
        <v>1</v>
      </c>
    </row>
    <row r="1780" spans="52:95" x14ac:dyDescent="0.25">
      <c r="AZ1780" s="96" t="s">
        <v>2210</v>
      </c>
      <c r="BA1780" s="96" t="s">
        <v>54</v>
      </c>
      <c r="BB1780" s="96">
        <v>3</v>
      </c>
      <c r="BC1780" t="s">
        <v>4545</v>
      </c>
      <c r="BD1780" t="s">
        <v>5696</v>
      </c>
      <c r="BE1780" t="s">
        <v>5697</v>
      </c>
      <c r="BJ1780" s="96">
        <v>4</v>
      </c>
      <c r="BK1780" s="96" t="s">
        <v>4299</v>
      </c>
      <c r="BL1780" s="68" t="s">
        <v>6786</v>
      </c>
      <c r="CQ1780" s="205">
        <v>1</v>
      </c>
    </row>
    <row r="1781" spans="52:95" x14ac:dyDescent="0.25">
      <c r="AZ1781" s="96" t="s">
        <v>2210</v>
      </c>
      <c r="BA1781" s="96" t="s">
        <v>54</v>
      </c>
      <c r="BB1781" s="96">
        <v>4</v>
      </c>
      <c r="BC1781" t="s">
        <v>4550</v>
      </c>
      <c r="BD1781" t="s">
        <v>4551</v>
      </c>
      <c r="BE1781" t="s">
        <v>6799</v>
      </c>
      <c r="BF1781" t="s">
        <v>6800</v>
      </c>
      <c r="BG1781" t="s">
        <v>6801</v>
      </c>
      <c r="BH1781" s="96" t="s">
        <v>6802</v>
      </c>
      <c r="BI1781" s="96" t="s">
        <v>6803</v>
      </c>
      <c r="BJ1781" s="96">
        <v>4</v>
      </c>
      <c r="BK1781" s="96" t="s">
        <v>4300</v>
      </c>
      <c r="BL1781" s="68" t="s">
        <v>6786</v>
      </c>
      <c r="CQ1781" s="205">
        <v>1</v>
      </c>
    </row>
    <row r="1782" spans="52:95" x14ac:dyDescent="0.25">
      <c r="AZ1782" s="96" t="s">
        <v>2210</v>
      </c>
      <c r="BA1782" s="96" t="s">
        <v>54</v>
      </c>
      <c r="BB1782" s="96">
        <v>5</v>
      </c>
      <c r="BC1782" t="s">
        <v>4555</v>
      </c>
      <c r="BD1782" t="s">
        <v>4556</v>
      </c>
      <c r="BE1782" t="s">
        <v>6804</v>
      </c>
      <c r="BF1782" t="s">
        <v>6805</v>
      </c>
      <c r="BG1782" t="s">
        <v>6806</v>
      </c>
      <c r="BH1782" s="96" t="s">
        <v>6807</v>
      </c>
      <c r="BJ1782" s="96">
        <v>4</v>
      </c>
      <c r="BK1782" s="96" t="s">
        <v>4301</v>
      </c>
      <c r="BL1782" s="68" t="s">
        <v>6786</v>
      </c>
      <c r="CQ1782" s="205">
        <v>1</v>
      </c>
    </row>
    <row r="1783" spans="52:95" x14ac:dyDescent="0.25">
      <c r="AZ1783" s="96" t="s">
        <v>2210</v>
      </c>
      <c r="BA1783" s="96" t="s">
        <v>12</v>
      </c>
      <c r="BB1783" s="96">
        <v>1</v>
      </c>
      <c r="BC1783" t="s">
        <v>4560</v>
      </c>
      <c r="BD1783" t="s">
        <v>4428</v>
      </c>
      <c r="BE1783" t="s">
        <v>6848</v>
      </c>
      <c r="BH1783"/>
      <c r="BI1783"/>
      <c r="BJ1783" s="96">
        <v>4</v>
      </c>
      <c r="BK1783" s="96" t="s">
        <v>4302</v>
      </c>
      <c r="BL1783" s="68" t="s">
        <v>6786</v>
      </c>
      <c r="CQ1783" s="205">
        <v>1</v>
      </c>
    </row>
    <row r="1784" spans="52:95" x14ac:dyDescent="0.25">
      <c r="AZ1784" s="96" t="s">
        <v>2210</v>
      </c>
      <c r="BA1784" s="96" t="s">
        <v>12</v>
      </c>
      <c r="BB1784" s="96">
        <v>2</v>
      </c>
      <c r="BC1784" t="s">
        <v>4564</v>
      </c>
      <c r="BD1784" t="s">
        <v>4565</v>
      </c>
      <c r="BE1784" t="s">
        <v>6808</v>
      </c>
      <c r="BF1784" t="s">
        <v>6809</v>
      </c>
      <c r="BG1784" t="s">
        <v>6810</v>
      </c>
      <c r="BH1784" t="s">
        <v>6811</v>
      </c>
      <c r="BI1784"/>
      <c r="BJ1784" s="96">
        <v>4</v>
      </c>
      <c r="BK1784" s="96" t="s">
        <v>4303</v>
      </c>
      <c r="BL1784" s="68" t="s">
        <v>6786</v>
      </c>
      <c r="CQ1784" s="205">
        <v>1</v>
      </c>
    </row>
    <row r="1785" spans="52:95" x14ac:dyDescent="0.25">
      <c r="AZ1785" s="96" t="s">
        <v>2210</v>
      </c>
      <c r="BA1785" s="96" t="s">
        <v>12</v>
      </c>
      <c r="BB1785" s="96">
        <v>3</v>
      </c>
      <c r="BC1785" t="s">
        <v>4569</v>
      </c>
      <c r="BD1785" t="s">
        <v>4428</v>
      </c>
      <c r="BE1785" t="s">
        <v>5697</v>
      </c>
      <c r="BH1785"/>
      <c r="BI1785"/>
      <c r="BJ1785" s="96">
        <v>4</v>
      </c>
      <c r="BK1785" s="96" t="s">
        <v>4304</v>
      </c>
      <c r="BL1785" s="68" t="s">
        <v>6786</v>
      </c>
      <c r="CQ1785" s="205">
        <v>1</v>
      </c>
    </row>
    <row r="1786" spans="52:95" x14ac:dyDescent="0.25">
      <c r="AZ1786" s="96" t="s">
        <v>2210</v>
      </c>
      <c r="BA1786" s="96" t="s">
        <v>12</v>
      </c>
      <c r="BB1786" s="96">
        <v>4</v>
      </c>
      <c r="BC1786" t="s">
        <v>4573</v>
      </c>
      <c r="BD1786" t="s">
        <v>6812</v>
      </c>
      <c r="BE1786" t="s">
        <v>6813</v>
      </c>
      <c r="BF1786" t="s">
        <v>6802</v>
      </c>
      <c r="BG1786" t="s">
        <v>6814</v>
      </c>
      <c r="BH1786" t="s">
        <v>6815</v>
      </c>
      <c r="BI1786" t="s">
        <v>6816</v>
      </c>
      <c r="BJ1786" s="96">
        <v>4</v>
      </c>
      <c r="BK1786" s="96" t="s">
        <v>4305</v>
      </c>
      <c r="BL1786" s="68" t="s">
        <v>6786</v>
      </c>
      <c r="CQ1786" s="205">
        <v>1</v>
      </c>
    </row>
    <row r="1787" spans="52:95" x14ac:dyDescent="0.25">
      <c r="AZ1787" s="96" t="s">
        <v>2210</v>
      </c>
      <c r="BA1787" s="96" t="s">
        <v>12</v>
      </c>
      <c r="BB1787" s="96">
        <v>5</v>
      </c>
      <c r="BC1787" t="s">
        <v>4577</v>
      </c>
      <c r="BD1787" t="s">
        <v>6817</v>
      </c>
      <c r="BE1787" t="s">
        <v>4578</v>
      </c>
      <c r="BF1787" t="s">
        <v>6818</v>
      </c>
      <c r="BG1787" t="s">
        <v>6819</v>
      </c>
      <c r="BH1787" t="s">
        <v>6793</v>
      </c>
      <c r="BI1787"/>
      <c r="BJ1787" s="96">
        <v>4</v>
      </c>
      <c r="BK1787" s="96" t="s">
        <v>4306</v>
      </c>
      <c r="BL1787" s="68" t="s">
        <v>6786</v>
      </c>
      <c r="CQ1787" s="205">
        <v>1</v>
      </c>
    </row>
    <row r="1788" spans="52:95" x14ac:dyDescent="0.25">
      <c r="AZ1788" s="96" t="s">
        <v>2227</v>
      </c>
      <c r="BA1788" s="96" t="s">
        <v>10</v>
      </c>
      <c r="BB1788" s="96">
        <v>1</v>
      </c>
      <c r="BC1788" t="s">
        <v>4512</v>
      </c>
      <c r="BD1788" t="s">
        <v>4429</v>
      </c>
      <c r="BE1788" t="s">
        <v>6848</v>
      </c>
      <c r="BI1788"/>
      <c r="BJ1788" s="96">
        <v>4</v>
      </c>
      <c r="BK1788" s="96" t="s">
        <v>4292</v>
      </c>
      <c r="BL1788" s="68" t="s">
        <v>6786</v>
      </c>
      <c r="CQ1788" s="205">
        <v>1</v>
      </c>
    </row>
    <row r="1789" spans="52:95" x14ac:dyDescent="0.25">
      <c r="AZ1789" s="96" t="s">
        <v>2227</v>
      </c>
      <c r="BA1789" s="96" t="s">
        <v>10</v>
      </c>
      <c r="BB1789" s="96">
        <v>2</v>
      </c>
      <c r="BC1789" t="s">
        <v>4518</v>
      </c>
      <c r="BD1789" t="s">
        <v>7066</v>
      </c>
      <c r="BE1789" t="s">
        <v>6787</v>
      </c>
      <c r="BF1789" t="s">
        <v>6788</v>
      </c>
      <c r="BG1789" t="s">
        <v>6789</v>
      </c>
      <c r="BI1789"/>
      <c r="BJ1789" s="96">
        <v>4</v>
      </c>
      <c r="BK1789" s="96" t="s">
        <v>4293</v>
      </c>
      <c r="BL1789" s="68" t="s">
        <v>6786</v>
      </c>
      <c r="CQ1789" s="205">
        <v>1</v>
      </c>
    </row>
    <row r="1790" spans="52:95" x14ac:dyDescent="0.25">
      <c r="AZ1790" s="96" t="s">
        <v>2227</v>
      </c>
      <c r="BA1790" s="96" t="s">
        <v>10</v>
      </c>
      <c r="BB1790" s="96">
        <v>3</v>
      </c>
      <c r="BC1790" t="s">
        <v>4523</v>
      </c>
      <c r="BD1790" t="s">
        <v>5698</v>
      </c>
      <c r="BE1790" t="s">
        <v>4398</v>
      </c>
      <c r="BI1790"/>
      <c r="BJ1790" s="96">
        <v>4</v>
      </c>
      <c r="BK1790" s="96" t="s">
        <v>4294</v>
      </c>
      <c r="BL1790" s="68" t="s">
        <v>6786</v>
      </c>
      <c r="CQ1790" s="205">
        <v>1</v>
      </c>
    </row>
    <row r="1791" spans="52:95" x14ac:dyDescent="0.25">
      <c r="AZ1791" s="96" t="s">
        <v>2227</v>
      </c>
      <c r="BA1791" s="96" t="s">
        <v>10</v>
      </c>
      <c r="BB1791" s="96">
        <v>4</v>
      </c>
      <c r="BC1791" t="s">
        <v>4527</v>
      </c>
      <c r="BD1791" t="s">
        <v>4398</v>
      </c>
      <c r="BJ1791" s="96">
        <v>4</v>
      </c>
      <c r="BK1791" s="96" t="s">
        <v>4295</v>
      </c>
      <c r="BL1791" s="68" t="s">
        <v>6786</v>
      </c>
      <c r="CQ1791" s="205">
        <v>1</v>
      </c>
    </row>
    <row r="1792" spans="52:95" x14ac:dyDescent="0.25">
      <c r="AZ1792" s="96" t="s">
        <v>2227</v>
      </c>
      <c r="BA1792" s="96" t="s">
        <v>10</v>
      </c>
      <c r="BB1792" s="96">
        <v>5</v>
      </c>
      <c r="BC1792" t="s">
        <v>4531</v>
      </c>
      <c r="BD1792" t="s">
        <v>5598</v>
      </c>
      <c r="BE1792" t="s">
        <v>6792</v>
      </c>
      <c r="BF1792" t="s">
        <v>6793</v>
      </c>
      <c r="BJ1792" s="96">
        <v>4</v>
      </c>
      <c r="BK1792" s="96" t="s">
        <v>4296</v>
      </c>
      <c r="BL1792" s="68" t="s">
        <v>6786</v>
      </c>
      <c r="CQ1792" s="205">
        <v>1</v>
      </c>
    </row>
    <row r="1793" spans="52:95" x14ac:dyDescent="0.25">
      <c r="AZ1793" s="96" t="s">
        <v>2227</v>
      </c>
      <c r="BA1793" s="96" t="s">
        <v>54</v>
      </c>
      <c r="BB1793" s="96">
        <v>1</v>
      </c>
      <c r="BC1793" t="s">
        <v>4536</v>
      </c>
      <c r="BD1793" t="s">
        <v>4398</v>
      </c>
      <c r="BJ1793" s="96">
        <v>4</v>
      </c>
      <c r="BK1793" s="96" t="s">
        <v>4297</v>
      </c>
      <c r="BL1793" s="68" t="s">
        <v>6786</v>
      </c>
      <c r="CQ1793" s="205">
        <v>1</v>
      </c>
    </row>
    <row r="1794" spans="52:95" x14ac:dyDescent="0.25">
      <c r="AZ1794" s="96" t="s">
        <v>2227</v>
      </c>
      <c r="BA1794" s="96" t="s">
        <v>54</v>
      </c>
      <c r="BB1794" s="96">
        <v>2</v>
      </c>
      <c r="BC1794" t="s">
        <v>4540</v>
      </c>
      <c r="BD1794" t="s">
        <v>4541</v>
      </c>
      <c r="BE1794" t="s">
        <v>6794</v>
      </c>
      <c r="BF1794" t="s">
        <v>6789</v>
      </c>
      <c r="BG1794" t="s">
        <v>6788</v>
      </c>
      <c r="BH1794" s="96" t="s">
        <v>6795</v>
      </c>
      <c r="BJ1794" s="96">
        <v>4</v>
      </c>
      <c r="BK1794" s="96" t="s">
        <v>4298</v>
      </c>
      <c r="BL1794" s="68" t="s">
        <v>6786</v>
      </c>
      <c r="CQ1794" s="205">
        <v>1</v>
      </c>
    </row>
    <row r="1795" spans="52:95" x14ac:dyDescent="0.25">
      <c r="AZ1795" s="96" t="s">
        <v>2227</v>
      </c>
      <c r="BA1795" s="96" t="s">
        <v>54</v>
      </c>
      <c r="BB1795" s="96">
        <v>3</v>
      </c>
      <c r="BC1795" t="s">
        <v>4545</v>
      </c>
      <c r="BD1795" t="s">
        <v>5698</v>
      </c>
      <c r="BE1795" t="s">
        <v>4398</v>
      </c>
      <c r="BI1795"/>
      <c r="BJ1795" s="96">
        <v>4</v>
      </c>
      <c r="BK1795" s="96" t="s">
        <v>4299</v>
      </c>
      <c r="BL1795" s="68" t="s">
        <v>6786</v>
      </c>
      <c r="CQ1795" s="205">
        <v>1</v>
      </c>
    </row>
    <row r="1796" spans="52:95" x14ac:dyDescent="0.25">
      <c r="AZ1796" s="96" t="s">
        <v>2227</v>
      </c>
      <c r="BA1796" s="96" t="s">
        <v>54</v>
      </c>
      <c r="BB1796" s="96">
        <v>4</v>
      </c>
      <c r="BC1796" t="s">
        <v>4550</v>
      </c>
      <c r="BD1796" t="s">
        <v>4551</v>
      </c>
      <c r="BE1796" t="s">
        <v>6799</v>
      </c>
      <c r="BF1796" t="s">
        <v>6800</v>
      </c>
      <c r="BG1796" t="s">
        <v>6801</v>
      </c>
      <c r="BH1796" s="96" t="s">
        <v>6802</v>
      </c>
      <c r="BI1796" s="96" t="s">
        <v>6803</v>
      </c>
      <c r="BJ1796" s="96">
        <v>4</v>
      </c>
      <c r="BK1796" s="96" t="s">
        <v>4300</v>
      </c>
      <c r="BL1796" s="68" t="s">
        <v>6786</v>
      </c>
      <c r="CQ1796" s="205">
        <v>1</v>
      </c>
    </row>
    <row r="1797" spans="52:95" x14ac:dyDescent="0.25">
      <c r="AZ1797" s="96" t="s">
        <v>2227</v>
      </c>
      <c r="BA1797" s="96" t="s">
        <v>54</v>
      </c>
      <c r="BB1797" s="96">
        <v>5</v>
      </c>
      <c r="BC1797" t="s">
        <v>4555</v>
      </c>
      <c r="BD1797" t="s">
        <v>4556</v>
      </c>
      <c r="BE1797" t="s">
        <v>6804</v>
      </c>
      <c r="BF1797" t="s">
        <v>6805</v>
      </c>
      <c r="BG1797" t="s">
        <v>6806</v>
      </c>
      <c r="BH1797" s="96" t="s">
        <v>6807</v>
      </c>
      <c r="BJ1797" s="96">
        <v>4</v>
      </c>
      <c r="BK1797" s="96" t="s">
        <v>4301</v>
      </c>
      <c r="BL1797" s="68" t="s">
        <v>6786</v>
      </c>
      <c r="CQ1797" s="205">
        <v>1</v>
      </c>
    </row>
    <row r="1798" spans="52:95" x14ac:dyDescent="0.25">
      <c r="AZ1798" s="96" t="s">
        <v>2227</v>
      </c>
      <c r="BA1798" s="96" t="s">
        <v>12</v>
      </c>
      <c r="BB1798" s="96">
        <v>1</v>
      </c>
      <c r="BC1798" t="s">
        <v>4560</v>
      </c>
      <c r="BD1798" t="s">
        <v>4429</v>
      </c>
      <c r="BE1798" t="s">
        <v>6848</v>
      </c>
      <c r="BH1798"/>
      <c r="BI1798"/>
      <c r="BJ1798" s="96">
        <v>4</v>
      </c>
      <c r="BK1798" s="96" t="s">
        <v>4302</v>
      </c>
      <c r="BL1798" s="68" t="s">
        <v>6786</v>
      </c>
      <c r="CQ1798" s="205">
        <v>1</v>
      </c>
    </row>
    <row r="1799" spans="52:95" x14ac:dyDescent="0.25">
      <c r="AZ1799" s="96" t="s">
        <v>2227</v>
      </c>
      <c r="BA1799" s="96" t="s">
        <v>12</v>
      </c>
      <c r="BB1799" s="96">
        <v>2</v>
      </c>
      <c r="BC1799" t="s">
        <v>4564</v>
      </c>
      <c r="BD1799" t="s">
        <v>4565</v>
      </c>
      <c r="BE1799" t="s">
        <v>6808</v>
      </c>
      <c r="BF1799" t="s">
        <v>6809</v>
      </c>
      <c r="BG1799" t="s">
        <v>6810</v>
      </c>
      <c r="BH1799" t="s">
        <v>6811</v>
      </c>
      <c r="BI1799"/>
      <c r="BJ1799" s="96">
        <v>4</v>
      </c>
      <c r="BK1799" s="96" t="s">
        <v>4303</v>
      </c>
      <c r="BL1799" s="68" t="s">
        <v>6786</v>
      </c>
      <c r="CQ1799" s="205">
        <v>1</v>
      </c>
    </row>
    <row r="1800" spans="52:95" x14ac:dyDescent="0.25">
      <c r="AZ1800" s="96" t="s">
        <v>2227</v>
      </c>
      <c r="BA1800" s="96" t="s">
        <v>12</v>
      </c>
      <c r="BB1800" s="96">
        <v>3</v>
      </c>
      <c r="BC1800" t="s">
        <v>4569</v>
      </c>
      <c r="BD1800" t="s">
        <v>4429</v>
      </c>
      <c r="BE1800" t="s">
        <v>4398</v>
      </c>
      <c r="BH1800"/>
      <c r="BI1800"/>
      <c r="BJ1800" s="96">
        <v>4</v>
      </c>
      <c r="BK1800" s="96" t="s">
        <v>4304</v>
      </c>
      <c r="BL1800" s="68" t="s">
        <v>6786</v>
      </c>
      <c r="CQ1800" s="205">
        <v>1</v>
      </c>
    </row>
    <row r="1801" spans="52:95" x14ac:dyDescent="0.25">
      <c r="AZ1801" s="96" t="s">
        <v>2227</v>
      </c>
      <c r="BA1801" s="96" t="s">
        <v>12</v>
      </c>
      <c r="BB1801" s="96">
        <v>4</v>
      </c>
      <c r="BC1801" t="s">
        <v>4573</v>
      </c>
      <c r="BD1801" t="s">
        <v>6812</v>
      </c>
      <c r="BE1801" t="s">
        <v>6813</v>
      </c>
      <c r="BF1801" t="s">
        <v>6802</v>
      </c>
      <c r="BG1801" t="s">
        <v>6814</v>
      </c>
      <c r="BH1801" t="s">
        <v>6815</v>
      </c>
      <c r="BI1801" t="s">
        <v>6816</v>
      </c>
      <c r="BJ1801" s="96">
        <v>4</v>
      </c>
      <c r="BK1801" s="96" t="s">
        <v>4305</v>
      </c>
      <c r="BL1801" s="68" t="s">
        <v>6786</v>
      </c>
      <c r="CQ1801" s="205">
        <v>1</v>
      </c>
    </row>
    <row r="1802" spans="52:95" x14ac:dyDescent="0.25">
      <c r="AZ1802" s="96" t="s">
        <v>2227</v>
      </c>
      <c r="BA1802" s="96" t="s">
        <v>12</v>
      </c>
      <c r="BB1802" s="96">
        <v>5</v>
      </c>
      <c r="BC1802" t="s">
        <v>4577</v>
      </c>
      <c r="BD1802" t="s">
        <v>6817</v>
      </c>
      <c r="BE1802" t="s">
        <v>4578</v>
      </c>
      <c r="BF1802" t="s">
        <v>6818</v>
      </c>
      <c r="BG1802" t="s">
        <v>6819</v>
      </c>
      <c r="BH1802" t="s">
        <v>6793</v>
      </c>
      <c r="BI1802"/>
      <c r="BJ1802" s="96">
        <v>4</v>
      </c>
      <c r="BK1802" s="96" t="s">
        <v>4306</v>
      </c>
      <c r="BL1802" s="68" t="s">
        <v>6786</v>
      </c>
      <c r="CQ1802" s="205">
        <v>1</v>
      </c>
    </row>
    <row r="1803" spans="52:95" x14ac:dyDescent="0.25">
      <c r="AZ1803" s="96" t="s">
        <v>2244</v>
      </c>
      <c r="BA1803" s="96" t="s">
        <v>10</v>
      </c>
      <c r="BB1803" s="96">
        <v>1</v>
      </c>
      <c r="BC1803" t="s">
        <v>4512</v>
      </c>
      <c r="BD1803" t="s">
        <v>6848</v>
      </c>
      <c r="BJ1803" s="96">
        <v>4</v>
      </c>
      <c r="BK1803" s="96" t="s">
        <v>4292</v>
      </c>
      <c r="BL1803" s="68" t="s">
        <v>6786</v>
      </c>
      <c r="CQ1803" s="205">
        <v>1</v>
      </c>
    </row>
    <row r="1804" spans="52:95" x14ac:dyDescent="0.25">
      <c r="AZ1804" s="96" t="s">
        <v>2244</v>
      </c>
      <c r="BA1804" s="96" t="s">
        <v>10</v>
      </c>
      <c r="BB1804" s="96">
        <v>2</v>
      </c>
      <c r="BC1804" t="s">
        <v>4518</v>
      </c>
      <c r="BD1804" t="s">
        <v>7067</v>
      </c>
      <c r="BE1804" t="s">
        <v>6787</v>
      </c>
      <c r="BF1804" t="s">
        <v>6788</v>
      </c>
      <c r="BG1804" t="s">
        <v>6789</v>
      </c>
      <c r="BJ1804" s="96">
        <v>4</v>
      </c>
      <c r="BK1804" s="96" t="s">
        <v>4293</v>
      </c>
      <c r="BL1804" s="68" t="s">
        <v>6786</v>
      </c>
      <c r="CQ1804" s="205">
        <v>1</v>
      </c>
    </row>
    <row r="1805" spans="52:95" x14ac:dyDescent="0.25">
      <c r="AZ1805" s="96" t="s">
        <v>2244</v>
      </c>
      <c r="BA1805" s="96" t="s">
        <v>10</v>
      </c>
      <c r="BB1805" s="96">
        <v>3</v>
      </c>
      <c r="BC1805" t="s">
        <v>4523</v>
      </c>
      <c r="BD1805" t="s">
        <v>5699</v>
      </c>
      <c r="BE1805" t="s">
        <v>5700</v>
      </c>
      <c r="BI1805"/>
      <c r="BJ1805" s="96">
        <v>4</v>
      </c>
      <c r="BK1805" s="96" t="s">
        <v>4294</v>
      </c>
      <c r="BL1805" s="68" t="s">
        <v>6786</v>
      </c>
      <c r="CQ1805" s="205">
        <v>1</v>
      </c>
    </row>
    <row r="1806" spans="52:95" x14ac:dyDescent="0.25">
      <c r="AZ1806" s="96" t="s">
        <v>2244</v>
      </c>
      <c r="BA1806" s="96" t="s">
        <v>10</v>
      </c>
      <c r="BB1806" s="96">
        <v>4</v>
      </c>
      <c r="BC1806" t="s">
        <v>4527</v>
      </c>
      <c r="BD1806" t="s">
        <v>5700</v>
      </c>
      <c r="BE1806" t="s">
        <v>7068</v>
      </c>
      <c r="BJ1806" s="96">
        <v>4</v>
      </c>
      <c r="BK1806" s="96" t="s">
        <v>4295</v>
      </c>
      <c r="BL1806" s="68" t="s">
        <v>6786</v>
      </c>
      <c r="CQ1806" s="205">
        <v>1</v>
      </c>
    </row>
    <row r="1807" spans="52:95" x14ac:dyDescent="0.25">
      <c r="AZ1807" s="96" t="s">
        <v>2244</v>
      </c>
      <c r="BA1807" s="96" t="s">
        <v>10</v>
      </c>
      <c r="BB1807" s="96">
        <v>5</v>
      </c>
      <c r="BC1807" t="s">
        <v>4531</v>
      </c>
      <c r="BD1807" t="s">
        <v>5701</v>
      </c>
      <c r="BE1807" t="s">
        <v>6792</v>
      </c>
      <c r="BF1807" t="s">
        <v>6793</v>
      </c>
      <c r="BJ1807" s="96">
        <v>4</v>
      </c>
      <c r="BK1807" s="96" t="s">
        <v>4296</v>
      </c>
      <c r="BL1807" s="68" t="s">
        <v>6786</v>
      </c>
      <c r="CQ1807" s="205">
        <v>1</v>
      </c>
    </row>
    <row r="1808" spans="52:95" x14ac:dyDescent="0.25">
      <c r="AZ1808" s="96" t="s">
        <v>2244</v>
      </c>
      <c r="BA1808" s="96" t="s">
        <v>54</v>
      </c>
      <c r="BB1808" s="96">
        <v>1</v>
      </c>
      <c r="BC1808" t="s">
        <v>4536</v>
      </c>
      <c r="BD1808" t="s">
        <v>5700</v>
      </c>
      <c r="BJ1808" s="96">
        <v>4</v>
      </c>
      <c r="BK1808" s="96" t="s">
        <v>4297</v>
      </c>
      <c r="BL1808" s="68" t="s">
        <v>6786</v>
      </c>
      <c r="CQ1808" s="205">
        <v>1</v>
      </c>
    </row>
    <row r="1809" spans="52:95" x14ac:dyDescent="0.25">
      <c r="AZ1809" s="96" t="s">
        <v>2244</v>
      </c>
      <c r="BA1809" s="96" t="s">
        <v>54</v>
      </c>
      <c r="BB1809" s="96">
        <v>2</v>
      </c>
      <c r="BC1809" t="s">
        <v>4540</v>
      </c>
      <c r="BD1809" t="s">
        <v>4541</v>
      </c>
      <c r="BE1809" t="s">
        <v>6794</v>
      </c>
      <c r="BF1809" t="s">
        <v>6789</v>
      </c>
      <c r="BG1809" t="s">
        <v>6788</v>
      </c>
      <c r="BH1809" s="96" t="s">
        <v>6795</v>
      </c>
      <c r="BJ1809" s="96">
        <v>4</v>
      </c>
      <c r="BK1809" s="96" t="s">
        <v>4298</v>
      </c>
      <c r="BL1809" s="68" t="s">
        <v>6786</v>
      </c>
      <c r="CQ1809" s="205">
        <v>1</v>
      </c>
    </row>
    <row r="1810" spans="52:95" x14ac:dyDescent="0.25">
      <c r="AZ1810" s="96" t="s">
        <v>2244</v>
      </c>
      <c r="BA1810" s="96" t="s">
        <v>54</v>
      </c>
      <c r="BB1810" s="96">
        <v>3</v>
      </c>
      <c r="BC1810" t="s">
        <v>4545</v>
      </c>
      <c r="BD1810" t="s">
        <v>5699</v>
      </c>
      <c r="BE1810" t="s">
        <v>5700</v>
      </c>
      <c r="BI1810"/>
      <c r="BJ1810" s="96">
        <v>4</v>
      </c>
      <c r="BK1810" s="96" t="s">
        <v>4299</v>
      </c>
      <c r="BL1810" s="68" t="s">
        <v>6786</v>
      </c>
      <c r="CQ1810" s="205">
        <v>1</v>
      </c>
    </row>
    <row r="1811" spans="52:95" x14ac:dyDescent="0.25">
      <c r="AZ1811" s="96" t="s">
        <v>2244</v>
      </c>
      <c r="BA1811" s="96" t="s">
        <v>54</v>
      </c>
      <c r="BB1811" s="96">
        <v>4</v>
      </c>
      <c r="BC1811" t="s">
        <v>4550</v>
      </c>
      <c r="BD1811" t="s">
        <v>4551</v>
      </c>
      <c r="BE1811" t="s">
        <v>6799</v>
      </c>
      <c r="BF1811" t="s">
        <v>6800</v>
      </c>
      <c r="BG1811" t="s">
        <v>6801</v>
      </c>
      <c r="BH1811" s="96" t="s">
        <v>6802</v>
      </c>
      <c r="BI1811" s="96" t="s">
        <v>6803</v>
      </c>
      <c r="BJ1811" s="96">
        <v>4</v>
      </c>
      <c r="BK1811" s="96" t="s">
        <v>4300</v>
      </c>
      <c r="BL1811" s="68" t="s">
        <v>6786</v>
      </c>
      <c r="CQ1811" s="205">
        <v>1</v>
      </c>
    </row>
    <row r="1812" spans="52:95" x14ac:dyDescent="0.25">
      <c r="AZ1812" s="96" t="s">
        <v>2244</v>
      </c>
      <c r="BA1812" s="96" t="s">
        <v>54</v>
      </c>
      <c r="BB1812" s="96">
        <v>5</v>
      </c>
      <c r="BC1812" t="s">
        <v>4555</v>
      </c>
      <c r="BD1812" t="s">
        <v>4556</v>
      </c>
      <c r="BE1812" t="s">
        <v>6804</v>
      </c>
      <c r="BF1812" t="s">
        <v>6805</v>
      </c>
      <c r="BG1812" t="s">
        <v>6806</v>
      </c>
      <c r="BH1812" s="96" t="s">
        <v>6807</v>
      </c>
      <c r="BJ1812" s="96">
        <v>4</v>
      </c>
      <c r="BK1812" s="96" t="s">
        <v>4301</v>
      </c>
      <c r="BL1812" s="68" t="s">
        <v>6786</v>
      </c>
      <c r="CQ1812" s="205">
        <v>1</v>
      </c>
    </row>
    <row r="1813" spans="52:95" x14ac:dyDescent="0.25">
      <c r="AZ1813" s="96" t="s">
        <v>2244</v>
      </c>
      <c r="BA1813" s="96" t="s">
        <v>12</v>
      </c>
      <c r="BB1813" s="96">
        <v>1</v>
      </c>
      <c r="BC1813" t="s">
        <v>4560</v>
      </c>
      <c r="BD1813" t="s">
        <v>6848</v>
      </c>
      <c r="BH1813"/>
      <c r="BI1813"/>
      <c r="BJ1813" s="96">
        <v>4</v>
      </c>
      <c r="BK1813" s="96" t="s">
        <v>4302</v>
      </c>
      <c r="BL1813" s="68" t="s">
        <v>6786</v>
      </c>
      <c r="CQ1813" s="205">
        <v>1</v>
      </c>
    </row>
    <row r="1814" spans="52:95" x14ac:dyDescent="0.25">
      <c r="AZ1814" s="96" t="s">
        <v>2244</v>
      </c>
      <c r="BA1814" s="96" t="s">
        <v>12</v>
      </c>
      <c r="BB1814" s="96">
        <v>2</v>
      </c>
      <c r="BC1814" t="s">
        <v>4564</v>
      </c>
      <c r="BD1814" t="s">
        <v>4565</v>
      </c>
      <c r="BE1814" t="s">
        <v>6808</v>
      </c>
      <c r="BF1814" t="s">
        <v>6809</v>
      </c>
      <c r="BG1814" t="s">
        <v>6810</v>
      </c>
      <c r="BH1814" t="s">
        <v>6811</v>
      </c>
      <c r="BI1814"/>
      <c r="BJ1814" s="96">
        <v>4</v>
      </c>
      <c r="BK1814" s="96" t="s">
        <v>4303</v>
      </c>
      <c r="BL1814" s="68" t="s">
        <v>6786</v>
      </c>
      <c r="CQ1814" s="205">
        <v>1</v>
      </c>
    </row>
    <row r="1815" spans="52:95" x14ac:dyDescent="0.25">
      <c r="AZ1815" s="96" t="s">
        <v>2244</v>
      </c>
      <c r="BA1815" s="96" t="s">
        <v>12</v>
      </c>
      <c r="BB1815" s="96">
        <v>3</v>
      </c>
      <c r="BC1815" t="s">
        <v>4569</v>
      </c>
      <c r="BD1815" t="s">
        <v>5700</v>
      </c>
      <c r="BH1815"/>
      <c r="BI1815"/>
      <c r="BJ1815" s="96">
        <v>4</v>
      </c>
      <c r="BK1815" s="96" t="s">
        <v>4304</v>
      </c>
      <c r="BL1815" s="68" t="s">
        <v>6786</v>
      </c>
      <c r="CQ1815" s="205">
        <v>1</v>
      </c>
    </row>
    <row r="1816" spans="52:95" x14ac:dyDescent="0.25">
      <c r="AZ1816" s="96" t="s">
        <v>2244</v>
      </c>
      <c r="BA1816" s="96" t="s">
        <v>12</v>
      </c>
      <c r="BB1816" s="96">
        <v>4</v>
      </c>
      <c r="BC1816" t="s">
        <v>4573</v>
      </c>
      <c r="BD1816" t="s">
        <v>6812</v>
      </c>
      <c r="BE1816" t="s">
        <v>6813</v>
      </c>
      <c r="BF1816" t="s">
        <v>6802</v>
      </c>
      <c r="BG1816" t="s">
        <v>6814</v>
      </c>
      <c r="BH1816" t="s">
        <v>6815</v>
      </c>
      <c r="BI1816" t="s">
        <v>6816</v>
      </c>
      <c r="BJ1816" s="96">
        <v>4</v>
      </c>
      <c r="BK1816" s="96" t="s">
        <v>4305</v>
      </c>
      <c r="BL1816" s="68" t="s">
        <v>6786</v>
      </c>
      <c r="CQ1816" s="205">
        <v>1</v>
      </c>
    </row>
    <row r="1817" spans="52:95" x14ac:dyDescent="0.25">
      <c r="AZ1817" s="96" t="s">
        <v>2244</v>
      </c>
      <c r="BA1817" s="96" t="s">
        <v>12</v>
      </c>
      <c r="BB1817" s="96">
        <v>5</v>
      </c>
      <c r="BC1817" t="s">
        <v>4577</v>
      </c>
      <c r="BD1817" t="s">
        <v>6817</v>
      </c>
      <c r="BE1817" t="s">
        <v>4578</v>
      </c>
      <c r="BF1817" t="s">
        <v>6818</v>
      </c>
      <c r="BG1817" t="s">
        <v>6819</v>
      </c>
      <c r="BH1817" t="s">
        <v>6793</v>
      </c>
      <c r="BI1817"/>
      <c r="BJ1817" s="96">
        <v>4</v>
      </c>
      <c r="BK1817" s="96" t="s">
        <v>4306</v>
      </c>
      <c r="BL1817" s="68" t="s">
        <v>6786</v>
      </c>
      <c r="CQ1817" s="205">
        <v>1</v>
      </c>
    </row>
    <row r="1818" spans="52:95" x14ac:dyDescent="0.25">
      <c r="AZ1818" s="96" t="s">
        <v>2264</v>
      </c>
      <c r="BA1818" s="96" t="s">
        <v>10</v>
      </c>
      <c r="BB1818" s="96">
        <v>1</v>
      </c>
      <c r="BC1818" t="s">
        <v>4512</v>
      </c>
      <c r="BD1818" t="s">
        <v>4430</v>
      </c>
      <c r="BE1818" t="s">
        <v>6848</v>
      </c>
      <c r="BI1818"/>
      <c r="BJ1818" s="96">
        <v>4</v>
      </c>
      <c r="BK1818" s="96" t="s">
        <v>4292</v>
      </c>
      <c r="BL1818" s="68" t="s">
        <v>6786</v>
      </c>
      <c r="CQ1818" s="205">
        <v>1</v>
      </c>
    </row>
    <row r="1819" spans="52:95" x14ac:dyDescent="0.25">
      <c r="AZ1819" s="96" t="s">
        <v>2264</v>
      </c>
      <c r="BA1819" s="96" t="s">
        <v>10</v>
      </c>
      <c r="BB1819" s="96">
        <v>2</v>
      </c>
      <c r="BC1819" t="s">
        <v>4518</v>
      </c>
      <c r="BD1819" t="s">
        <v>7069</v>
      </c>
      <c r="BE1819" t="s">
        <v>6787</v>
      </c>
      <c r="BF1819" t="s">
        <v>6788</v>
      </c>
      <c r="BG1819" t="s">
        <v>6789</v>
      </c>
      <c r="BI1819"/>
      <c r="BJ1819" s="96">
        <v>4</v>
      </c>
      <c r="BK1819" s="96" t="s">
        <v>4293</v>
      </c>
      <c r="BL1819" s="68" t="s">
        <v>6786</v>
      </c>
      <c r="CQ1819" s="205">
        <v>1</v>
      </c>
    </row>
    <row r="1820" spans="52:95" x14ac:dyDescent="0.25">
      <c r="AZ1820" s="96" t="s">
        <v>2264</v>
      </c>
      <c r="BA1820" s="96" t="s">
        <v>10</v>
      </c>
      <c r="BB1820" s="96">
        <v>3</v>
      </c>
      <c r="BC1820" t="s">
        <v>4523</v>
      </c>
      <c r="BD1820" t="s">
        <v>5702</v>
      </c>
      <c r="BE1820" t="s">
        <v>4431</v>
      </c>
      <c r="BI1820"/>
      <c r="BJ1820" s="96">
        <v>4</v>
      </c>
      <c r="BK1820" s="96" t="s">
        <v>4294</v>
      </c>
      <c r="BL1820" s="68" t="s">
        <v>6786</v>
      </c>
      <c r="CQ1820" s="205">
        <v>1</v>
      </c>
    </row>
    <row r="1821" spans="52:95" x14ac:dyDescent="0.25">
      <c r="AZ1821" s="96" t="s">
        <v>2264</v>
      </c>
      <c r="BA1821" s="96" t="s">
        <v>10</v>
      </c>
      <c r="BB1821" s="96">
        <v>4</v>
      </c>
      <c r="BC1821" t="s">
        <v>4527</v>
      </c>
      <c r="BD1821" t="s">
        <v>4431</v>
      </c>
      <c r="BE1821" t="s">
        <v>7070</v>
      </c>
      <c r="BJ1821" s="96">
        <v>4</v>
      </c>
      <c r="BK1821" s="96" t="s">
        <v>4295</v>
      </c>
      <c r="BL1821" s="68" t="s">
        <v>6786</v>
      </c>
      <c r="CQ1821" s="205">
        <v>1</v>
      </c>
    </row>
    <row r="1822" spans="52:95" x14ac:dyDescent="0.25">
      <c r="AZ1822" s="96" t="s">
        <v>2264</v>
      </c>
      <c r="BA1822" s="96" t="s">
        <v>10</v>
      </c>
      <c r="BB1822" s="96">
        <v>5</v>
      </c>
      <c r="BC1822" t="s">
        <v>4531</v>
      </c>
      <c r="BD1822" t="s">
        <v>6792</v>
      </c>
      <c r="BE1822" t="s">
        <v>6793</v>
      </c>
      <c r="BJ1822" s="96">
        <v>4</v>
      </c>
      <c r="BK1822" s="96" t="s">
        <v>4296</v>
      </c>
      <c r="BL1822" s="68" t="s">
        <v>6786</v>
      </c>
      <c r="CQ1822" s="205">
        <v>1</v>
      </c>
    </row>
    <row r="1823" spans="52:95" x14ac:dyDescent="0.25">
      <c r="AZ1823" s="96" t="s">
        <v>2264</v>
      </c>
      <c r="BA1823" s="96" t="s">
        <v>54</v>
      </c>
      <c r="BB1823" s="96">
        <v>1</v>
      </c>
      <c r="BC1823" t="s">
        <v>4536</v>
      </c>
      <c r="BD1823" t="s">
        <v>4431</v>
      </c>
      <c r="BJ1823" s="96">
        <v>4</v>
      </c>
      <c r="BK1823" s="96" t="s">
        <v>4297</v>
      </c>
      <c r="BL1823" s="68" t="s">
        <v>6786</v>
      </c>
      <c r="CQ1823" s="205">
        <v>1</v>
      </c>
    </row>
    <row r="1824" spans="52:95" x14ac:dyDescent="0.25">
      <c r="AZ1824" s="96" t="s">
        <v>2264</v>
      </c>
      <c r="BA1824" s="96" t="s">
        <v>54</v>
      </c>
      <c r="BB1824" s="96">
        <v>2</v>
      </c>
      <c r="BC1824" t="s">
        <v>4540</v>
      </c>
      <c r="BD1824" t="s">
        <v>4541</v>
      </c>
      <c r="BE1824" t="s">
        <v>6794</v>
      </c>
      <c r="BF1824" t="s">
        <v>6789</v>
      </c>
      <c r="BG1824" t="s">
        <v>6788</v>
      </c>
      <c r="BH1824" s="96" t="s">
        <v>6795</v>
      </c>
      <c r="BJ1824" s="96">
        <v>4</v>
      </c>
      <c r="BK1824" s="96" t="s">
        <v>4298</v>
      </c>
      <c r="BL1824" s="68" t="s">
        <v>6786</v>
      </c>
      <c r="CQ1824" s="205">
        <v>1</v>
      </c>
    </row>
    <row r="1825" spans="52:95" x14ac:dyDescent="0.25">
      <c r="AZ1825" s="96" t="s">
        <v>2264</v>
      </c>
      <c r="BA1825" s="96" t="s">
        <v>54</v>
      </c>
      <c r="BB1825" s="96">
        <v>3</v>
      </c>
      <c r="BC1825" t="s">
        <v>4545</v>
      </c>
      <c r="BD1825" t="s">
        <v>5702</v>
      </c>
      <c r="BE1825" t="s">
        <v>4431</v>
      </c>
      <c r="BI1825"/>
      <c r="BJ1825" s="96">
        <v>4</v>
      </c>
      <c r="BK1825" s="96" t="s">
        <v>4299</v>
      </c>
      <c r="BL1825" s="68" t="s">
        <v>6786</v>
      </c>
      <c r="CQ1825" s="205">
        <v>1</v>
      </c>
    </row>
    <row r="1826" spans="52:95" x14ac:dyDescent="0.25">
      <c r="AZ1826" s="96" t="s">
        <v>2264</v>
      </c>
      <c r="BA1826" s="96" t="s">
        <v>54</v>
      </c>
      <c r="BB1826" s="96">
        <v>4</v>
      </c>
      <c r="BC1826" t="s">
        <v>4550</v>
      </c>
      <c r="BD1826" t="s">
        <v>4551</v>
      </c>
      <c r="BE1826" t="s">
        <v>6799</v>
      </c>
      <c r="BF1826" t="s">
        <v>6800</v>
      </c>
      <c r="BG1826" t="s">
        <v>6801</v>
      </c>
      <c r="BH1826" s="96" t="s">
        <v>6802</v>
      </c>
      <c r="BI1826" s="96" t="s">
        <v>6803</v>
      </c>
      <c r="BJ1826" s="96">
        <v>4</v>
      </c>
      <c r="BK1826" s="96" t="s">
        <v>4300</v>
      </c>
      <c r="BL1826" s="68" t="s">
        <v>6786</v>
      </c>
      <c r="CQ1826" s="205">
        <v>1</v>
      </c>
    </row>
    <row r="1827" spans="52:95" x14ac:dyDescent="0.25">
      <c r="AZ1827" s="96" t="s">
        <v>2264</v>
      </c>
      <c r="BA1827" s="96" t="s">
        <v>54</v>
      </c>
      <c r="BB1827" s="96">
        <v>5</v>
      </c>
      <c r="BC1827" t="s">
        <v>4555</v>
      </c>
      <c r="BD1827" t="s">
        <v>4556</v>
      </c>
      <c r="BE1827" t="s">
        <v>6804</v>
      </c>
      <c r="BF1827" t="s">
        <v>6805</v>
      </c>
      <c r="BG1827" t="s">
        <v>6806</v>
      </c>
      <c r="BH1827" s="96" t="s">
        <v>6807</v>
      </c>
      <c r="BJ1827" s="96">
        <v>4</v>
      </c>
      <c r="BK1827" s="96" t="s">
        <v>4301</v>
      </c>
      <c r="BL1827" s="68" t="s">
        <v>6786</v>
      </c>
      <c r="CQ1827" s="205">
        <v>1</v>
      </c>
    </row>
    <row r="1828" spans="52:95" x14ac:dyDescent="0.25">
      <c r="AZ1828" s="96" t="s">
        <v>2264</v>
      </c>
      <c r="BA1828" s="96" t="s">
        <v>12</v>
      </c>
      <c r="BB1828" s="96">
        <v>1</v>
      </c>
      <c r="BC1828" t="s">
        <v>4560</v>
      </c>
      <c r="BD1828" t="s">
        <v>4430</v>
      </c>
      <c r="BE1828" t="s">
        <v>6848</v>
      </c>
      <c r="BH1828"/>
      <c r="BI1828"/>
      <c r="BJ1828" s="96">
        <v>4</v>
      </c>
      <c r="BK1828" s="96" t="s">
        <v>4302</v>
      </c>
      <c r="BL1828" s="68" t="s">
        <v>6786</v>
      </c>
      <c r="CQ1828" s="205">
        <v>1</v>
      </c>
    </row>
    <row r="1829" spans="52:95" x14ac:dyDescent="0.25">
      <c r="AZ1829" s="96" t="s">
        <v>2264</v>
      </c>
      <c r="BA1829" s="96" t="s">
        <v>12</v>
      </c>
      <c r="BB1829" s="96">
        <v>2</v>
      </c>
      <c r="BC1829" t="s">
        <v>4564</v>
      </c>
      <c r="BD1829" t="s">
        <v>4565</v>
      </c>
      <c r="BE1829" t="s">
        <v>6808</v>
      </c>
      <c r="BF1829" t="s">
        <v>6809</v>
      </c>
      <c r="BG1829" t="s">
        <v>6810</v>
      </c>
      <c r="BH1829" t="s">
        <v>6811</v>
      </c>
      <c r="BI1829"/>
      <c r="BJ1829" s="96">
        <v>4</v>
      </c>
      <c r="BK1829" s="96" t="s">
        <v>4303</v>
      </c>
      <c r="BL1829" s="68" t="s">
        <v>6786</v>
      </c>
      <c r="CQ1829" s="205">
        <v>1</v>
      </c>
    </row>
    <row r="1830" spans="52:95" x14ac:dyDescent="0.25">
      <c r="AZ1830" s="96" t="s">
        <v>2264</v>
      </c>
      <c r="BA1830" s="96" t="s">
        <v>12</v>
      </c>
      <c r="BB1830" s="96">
        <v>3</v>
      </c>
      <c r="BC1830" t="s">
        <v>4569</v>
      </c>
      <c r="BD1830" t="s">
        <v>4430</v>
      </c>
      <c r="BE1830" t="s">
        <v>4431</v>
      </c>
      <c r="BH1830"/>
      <c r="BI1830"/>
      <c r="BJ1830" s="96">
        <v>4</v>
      </c>
      <c r="BK1830" s="96" t="s">
        <v>4304</v>
      </c>
      <c r="BL1830" s="68" t="s">
        <v>6786</v>
      </c>
      <c r="CQ1830" s="205">
        <v>1</v>
      </c>
    </row>
    <row r="1831" spans="52:95" x14ac:dyDescent="0.25">
      <c r="AZ1831" s="96" t="s">
        <v>2264</v>
      </c>
      <c r="BA1831" s="96" t="s">
        <v>12</v>
      </c>
      <c r="BB1831" s="96">
        <v>4</v>
      </c>
      <c r="BC1831" t="s">
        <v>4573</v>
      </c>
      <c r="BD1831" t="s">
        <v>6812</v>
      </c>
      <c r="BE1831" t="s">
        <v>6813</v>
      </c>
      <c r="BF1831" t="s">
        <v>6802</v>
      </c>
      <c r="BG1831" t="s">
        <v>6814</v>
      </c>
      <c r="BH1831" t="s">
        <v>6815</v>
      </c>
      <c r="BI1831" t="s">
        <v>6816</v>
      </c>
      <c r="BJ1831" s="96">
        <v>4</v>
      </c>
      <c r="BK1831" s="96" t="s">
        <v>4305</v>
      </c>
      <c r="BL1831" s="68" t="s">
        <v>6786</v>
      </c>
      <c r="CQ1831" s="205">
        <v>1</v>
      </c>
    </row>
    <row r="1832" spans="52:95" x14ac:dyDescent="0.25">
      <c r="AZ1832" s="96" t="s">
        <v>2264</v>
      </c>
      <c r="BA1832" s="96" t="s">
        <v>12</v>
      </c>
      <c r="BB1832" s="96">
        <v>5</v>
      </c>
      <c r="BC1832" t="s">
        <v>4577</v>
      </c>
      <c r="BD1832" t="s">
        <v>6817</v>
      </c>
      <c r="BE1832" t="s">
        <v>4578</v>
      </c>
      <c r="BF1832" t="s">
        <v>6818</v>
      </c>
      <c r="BG1832" t="s">
        <v>6819</v>
      </c>
      <c r="BH1832" t="s">
        <v>6793</v>
      </c>
      <c r="BI1832"/>
      <c r="BJ1832" s="96">
        <v>4</v>
      </c>
      <c r="BK1832" s="96" t="s">
        <v>4306</v>
      </c>
      <c r="BL1832" s="68" t="s">
        <v>6786</v>
      </c>
      <c r="CQ1832" s="205">
        <v>1</v>
      </c>
    </row>
    <row r="1833" spans="52:95" x14ac:dyDescent="0.25">
      <c r="AZ1833" s="96" t="s">
        <v>2282</v>
      </c>
      <c r="BA1833" s="96" t="s">
        <v>10</v>
      </c>
      <c r="BB1833" s="96">
        <v>1</v>
      </c>
      <c r="BC1833" t="s">
        <v>4512</v>
      </c>
      <c r="BD1833" t="s">
        <v>4432</v>
      </c>
      <c r="BE1833" t="s">
        <v>6848</v>
      </c>
      <c r="BI1833"/>
      <c r="BJ1833" s="96">
        <v>4</v>
      </c>
      <c r="BK1833" s="96" t="s">
        <v>4292</v>
      </c>
      <c r="BL1833" s="68" t="s">
        <v>6786</v>
      </c>
      <c r="CQ1833" s="205">
        <v>1</v>
      </c>
    </row>
    <row r="1834" spans="52:95" x14ac:dyDescent="0.25">
      <c r="AZ1834" s="96" t="s">
        <v>2282</v>
      </c>
      <c r="BA1834" s="96" t="s">
        <v>10</v>
      </c>
      <c r="BB1834" s="96">
        <v>2</v>
      </c>
      <c r="BC1834" t="s">
        <v>4518</v>
      </c>
      <c r="BD1834" t="s">
        <v>7071</v>
      </c>
      <c r="BE1834" t="s">
        <v>6787</v>
      </c>
      <c r="BF1834" t="s">
        <v>6788</v>
      </c>
      <c r="BG1834" t="s">
        <v>6789</v>
      </c>
      <c r="BI1834"/>
      <c r="BJ1834" s="96">
        <v>4</v>
      </c>
      <c r="BK1834" s="96" t="s">
        <v>4293</v>
      </c>
      <c r="BL1834" s="68" t="s">
        <v>6786</v>
      </c>
      <c r="CQ1834" s="205">
        <v>1</v>
      </c>
    </row>
    <row r="1835" spans="52:95" x14ac:dyDescent="0.25">
      <c r="AZ1835" s="96" t="s">
        <v>2282</v>
      </c>
      <c r="BA1835" s="96" t="s">
        <v>10</v>
      </c>
      <c r="BB1835" s="96">
        <v>3</v>
      </c>
      <c r="BC1835" t="s">
        <v>4523</v>
      </c>
      <c r="BD1835" t="s">
        <v>5703</v>
      </c>
      <c r="BE1835" t="s">
        <v>5704</v>
      </c>
      <c r="BI1835"/>
      <c r="BJ1835" s="96">
        <v>4</v>
      </c>
      <c r="BK1835" s="96" t="s">
        <v>4294</v>
      </c>
      <c r="BL1835" s="68" t="s">
        <v>6786</v>
      </c>
      <c r="CQ1835" s="205">
        <v>1</v>
      </c>
    </row>
    <row r="1836" spans="52:95" x14ac:dyDescent="0.25">
      <c r="AZ1836" s="96" t="s">
        <v>2282</v>
      </c>
      <c r="BA1836" s="96" t="s">
        <v>10</v>
      </c>
      <c r="BB1836" s="96">
        <v>4</v>
      </c>
      <c r="BC1836" t="s">
        <v>4527</v>
      </c>
      <c r="BD1836" t="s">
        <v>5704</v>
      </c>
      <c r="BE1836" t="s">
        <v>7072</v>
      </c>
      <c r="BJ1836" s="96">
        <v>4</v>
      </c>
      <c r="BK1836" s="96" t="s">
        <v>4295</v>
      </c>
      <c r="BL1836" s="68" t="s">
        <v>6786</v>
      </c>
      <c r="CQ1836" s="205">
        <v>1</v>
      </c>
    </row>
    <row r="1837" spans="52:95" x14ac:dyDescent="0.25">
      <c r="AZ1837" s="96" t="s">
        <v>2282</v>
      </c>
      <c r="BA1837" s="96" t="s">
        <v>10</v>
      </c>
      <c r="BB1837" s="96">
        <v>5</v>
      </c>
      <c r="BC1837" t="s">
        <v>4531</v>
      </c>
      <c r="BD1837" t="s">
        <v>2298</v>
      </c>
      <c r="BE1837" t="s">
        <v>6792</v>
      </c>
      <c r="BF1837" t="s">
        <v>6793</v>
      </c>
      <c r="BJ1837" s="96">
        <v>4</v>
      </c>
      <c r="BK1837" s="96" t="s">
        <v>4296</v>
      </c>
      <c r="BL1837" s="68" t="s">
        <v>6786</v>
      </c>
      <c r="CQ1837" s="205">
        <v>1</v>
      </c>
    </row>
    <row r="1838" spans="52:95" x14ac:dyDescent="0.25">
      <c r="AZ1838" s="96" t="s">
        <v>2282</v>
      </c>
      <c r="BA1838" s="96" t="s">
        <v>54</v>
      </c>
      <c r="BB1838" s="96">
        <v>1</v>
      </c>
      <c r="BC1838" t="s">
        <v>4536</v>
      </c>
      <c r="BD1838" t="s">
        <v>5704</v>
      </c>
      <c r="BJ1838" s="96">
        <v>4</v>
      </c>
      <c r="BK1838" s="96" t="s">
        <v>4297</v>
      </c>
      <c r="BL1838" s="68" t="s">
        <v>6786</v>
      </c>
      <c r="CQ1838" s="205">
        <v>1</v>
      </c>
    </row>
    <row r="1839" spans="52:95" x14ac:dyDescent="0.25">
      <c r="AZ1839" s="96" t="s">
        <v>2282</v>
      </c>
      <c r="BA1839" s="96" t="s">
        <v>54</v>
      </c>
      <c r="BB1839" s="96">
        <v>2</v>
      </c>
      <c r="BC1839" t="s">
        <v>4540</v>
      </c>
      <c r="BD1839" t="s">
        <v>4541</v>
      </c>
      <c r="BE1839" t="s">
        <v>6794</v>
      </c>
      <c r="BF1839" t="s">
        <v>6789</v>
      </c>
      <c r="BG1839" t="s">
        <v>6788</v>
      </c>
      <c r="BH1839" s="96" t="s">
        <v>6795</v>
      </c>
      <c r="BJ1839" s="96">
        <v>4</v>
      </c>
      <c r="BK1839" s="96" t="s">
        <v>4298</v>
      </c>
      <c r="BL1839" s="68" t="s">
        <v>6786</v>
      </c>
      <c r="CQ1839" s="205">
        <v>1</v>
      </c>
    </row>
    <row r="1840" spans="52:95" x14ac:dyDescent="0.25">
      <c r="AZ1840" s="96" t="s">
        <v>2282</v>
      </c>
      <c r="BA1840" s="96" t="s">
        <v>54</v>
      </c>
      <c r="BB1840" s="96">
        <v>3</v>
      </c>
      <c r="BC1840" t="s">
        <v>4545</v>
      </c>
      <c r="BD1840" t="s">
        <v>5703</v>
      </c>
      <c r="BE1840" t="s">
        <v>5704</v>
      </c>
      <c r="BI1840"/>
      <c r="BJ1840" s="96">
        <v>4</v>
      </c>
      <c r="BK1840" s="96" t="s">
        <v>4299</v>
      </c>
      <c r="BL1840" s="68" t="s">
        <v>6786</v>
      </c>
      <c r="CQ1840" s="205">
        <v>1</v>
      </c>
    </row>
    <row r="1841" spans="52:95" x14ac:dyDescent="0.25">
      <c r="AZ1841" s="96" t="s">
        <v>2282</v>
      </c>
      <c r="BA1841" s="96" t="s">
        <v>54</v>
      </c>
      <c r="BB1841" s="96">
        <v>4</v>
      </c>
      <c r="BC1841" t="s">
        <v>4550</v>
      </c>
      <c r="BD1841" t="s">
        <v>4551</v>
      </c>
      <c r="BE1841" t="s">
        <v>6799</v>
      </c>
      <c r="BF1841" t="s">
        <v>6800</v>
      </c>
      <c r="BG1841" t="s">
        <v>6801</v>
      </c>
      <c r="BH1841" s="96" t="s">
        <v>6802</v>
      </c>
      <c r="BI1841" s="96" t="s">
        <v>6803</v>
      </c>
      <c r="BJ1841" s="96">
        <v>4</v>
      </c>
      <c r="BK1841" s="96" t="s">
        <v>4300</v>
      </c>
      <c r="BL1841" s="68" t="s">
        <v>6786</v>
      </c>
      <c r="CQ1841" s="205">
        <v>1</v>
      </c>
    </row>
    <row r="1842" spans="52:95" x14ac:dyDescent="0.25">
      <c r="AZ1842" s="96" t="s">
        <v>2282</v>
      </c>
      <c r="BA1842" s="96" t="s">
        <v>54</v>
      </c>
      <c r="BB1842" s="96">
        <v>5</v>
      </c>
      <c r="BC1842" t="s">
        <v>4555</v>
      </c>
      <c r="BD1842" t="s">
        <v>4556</v>
      </c>
      <c r="BE1842" t="s">
        <v>6804</v>
      </c>
      <c r="BF1842" t="s">
        <v>6805</v>
      </c>
      <c r="BG1842" t="s">
        <v>6806</v>
      </c>
      <c r="BH1842" s="96" t="s">
        <v>6807</v>
      </c>
      <c r="BJ1842" s="96">
        <v>4</v>
      </c>
      <c r="BK1842" s="96" t="s">
        <v>4301</v>
      </c>
      <c r="BL1842" s="68" t="s">
        <v>6786</v>
      </c>
      <c r="CQ1842" s="205">
        <v>1</v>
      </c>
    </row>
    <row r="1843" spans="52:95" x14ac:dyDescent="0.25">
      <c r="AZ1843" s="96" t="s">
        <v>2282</v>
      </c>
      <c r="BA1843" s="96" t="s">
        <v>12</v>
      </c>
      <c r="BB1843" s="96">
        <v>1</v>
      </c>
      <c r="BC1843" t="s">
        <v>4560</v>
      </c>
      <c r="BD1843" t="s">
        <v>4432</v>
      </c>
      <c r="BE1843" t="s">
        <v>6848</v>
      </c>
      <c r="BH1843"/>
      <c r="BI1843"/>
      <c r="BJ1843" s="96">
        <v>4</v>
      </c>
      <c r="BK1843" s="96" t="s">
        <v>4302</v>
      </c>
      <c r="BL1843" s="68" t="s">
        <v>6786</v>
      </c>
      <c r="CQ1843" s="205">
        <v>1</v>
      </c>
    </row>
    <row r="1844" spans="52:95" x14ac:dyDescent="0.25">
      <c r="AZ1844" s="96" t="s">
        <v>2282</v>
      </c>
      <c r="BA1844" s="96" t="s">
        <v>12</v>
      </c>
      <c r="BB1844" s="96">
        <v>2</v>
      </c>
      <c r="BC1844" t="s">
        <v>4564</v>
      </c>
      <c r="BD1844" t="s">
        <v>4565</v>
      </c>
      <c r="BE1844" t="s">
        <v>6808</v>
      </c>
      <c r="BF1844" t="s">
        <v>6809</v>
      </c>
      <c r="BG1844" t="s">
        <v>6810</v>
      </c>
      <c r="BH1844" t="s">
        <v>6811</v>
      </c>
      <c r="BI1844"/>
      <c r="BJ1844" s="96">
        <v>4</v>
      </c>
      <c r="BK1844" s="96" t="s">
        <v>4303</v>
      </c>
      <c r="BL1844" s="68" t="s">
        <v>6786</v>
      </c>
      <c r="CQ1844" s="205">
        <v>1</v>
      </c>
    </row>
    <row r="1845" spans="52:95" x14ac:dyDescent="0.25">
      <c r="AZ1845" s="96" t="s">
        <v>2282</v>
      </c>
      <c r="BA1845" s="96" t="s">
        <v>12</v>
      </c>
      <c r="BB1845" s="96">
        <v>3</v>
      </c>
      <c r="BC1845" t="s">
        <v>4569</v>
      </c>
      <c r="BD1845" t="s">
        <v>4432</v>
      </c>
      <c r="BE1845" t="s">
        <v>5704</v>
      </c>
      <c r="BH1845"/>
      <c r="BI1845"/>
      <c r="BJ1845" s="96">
        <v>4</v>
      </c>
      <c r="BK1845" s="96" t="s">
        <v>4304</v>
      </c>
      <c r="BL1845" s="68" t="s">
        <v>6786</v>
      </c>
      <c r="CQ1845" s="205">
        <v>1</v>
      </c>
    </row>
    <row r="1846" spans="52:95" x14ac:dyDescent="0.25">
      <c r="AZ1846" s="96" t="s">
        <v>2282</v>
      </c>
      <c r="BA1846" s="96" t="s">
        <v>12</v>
      </c>
      <c r="BB1846" s="96">
        <v>4</v>
      </c>
      <c r="BC1846" t="s">
        <v>4573</v>
      </c>
      <c r="BD1846" t="s">
        <v>6812</v>
      </c>
      <c r="BE1846" t="s">
        <v>6813</v>
      </c>
      <c r="BF1846" t="s">
        <v>6802</v>
      </c>
      <c r="BG1846" t="s">
        <v>6814</v>
      </c>
      <c r="BH1846" t="s">
        <v>6815</v>
      </c>
      <c r="BI1846" t="s">
        <v>6816</v>
      </c>
      <c r="BJ1846" s="96">
        <v>4</v>
      </c>
      <c r="BK1846" s="96" t="s">
        <v>4305</v>
      </c>
      <c r="BL1846" s="68" t="s">
        <v>6786</v>
      </c>
      <c r="CQ1846" s="205">
        <v>1</v>
      </c>
    </row>
    <row r="1847" spans="52:95" x14ac:dyDescent="0.25">
      <c r="AZ1847" s="96" t="s">
        <v>2282</v>
      </c>
      <c r="BA1847" s="96" t="s">
        <v>12</v>
      </c>
      <c r="BB1847" s="96">
        <v>5</v>
      </c>
      <c r="BC1847" t="s">
        <v>4577</v>
      </c>
      <c r="BD1847" t="s">
        <v>6817</v>
      </c>
      <c r="BE1847" t="s">
        <v>4578</v>
      </c>
      <c r="BF1847" t="s">
        <v>6818</v>
      </c>
      <c r="BG1847" t="s">
        <v>6819</v>
      </c>
      <c r="BH1847" t="s">
        <v>6793</v>
      </c>
      <c r="BI1847"/>
      <c r="BJ1847" s="96">
        <v>4</v>
      </c>
      <c r="BK1847" s="96" t="s">
        <v>4306</v>
      </c>
      <c r="BL1847" s="68" t="s">
        <v>6786</v>
      </c>
      <c r="CQ1847" s="205">
        <v>1</v>
      </c>
    </row>
    <row r="1848" spans="52:95" x14ac:dyDescent="0.25">
      <c r="AZ1848" s="96" t="s">
        <v>2300</v>
      </c>
      <c r="BA1848" s="96" t="s">
        <v>10</v>
      </c>
      <c r="BB1848" s="96">
        <v>1</v>
      </c>
      <c r="BC1848" t="s">
        <v>4512</v>
      </c>
      <c r="BD1848" t="s">
        <v>4322</v>
      </c>
      <c r="BE1848" t="s">
        <v>6848</v>
      </c>
      <c r="BJ1848" s="96">
        <v>4</v>
      </c>
      <c r="BK1848" s="96" t="s">
        <v>4292</v>
      </c>
      <c r="BL1848" s="68" t="s">
        <v>6786</v>
      </c>
      <c r="CQ1848" s="205">
        <v>1</v>
      </c>
    </row>
    <row r="1849" spans="52:95" x14ac:dyDescent="0.25">
      <c r="AZ1849" s="96" t="s">
        <v>2300</v>
      </c>
      <c r="BA1849" s="96" t="s">
        <v>10</v>
      </c>
      <c r="BB1849" s="96">
        <v>2</v>
      </c>
      <c r="BC1849" t="s">
        <v>4518</v>
      </c>
      <c r="BD1849" t="s">
        <v>7073</v>
      </c>
      <c r="BE1849" t="s">
        <v>6787</v>
      </c>
      <c r="BF1849" t="s">
        <v>6788</v>
      </c>
      <c r="BG1849" t="s">
        <v>6789</v>
      </c>
      <c r="BJ1849" s="96">
        <v>4</v>
      </c>
      <c r="BK1849" s="96" t="s">
        <v>4293</v>
      </c>
      <c r="BL1849" s="68" t="s">
        <v>6786</v>
      </c>
      <c r="CQ1849" s="205">
        <v>1</v>
      </c>
    </row>
    <row r="1850" spans="52:95" x14ac:dyDescent="0.25">
      <c r="AZ1850" s="96" t="s">
        <v>2300</v>
      </c>
      <c r="BA1850" s="96" t="s">
        <v>10</v>
      </c>
      <c r="BB1850" s="96">
        <v>3</v>
      </c>
      <c r="BC1850" t="s">
        <v>4523</v>
      </c>
      <c r="BD1850" t="s">
        <v>5706</v>
      </c>
      <c r="BE1850" t="s">
        <v>4322</v>
      </c>
      <c r="BJ1850" s="96">
        <v>4</v>
      </c>
      <c r="BK1850" s="96" t="s">
        <v>4294</v>
      </c>
      <c r="BL1850" s="68" t="s">
        <v>6786</v>
      </c>
      <c r="CQ1850" s="205">
        <v>1</v>
      </c>
    </row>
    <row r="1851" spans="52:95" x14ac:dyDescent="0.25">
      <c r="AZ1851" s="96" t="s">
        <v>2300</v>
      </c>
      <c r="BA1851" s="96" t="s">
        <v>10</v>
      </c>
      <c r="BB1851" s="96">
        <v>4</v>
      </c>
      <c r="BC1851" t="s">
        <v>4527</v>
      </c>
      <c r="BD1851" t="s">
        <v>4322</v>
      </c>
      <c r="BE1851" t="s">
        <v>7074</v>
      </c>
      <c r="BJ1851" s="96">
        <v>4</v>
      </c>
      <c r="BK1851" s="96" t="s">
        <v>4295</v>
      </c>
      <c r="BL1851" s="68" t="s">
        <v>6786</v>
      </c>
      <c r="CQ1851" s="205">
        <v>1</v>
      </c>
    </row>
    <row r="1852" spans="52:95" x14ac:dyDescent="0.25">
      <c r="AZ1852" s="96" t="s">
        <v>2300</v>
      </c>
      <c r="BA1852" s="96" t="s">
        <v>10</v>
      </c>
      <c r="BB1852" s="96">
        <v>5</v>
      </c>
      <c r="BC1852" t="s">
        <v>4531</v>
      </c>
      <c r="BD1852" t="s">
        <v>2316</v>
      </c>
      <c r="BE1852" t="s">
        <v>6792</v>
      </c>
      <c r="BF1852" t="s">
        <v>6793</v>
      </c>
      <c r="BJ1852" s="96">
        <v>4</v>
      </c>
      <c r="BK1852" s="96" t="s">
        <v>4296</v>
      </c>
      <c r="BL1852" s="68" t="s">
        <v>6786</v>
      </c>
      <c r="CQ1852" s="205">
        <v>1</v>
      </c>
    </row>
    <row r="1853" spans="52:95" x14ac:dyDescent="0.25">
      <c r="AZ1853" s="96" t="s">
        <v>2300</v>
      </c>
      <c r="BA1853" s="96" t="s">
        <v>54</v>
      </c>
      <c r="BB1853" s="96">
        <v>1</v>
      </c>
      <c r="BC1853" t="s">
        <v>4536</v>
      </c>
      <c r="BD1853" t="s">
        <v>4322</v>
      </c>
      <c r="BJ1853" s="96">
        <v>4</v>
      </c>
      <c r="BK1853" s="96" t="s">
        <v>4297</v>
      </c>
      <c r="BL1853" s="68" t="s">
        <v>6786</v>
      </c>
      <c r="CQ1853" s="205">
        <v>1</v>
      </c>
    </row>
    <row r="1854" spans="52:95" x14ac:dyDescent="0.25">
      <c r="AZ1854" s="96" t="s">
        <v>2300</v>
      </c>
      <c r="BA1854" s="96" t="s">
        <v>54</v>
      </c>
      <c r="BB1854" s="96">
        <v>2</v>
      </c>
      <c r="BC1854" t="s">
        <v>4540</v>
      </c>
      <c r="BD1854" t="s">
        <v>4541</v>
      </c>
      <c r="BE1854" t="s">
        <v>6794</v>
      </c>
      <c r="BF1854" t="s">
        <v>6789</v>
      </c>
      <c r="BG1854" t="s">
        <v>6788</v>
      </c>
      <c r="BH1854" s="96" t="s">
        <v>6795</v>
      </c>
      <c r="BJ1854" s="96">
        <v>4</v>
      </c>
      <c r="BK1854" s="96" t="s">
        <v>4298</v>
      </c>
      <c r="BL1854" s="68" t="s">
        <v>6786</v>
      </c>
      <c r="CQ1854" s="205">
        <v>1</v>
      </c>
    </row>
    <row r="1855" spans="52:95" x14ac:dyDescent="0.25">
      <c r="AZ1855" s="96" t="s">
        <v>2300</v>
      </c>
      <c r="BA1855" s="96" t="s">
        <v>54</v>
      </c>
      <c r="BB1855" s="96">
        <v>3</v>
      </c>
      <c r="BC1855" t="s">
        <v>4545</v>
      </c>
      <c r="BD1855" t="s">
        <v>5705</v>
      </c>
      <c r="BE1855" t="s">
        <v>4322</v>
      </c>
      <c r="BI1855"/>
      <c r="BJ1855" s="96">
        <v>4</v>
      </c>
      <c r="BK1855" s="96" t="s">
        <v>4299</v>
      </c>
      <c r="BL1855" s="68" t="s">
        <v>6786</v>
      </c>
      <c r="CQ1855" s="205">
        <v>1</v>
      </c>
    </row>
    <row r="1856" spans="52:95" x14ac:dyDescent="0.25">
      <c r="AZ1856" s="96" t="s">
        <v>2300</v>
      </c>
      <c r="BA1856" s="96" t="s">
        <v>54</v>
      </c>
      <c r="BB1856" s="96">
        <v>4</v>
      </c>
      <c r="BC1856" t="s">
        <v>4550</v>
      </c>
      <c r="BD1856" t="s">
        <v>4551</v>
      </c>
      <c r="BE1856" t="s">
        <v>6799</v>
      </c>
      <c r="BF1856" t="s">
        <v>6800</v>
      </c>
      <c r="BG1856" t="s">
        <v>6801</v>
      </c>
      <c r="BH1856" s="96" t="s">
        <v>6802</v>
      </c>
      <c r="BI1856" s="96" t="s">
        <v>6803</v>
      </c>
      <c r="BJ1856" s="96">
        <v>4</v>
      </c>
      <c r="BK1856" s="96" t="s">
        <v>4300</v>
      </c>
      <c r="BL1856" s="68" t="s">
        <v>6786</v>
      </c>
      <c r="CQ1856" s="205">
        <v>1</v>
      </c>
    </row>
    <row r="1857" spans="52:95" x14ac:dyDescent="0.25">
      <c r="AZ1857" s="96" t="s">
        <v>2300</v>
      </c>
      <c r="BA1857" s="96" t="s">
        <v>54</v>
      </c>
      <c r="BB1857" s="96">
        <v>5</v>
      </c>
      <c r="BC1857" t="s">
        <v>4555</v>
      </c>
      <c r="BD1857" t="s">
        <v>4556</v>
      </c>
      <c r="BE1857" t="s">
        <v>6804</v>
      </c>
      <c r="BF1857" t="s">
        <v>6805</v>
      </c>
      <c r="BG1857" t="s">
        <v>6806</v>
      </c>
      <c r="BH1857" s="96" t="s">
        <v>6807</v>
      </c>
      <c r="BJ1857" s="96">
        <v>4</v>
      </c>
      <c r="BK1857" s="96" t="s">
        <v>4301</v>
      </c>
      <c r="BL1857" s="68" t="s">
        <v>6786</v>
      </c>
      <c r="CQ1857" s="205">
        <v>1</v>
      </c>
    </row>
    <row r="1858" spans="52:95" x14ac:dyDescent="0.25">
      <c r="AZ1858" s="96" t="s">
        <v>2300</v>
      </c>
      <c r="BA1858" s="96" t="s">
        <v>12</v>
      </c>
      <c r="BB1858" s="96">
        <v>1</v>
      </c>
      <c r="BC1858" t="s">
        <v>4560</v>
      </c>
      <c r="BD1858" t="s">
        <v>4322</v>
      </c>
      <c r="BE1858" t="s">
        <v>6848</v>
      </c>
      <c r="BH1858"/>
      <c r="BI1858"/>
      <c r="BJ1858" s="96">
        <v>4</v>
      </c>
      <c r="BK1858" s="96" t="s">
        <v>4302</v>
      </c>
      <c r="BL1858" s="68" t="s">
        <v>6786</v>
      </c>
      <c r="CQ1858" s="205">
        <v>1</v>
      </c>
    </row>
    <row r="1859" spans="52:95" x14ac:dyDescent="0.25">
      <c r="AZ1859" s="96" t="s">
        <v>2300</v>
      </c>
      <c r="BA1859" s="96" t="s">
        <v>12</v>
      </c>
      <c r="BB1859" s="96">
        <v>2</v>
      </c>
      <c r="BC1859" t="s">
        <v>4564</v>
      </c>
      <c r="BD1859" t="s">
        <v>4565</v>
      </c>
      <c r="BE1859" t="s">
        <v>6808</v>
      </c>
      <c r="BF1859" t="s">
        <v>6809</v>
      </c>
      <c r="BG1859" t="s">
        <v>6810</v>
      </c>
      <c r="BH1859" t="s">
        <v>6811</v>
      </c>
      <c r="BI1859"/>
      <c r="BJ1859" s="96">
        <v>4</v>
      </c>
      <c r="BK1859" s="96" t="s">
        <v>4303</v>
      </c>
      <c r="BL1859" s="68" t="s">
        <v>6786</v>
      </c>
      <c r="CQ1859" s="205">
        <v>1</v>
      </c>
    </row>
    <row r="1860" spans="52:95" x14ac:dyDescent="0.25">
      <c r="AZ1860" s="96" t="s">
        <v>2300</v>
      </c>
      <c r="BA1860" s="96" t="s">
        <v>12</v>
      </c>
      <c r="BB1860" s="96">
        <v>3</v>
      </c>
      <c r="BC1860" t="s">
        <v>4569</v>
      </c>
      <c r="BD1860" t="s">
        <v>4322</v>
      </c>
      <c r="BH1860"/>
      <c r="BI1860"/>
      <c r="BJ1860" s="96">
        <v>4</v>
      </c>
      <c r="BK1860" s="96" t="s">
        <v>4304</v>
      </c>
      <c r="BL1860" s="68" t="s">
        <v>6786</v>
      </c>
      <c r="CQ1860" s="205">
        <v>1</v>
      </c>
    </row>
    <row r="1861" spans="52:95" x14ac:dyDescent="0.25">
      <c r="AZ1861" s="96" t="s">
        <v>2300</v>
      </c>
      <c r="BA1861" s="96" t="s">
        <v>12</v>
      </c>
      <c r="BB1861" s="96">
        <v>4</v>
      </c>
      <c r="BC1861" t="s">
        <v>4573</v>
      </c>
      <c r="BD1861" t="s">
        <v>6812</v>
      </c>
      <c r="BE1861" t="s">
        <v>6813</v>
      </c>
      <c r="BF1861" t="s">
        <v>6802</v>
      </c>
      <c r="BG1861" t="s">
        <v>6814</v>
      </c>
      <c r="BH1861" t="s">
        <v>6815</v>
      </c>
      <c r="BI1861" t="s">
        <v>6816</v>
      </c>
      <c r="BJ1861" s="96">
        <v>4</v>
      </c>
      <c r="BK1861" s="96" t="s">
        <v>4305</v>
      </c>
      <c r="BL1861" s="68" t="s">
        <v>6786</v>
      </c>
      <c r="CQ1861" s="205">
        <v>1</v>
      </c>
    </row>
    <row r="1862" spans="52:95" x14ac:dyDescent="0.25">
      <c r="AZ1862" s="96" t="s">
        <v>2300</v>
      </c>
      <c r="BA1862" s="96" t="s">
        <v>12</v>
      </c>
      <c r="BB1862" s="96">
        <v>5</v>
      </c>
      <c r="BC1862" t="s">
        <v>4577</v>
      </c>
      <c r="BD1862" t="s">
        <v>6817</v>
      </c>
      <c r="BE1862" t="s">
        <v>4578</v>
      </c>
      <c r="BF1862" t="s">
        <v>6818</v>
      </c>
      <c r="BG1862" t="s">
        <v>6819</v>
      </c>
      <c r="BH1862" t="s">
        <v>6793</v>
      </c>
      <c r="BI1862"/>
      <c r="BJ1862" s="96">
        <v>4</v>
      </c>
      <c r="BK1862" s="96" t="s">
        <v>4306</v>
      </c>
      <c r="BL1862" s="68" t="s">
        <v>6786</v>
      </c>
      <c r="CQ1862" s="205">
        <v>1</v>
      </c>
    </row>
    <row r="1863" spans="52:95" x14ac:dyDescent="0.25">
      <c r="AZ1863" s="96" t="s">
        <v>2318</v>
      </c>
      <c r="BA1863" s="96" t="s">
        <v>10</v>
      </c>
      <c r="BB1863" s="96">
        <v>1</v>
      </c>
      <c r="BC1863" t="s">
        <v>4512</v>
      </c>
      <c r="BD1863" t="s">
        <v>4433</v>
      </c>
      <c r="BE1863" t="s">
        <v>6848</v>
      </c>
      <c r="BJ1863" s="96">
        <v>4</v>
      </c>
      <c r="BK1863" s="96" t="s">
        <v>4292</v>
      </c>
      <c r="BL1863" s="68" t="s">
        <v>6786</v>
      </c>
      <c r="CQ1863" s="205">
        <v>1</v>
      </c>
    </row>
    <row r="1864" spans="52:95" x14ac:dyDescent="0.25">
      <c r="AZ1864" s="96" t="s">
        <v>2318</v>
      </c>
      <c r="BA1864" s="96" t="s">
        <v>10</v>
      </c>
      <c r="BB1864" s="96">
        <v>2</v>
      </c>
      <c r="BC1864" t="s">
        <v>4518</v>
      </c>
      <c r="BD1864" t="s">
        <v>7075</v>
      </c>
      <c r="BE1864" t="s">
        <v>6787</v>
      </c>
      <c r="BF1864" t="s">
        <v>6788</v>
      </c>
      <c r="BG1864" t="s">
        <v>6789</v>
      </c>
      <c r="BJ1864" s="96">
        <v>4</v>
      </c>
      <c r="BK1864" s="96" t="s">
        <v>4293</v>
      </c>
      <c r="BL1864" s="68" t="s">
        <v>6786</v>
      </c>
      <c r="CQ1864" s="205">
        <v>1</v>
      </c>
    </row>
    <row r="1865" spans="52:95" x14ac:dyDescent="0.25">
      <c r="AZ1865" s="96" t="s">
        <v>2318</v>
      </c>
      <c r="BA1865" s="96" t="s">
        <v>10</v>
      </c>
      <c r="BB1865" s="96">
        <v>3</v>
      </c>
      <c r="BC1865" t="s">
        <v>4523</v>
      </c>
      <c r="BD1865" t="s">
        <v>5707</v>
      </c>
      <c r="BE1865" t="s">
        <v>4434</v>
      </c>
      <c r="BI1865"/>
      <c r="BJ1865" s="96">
        <v>4</v>
      </c>
      <c r="BK1865" s="96" t="s">
        <v>4294</v>
      </c>
      <c r="BL1865" s="68" t="s">
        <v>6786</v>
      </c>
      <c r="CQ1865" s="205">
        <v>1</v>
      </c>
    </row>
    <row r="1866" spans="52:95" x14ac:dyDescent="0.25">
      <c r="AZ1866" s="96" t="s">
        <v>2318</v>
      </c>
      <c r="BA1866" s="96" t="s">
        <v>10</v>
      </c>
      <c r="BB1866" s="96">
        <v>4</v>
      </c>
      <c r="BC1866" t="s">
        <v>4527</v>
      </c>
      <c r="BD1866" t="s">
        <v>4434</v>
      </c>
      <c r="BE1866" t="s">
        <v>7076</v>
      </c>
      <c r="BJ1866" s="96">
        <v>4</v>
      </c>
      <c r="BK1866" s="96" t="s">
        <v>4295</v>
      </c>
      <c r="BL1866" s="68" t="s">
        <v>6786</v>
      </c>
      <c r="CQ1866" s="205">
        <v>1</v>
      </c>
    </row>
    <row r="1867" spans="52:95" x14ac:dyDescent="0.25">
      <c r="AZ1867" s="96" t="s">
        <v>2318</v>
      </c>
      <c r="BA1867" s="96" t="s">
        <v>10</v>
      </c>
      <c r="BB1867" s="96">
        <v>5</v>
      </c>
      <c r="BC1867" t="s">
        <v>4531</v>
      </c>
      <c r="BD1867" t="s">
        <v>4368</v>
      </c>
      <c r="BE1867" t="s">
        <v>6792</v>
      </c>
      <c r="BF1867" t="s">
        <v>6793</v>
      </c>
      <c r="BJ1867" s="96">
        <v>4</v>
      </c>
      <c r="BK1867" s="96" t="s">
        <v>4296</v>
      </c>
      <c r="BL1867" s="68" t="s">
        <v>6786</v>
      </c>
      <c r="CQ1867" s="205">
        <v>1</v>
      </c>
    </row>
    <row r="1868" spans="52:95" x14ac:dyDescent="0.25">
      <c r="AZ1868" s="96" t="s">
        <v>2318</v>
      </c>
      <c r="BA1868" s="96" t="s">
        <v>54</v>
      </c>
      <c r="BB1868" s="96">
        <v>1</v>
      </c>
      <c r="BC1868" t="s">
        <v>4536</v>
      </c>
      <c r="BD1868" t="s">
        <v>4434</v>
      </c>
      <c r="BJ1868" s="96">
        <v>4</v>
      </c>
      <c r="BK1868" s="96" t="s">
        <v>4297</v>
      </c>
      <c r="BL1868" s="68" t="s">
        <v>6786</v>
      </c>
      <c r="CQ1868" s="205">
        <v>1</v>
      </c>
    </row>
    <row r="1869" spans="52:95" x14ac:dyDescent="0.25">
      <c r="AZ1869" s="96" t="s">
        <v>2318</v>
      </c>
      <c r="BA1869" s="96" t="s">
        <v>54</v>
      </c>
      <c r="BB1869" s="96">
        <v>2</v>
      </c>
      <c r="BC1869" t="s">
        <v>4540</v>
      </c>
      <c r="BD1869" t="s">
        <v>4541</v>
      </c>
      <c r="BE1869" t="s">
        <v>6794</v>
      </c>
      <c r="BF1869" t="s">
        <v>6789</v>
      </c>
      <c r="BG1869" t="s">
        <v>6788</v>
      </c>
      <c r="BH1869" s="96" t="s">
        <v>6795</v>
      </c>
      <c r="BJ1869" s="96">
        <v>4</v>
      </c>
      <c r="BK1869" s="96" t="s">
        <v>4298</v>
      </c>
      <c r="BL1869" s="68" t="s">
        <v>6786</v>
      </c>
      <c r="CQ1869" s="205">
        <v>1</v>
      </c>
    </row>
    <row r="1870" spans="52:95" x14ac:dyDescent="0.25">
      <c r="AZ1870" s="96" t="s">
        <v>2318</v>
      </c>
      <c r="BA1870" s="96" t="s">
        <v>54</v>
      </c>
      <c r="BB1870" s="96">
        <v>3</v>
      </c>
      <c r="BC1870" t="s">
        <v>4545</v>
      </c>
      <c r="BD1870" t="s">
        <v>5707</v>
      </c>
      <c r="BE1870" t="s">
        <v>4434</v>
      </c>
      <c r="BI1870"/>
      <c r="BJ1870" s="96">
        <v>4</v>
      </c>
      <c r="BK1870" s="96" t="s">
        <v>4299</v>
      </c>
      <c r="BL1870" s="68" t="s">
        <v>6786</v>
      </c>
      <c r="CQ1870" s="205">
        <v>1</v>
      </c>
    </row>
    <row r="1871" spans="52:95" x14ac:dyDescent="0.25">
      <c r="AZ1871" s="96" t="s">
        <v>2318</v>
      </c>
      <c r="BA1871" s="96" t="s">
        <v>54</v>
      </c>
      <c r="BB1871" s="96">
        <v>4</v>
      </c>
      <c r="BC1871" t="s">
        <v>4550</v>
      </c>
      <c r="BD1871" t="s">
        <v>4551</v>
      </c>
      <c r="BE1871" t="s">
        <v>6799</v>
      </c>
      <c r="BF1871" t="s">
        <v>6800</v>
      </c>
      <c r="BG1871" t="s">
        <v>6801</v>
      </c>
      <c r="BH1871" s="96" t="s">
        <v>6802</v>
      </c>
      <c r="BI1871" s="96" t="s">
        <v>6803</v>
      </c>
      <c r="BJ1871" s="96">
        <v>4</v>
      </c>
      <c r="BK1871" s="96" t="s">
        <v>4300</v>
      </c>
      <c r="BL1871" s="68" t="s">
        <v>6786</v>
      </c>
      <c r="CQ1871" s="205">
        <v>1</v>
      </c>
    </row>
    <row r="1872" spans="52:95" x14ac:dyDescent="0.25">
      <c r="AZ1872" s="96" t="s">
        <v>2318</v>
      </c>
      <c r="BA1872" s="96" t="s">
        <v>54</v>
      </c>
      <c r="BB1872" s="96">
        <v>5</v>
      </c>
      <c r="BC1872" t="s">
        <v>4555</v>
      </c>
      <c r="BD1872" t="s">
        <v>4556</v>
      </c>
      <c r="BE1872" t="s">
        <v>6804</v>
      </c>
      <c r="BF1872" t="s">
        <v>6805</v>
      </c>
      <c r="BG1872" t="s">
        <v>6806</v>
      </c>
      <c r="BH1872" s="96" t="s">
        <v>6807</v>
      </c>
      <c r="BJ1872" s="96">
        <v>4</v>
      </c>
      <c r="BK1872" s="96" t="s">
        <v>4301</v>
      </c>
      <c r="BL1872" s="68" t="s">
        <v>6786</v>
      </c>
      <c r="CQ1872" s="205">
        <v>1</v>
      </c>
    </row>
    <row r="1873" spans="52:95" x14ac:dyDescent="0.25">
      <c r="AZ1873" s="96" t="s">
        <v>2318</v>
      </c>
      <c r="BA1873" s="96" t="s">
        <v>12</v>
      </c>
      <c r="BB1873" s="96">
        <v>1</v>
      </c>
      <c r="BC1873" t="s">
        <v>4560</v>
      </c>
      <c r="BD1873" t="s">
        <v>4433</v>
      </c>
      <c r="BE1873" t="s">
        <v>6848</v>
      </c>
      <c r="BH1873"/>
      <c r="BI1873"/>
      <c r="BJ1873" s="96">
        <v>4</v>
      </c>
      <c r="BK1873" s="96" t="s">
        <v>4302</v>
      </c>
      <c r="BL1873" s="68" t="s">
        <v>6786</v>
      </c>
      <c r="CQ1873" s="205">
        <v>1</v>
      </c>
    </row>
    <row r="1874" spans="52:95" x14ac:dyDescent="0.25">
      <c r="AZ1874" s="96" t="s">
        <v>2318</v>
      </c>
      <c r="BA1874" s="96" t="s">
        <v>12</v>
      </c>
      <c r="BB1874" s="96">
        <v>2</v>
      </c>
      <c r="BC1874" t="s">
        <v>4564</v>
      </c>
      <c r="BD1874" t="s">
        <v>4565</v>
      </c>
      <c r="BE1874" t="s">
        <v>6808</v>
      </c>
      <c r="BF1874" t="s">
        <v>6809</v>
      </c>
      <c r="BG1874" t="s">
        <v>6810</v>
      </c>
      <c r="BH1874" t="s">
        <v>6811</v>
      </c>
      <c r="BI1874"/>
      <c r="BJ1874" s="96">
        <v>4</v>
      </c>
      <c r="BK1874" s="96" t="s">
        <v>4303</v>
      </c>
      <c r="BL1874" s="68" t="s">
        <v>6786</v>
      </c>
      <c r="CQ1874" s="205">
        <v>1</v>
      </c>
    </row>
    <row r="1875" spans="52:95" x14ac:dyDescent="0.25">
      <c r="AZ1875" s="96" t="s">
        <v>2318</v>
      </c>
      <c r="BA1875" s="96" t="s">
        <v>12</v>
      </c>
      <c r="BB1875" s="96">
        <v>3</v>
      </c>
      <c r="BC1875" t="s">
        <v>4569</v>
      </c>
      <c r="BD1875" t="s">
        <v>4433</v>
      </c>
      <c r="BE1875" t="s">
        <v>4434</v>
      </c>
      <c r="BH1875"/>
      <c r="BI1875"/>
      <c r="BJ1875" s="96">
        <v>4</v>
      </c>
      <c r="BK1875" s="96" t="s">
        <v>4304</v>
      </c>
      <c r="BL1875" s="68" t="s">
        <v>6786</v>
      </c>
      <c r="CQ1875" s="205">
        <v>1</v>
      </c>
    </row>
    <row r="1876" spans="52:95" x14ac:dyDescent="0.25">
      <c r="AZ1876" s="96" t="s">
        <v>2318</v>
      </c>
      <c r="BA1876" s="96" t="s">
        <v>12</v>
      </c>
      <c r="BB1876" s="96">
        <v>4</v>
      </c>
      <c r="BC1876" t="s">
        <v>4573</v>
      </c>
      <c r="BD1876" t="s">
        <v>6812</v>
      </c>
      <c r="BE1876" t="s">
        <v>6813</v>
      </c>
      <c r="BF1876" t="s">
        <v>6802</v>
      </c>
      <c r="BG1876" t="s">
        <v>6814</v>
      </c>
      <c r="BH1876" t="s">
        <v>6815</v>
      </c>
      <c r="BI1876" t="s">
        <v>6816</v>
      </c>
      <c r="BJ1876" s="96">
        <v>4</v>
      </c>
      <c r="BK1876" s="96" t="s">
        <v>4305</v>
      </c>
      <c r="BL1876" s="68" t="s">
        <v>6786</v>
      </c>
      <c r="CQ1876" s="205">
        <v>1</v>
      </c>
    </row>
    <row r="1877" spans="52:95" x14ac:dyDescent="0.25">
      <c r="AZ1877" s="96" t="s">
        <v>2318</v>
      </c>
      <c r="BA1877" s="96" t="s">
        <v>12</v>
      </c>
      <c r="BB1877" s="96">
        <v>5</v>
      </c>
      <c r="BC1877" t="s">
        <v>4577</v>
      </c>
      <c r="BD1877" t="s">
        <v>6817</v>
      </c>
      <c r="BE1877" t="s">
        <v>4578</v>
      </c>
      <c r="BF1877" t="s">
        <v>6818</v>
      </c>
      <c r="BG1877" t="s">
        <v>6819</v>
      </c>
      <c r="BH1877" t="s">
        <v>6793</v>
      </c>
      <c r="BI1877"/>
      <c r="BJ1877" s="96">
        <v>4</v>
      </c>
      <c r="BK1877" s="96" t="s">
        <v>4306</v>
      </c>
      <c r="BL1877" s="68" t="s">
        <v>6786</v>
      </c>
      <c r="CQ1877" s="205">
        <v>1</v>
      </c>
    </row>
    <row r="1878" spans="52:95" x14ac:dyDescent="0.25">
      <c r="AZ1878" s="96" t="s">
        <v>2336</v>
      </c>
      <c r="BA1878" s="96" t="s">
        <v>10</v>
      </c>
      <c r="BB1878" s="96">
        <v>1</v>
      </c>
      <c r="BC1878" t="s">
        <v>4512</v>
      </c>
      <c r="BD1878" t="s">
        <v>6848</v>
      </c>
      <c r="BJ1878" s="96">
        <v>4</v>
      </c>
      <c r="BK1878" s="96" t="s">
        <v>4292</v>
      </c>
      <c r="BL1878" s="68" t="s">
        <v>6786</v>
      </c>
      <c r="CQ1878" s="205">
        <v>1</v>
      </c>
    </row>
    <row r="1879" spans="52:95" x14ac:dyDescent="0.25">
      <c r="AZ1879" s="96" t="s">
        <v>2336</v>
      </c>
      <c r="BA1879" s="96" t="s">
        <v>10</v>
      </c>
      <c r="BB1879" s="96">
        <v>2</v>
      </c>
      <c r="BC1879" t="s">
        <v>4518</v>
      </c>
      <c r="BD1879" t="s">
        <v>7077</v>
      </c>
      <c r="BE1879" t="s">
        <v>6787</v>
      </c>
      <c r="BF1879" t="s">
        <v>6788</v>
      </c>
      <c r="BG1879" t="s">
        <v>6789</v>
      </c>
      <c r="BJ1879" s="96">
        <v>4</v>
      </c>
      <c r="BK1879" s="96" t="s">
        <v>4293</v>
      </c>
      <c r="BL1879" s="68" t="s">
        <v>6786</v>
      </c>
      <c r="CQ1879" s="205">
        <v>1</v>
      </c>
    </row>
    <row r="1880" spans="52:95" x14ac:dyDescent="0.25">
      <c r="AZ1880" s="96" t="s">
        <v>2336</v>
      </c>
      <c r="BA1880" s="96" t="s">
        <v>10</v>
      </c>
      <c r="BB1880" s="96">
        <v>3</v>
      </c>
      <c r="BC1880" t="s">
        <v>4523</v>
      </c>
      <c r="BD1880" t="s">
        <v>5708</v>
      </c>
      <c r="BE1880" t="s">
        <v>5709</v>
      </c>
      <c r="BJ1880" s="96">
        <v>4</v>
      </c>
      <c r="BK1880" s="96" t="s">
        <v>4294</v>
      </c>
      <c r="BL1880" s="68" t="s">
        <v>6786</v>
      </c>
      <c r="CQ1880" s="205">
        <v>1</v>
      </c>
    </row>
    <row r="1881" spans="52:95" x14ac:dyDescent="0.25">
      <c r="AZ1881" s="96" t="s">
        <v>2336</v>
      </c>
      <c r="BA1881" s="96" t="s">
        <v>10</v>
      </c>
      <c r="BB1881" s="96">
        <v>4</v>
      </c>
      <c r="BC1881" t="s">
        <v>4527</v>
      </c>
      <c r="BD1881" t="s">
        <v>5709</v>
      </c>
      <c r="BE1881" t="s">
        <v>7078</v>
      </c>
      <c r="BJ1881" s="96">
        <v>4</v>
      </c>
      <c r="BK1881" s="96" t="s">
        <v>4295</v>
      </c>
      <c r="BL1881" s="68" t="s">
        <v>6786</v>
      </c>
      <c r="CQ1881" s="205">
        <v>1</v>
      </c>
    </row>
    <row r="1882" spans="52:95" x14ac:dyDescent="0.25">
      <c r="AZ1882" s="96" t="s">
        <v>2336</v>
      </c>
      <c r="BA1882" s="96" t="s">
        <v>10</v>
      </c>
      <c r="BB1882" s="96">
        <v>5</v>
      </c>
      <c r="BC1882" t="s">
        <v>4531</v>
      </c>
      <c r="BD1882" t="s">
        <v>4435</v>
      </c>
      <c r="BE1882" t="s">
        <v>6792</v>
      </c>
      <c r="BF1882" t="s">
        <v>6793</v>
      </c>
      <c r="BJ1882" s="96">
        <v>4</v>
      </c>
      <c r="BK1882" s="96" t="s">
        <v>4296</v>
      </c>
      <c r="BL1882" s="68" t="s">
        <v>6786</v>
      </c>
      <c r="CQ1882" s="205">
        <v>1</v>
      </c>
    </row>
    <row r="1883" spans="52:95" x14ac:dyDescent="0.25">
      <c r="AZ1883" s="96" t="s">
        <v>2336</v>
      </c>
      <c r="BA1883" s="96" t="s">
        <v>54</v>
      </c>
      <c r="BB1883" s="96">
        <v>1</v>
      </c>
      <c r="BC1883" t="s">
        <v>4536</v>
      </c>
      <c r="BD1883" t="s">
        <v>5709</v>
      </c>
      <c r="BJ1883" s="96">
        <v>4</v>
      </c>
      <c r="BK1883" s="96" t="s">
        <v>4297</v>
      </c>
      <c r="BL1883" s="68" t="s">
        <v>6786</v>
      </c>
      <c r="CQ1883" s="205">
        <v>1</v>
      </c>
    </row>
    <row r="1884" spans="52:95" x14ac:dyDescent="0.25">
      <c r="AZ1884" s="96" t="s">
        <v>2336</v>
      </c>
      <c r="BA1884" s="96" t="s">
        <v>54</v>
      </c>
      <c r="BB1884" s="96">
        <v>2</v>
      </c>
      <c r="BC1884" t="s">
        <v>4540</v>
      </c>
      <c r="BD1884" t="s">
        <v>4541</v>
      </c>
      <c r="BE1884" t="s">
        <v>6794</v>
      </c>
      <c r="BF1884" t="s">
        <v>6789</v>
      </c>
      <c r="BG1884" t="s">
        <v>6788</v>
      </c>
      <c r="BH1884" s="96" t="s">
        <v>6795</v>
      </c>
      <c r="BJ1884" s="96">
        <v>4</v>
      </c>
      <c r="BK1884" s="96" t="s">
        <v>4298</v>
      </c>
      <c r="BL1884" s="68" t="s">
        <v>6786</v>
      </c>
      <c r="CQ1884" s="205">
        <v>1</v>
      </c>
    </row>
    <row r="1885" spans="52:95" x14ac:dyDescent="0.25">
      <c r="AZ1885" s="96" t="s">
        <v>2336</v>
      </c>
      <c r="BA1885" s="96" t="s">
        <v>54</v>
      </c>
      <c r="BB1885" s="96">
        <v>3</v>
      </c>
      <c r="BC1885" t="s">
        <v>4545</v>
      </c>
      <c r="BD1885" t="s">
        <v>5708</v>
      </c>
      <c r="BE1885" t="s">
        <v>5709</v>
      </c>
      <c r="BJ1885" s="96">
        <v>4</v>
      </c>
      <c r="BK1885" s="96" t="s">
        <v>4299</v>
      </c>
      <c r="BL1885" s="68" t="s">
        <v>6786</v>
      </c>
      <c r="CQ1885" s="205">
        <v>1</v>
      </c>
    </row>
    <row r="1886" spans="52:95" x14ac:dyDescent="0.25">
      <c r="AZ1886" s="96" t="s">
        <v>2336</v>
      </c>
      <c r="BA1886" s="96" t="s">
        <v>54</v>
      </c>
      <c r="BB1886" s="96">
        <v>4</v>
      </c>
      <c r="BC1886" t="s">
        <v>4550</v>
      </c>
      <c r="BD1886" t="s">
        <v>4551</v>
      </c>
      <c r="BE1886" t="s">
        <v>6799</v>
      </c>
      <c r="BF1886" t="s">
        <v>6800</v>
      </c>
      <c r="BG1886" t="s">
        <v>6801</v>
      </c>
      <c r="BH1886" s="96" t="s">
        <v>6802</v>
      </c>
      <c r="BI1886" s="96" t="s">
        <v>6803</v>
      </c>
      <c r="BJ1886" s="96">
        <v>4</v>
      </c>
      <c r="BK1886" s="96" t="s">
        <v>4300</v>
      </c>
      <c r="BL1886" s="68" t="s">
        <v>6786</v>
      </c>
      <c r="CQ1886" s="205">
        <v>1</v>
      </c>
    </row>
    <row r="1887" spans="52:95" x14ac:dyDescent="0.25">
      <c r="AZ1887" s="96" t="s">
        <v>2336</v>
      </c>
      <c r="BA1887" s="96" t="s">
        <v>54</v>
      </c>
      <c r="BB1887" s="96">
        <v>5</v>
      </c>
      <c r="BC1887" t="s">
        <v>4555</v>
      </c>
      <c r="BD1887" t="s">
        <v>4556</v>
      </c>
      <c r="BE1887" t="s">
        <v>6804</v>
      </c>
      <c r="BF1887" t="s">
        <v>6805</v>
      </c>
      <c r="BG1887" t="s">
        <v>6806</v>
      </c>
      <c r="BH1887" s="96" t="s">
        <v>6807</v>
      </c>
      <c r="BJ1887" s="96">
        <v>4</v>
      </c>
      <c r="BK1887" s="96" t="s">
        <v>4301</v>
      </c>
      <c r="BL1887" s="68" t="s">
        <v>6786</v>
      </c>
      <c r="CQ1887" s="205">
        <v>1</v>
      </c>
    </row>
    <row r="1888" spans="52:95" x14ac:dyDescent="0.25">
      <c r="AZ1888" s="96" t="s">
        <v>2336</v>
      </c>
      <c r="BA1888" s="96" t="s">
        <v>12</v>
      </c>
      <c r="BB1888" s="96">
        <v>1</v>
      </c>
      <c r="BC1888" t="s">
        <v>4560</v>
      </c>
      <c r="BD1888" t="s">
        <v>6848</v>
      </c>
      <c r="BH1888"/>
      <c r="BI1888"/>
      <c r="BJ1888" s="96">
        <v>4</v>
      </c>
      <c r="BK1888" s="96" t="s">
        <v>4302</v>
      </c>
      <c r="BL1888" s="68" t="s">
        <v>6786</v>
      </c>
      <c r="CQ1888" s="205">
        <v>1</v>
      </c>
    </row>
    <row r="1889" spans="52:95" x14ac:dyDescent="0.25">
      <c r="AZ1889" s="96" t="s">
        <v>2336</v>
      </c>
      <c r="BA1889" s="96" t="s">
        <v>12</v>
      </c>
      <c r="BB1889" s="96">
        <v>2</v>
      </c>
      <c r="BC1889" t="s">
        <v>4564</v>
      </c>
      <c r="BD1889" t="s">
        <v>4565</v>
      </c>
      <c r="BE1889" t="s">
        <v>6808</v>
      </c>
      <c r="BF1889" t="s">
        <v>6809</v>
      </c>
      <c r="BG1889" t="s">
        <v>6810</v>
      </c>
      <c r="BH1889" t="s">
        <v>6811</v>
      </c>
      <c r="BI1889"/>
      <c r="BJ1889" s="96">
        <v>4</v>
      </c>
      <c r="BK1889" s="96" t="s">
        <v>4303</v>
      </c>
      <c r="BL1889" s="68" t="s">
        <v>6786</v>
      </c>
      <c r="CQ1889" s="205">
        <v>1</v>
      </c>
    </row>
    <row r="1890" spans="52:95" x14ac:dyDescent="0.25">
      <c r="AZ1890" s="96" t="s">
        <v>2336</v>
      </c>
      <c r="BA1890" s="96" t="s">
        <v>12</v>
      </c>
      <c r="BB1890" s="96">
        <v>3</v>
      </c>
      <c r="BC1890" t="s">
        <v>4569</v>
      </c>
      <c r="BD1890" t="s">
        <v>5709</v>
      </c>
      <c r="BH1890"/>
      <c r="BI1890"/>
      <c r="BJ1890" s="96">
        <v>4</v>
      </c>
      <c r="BK1890" s="96" t="s">
        <v>4304</v>
      </c>
      <c r="BL1890" s="68" t="s">
        <v>6786</v>
      </c>
      <c r="CQ1890" s="205">
        <v>1</v>
      </c>
    </row>
    <row r="1891" spans="52:95" x14ac:dyDescent="0.25">
      <c r="AZ1891" s="96" t="s">
        <v>2336</v>
      </c>
      <c r="BA1891" s="96" t="s">
        <v>12</v>
      </c>
      <c r="BB1891" s="96">
        <v>4</v>
      </c>
      <c r="BC1891" t="s">
        <v>4573</v>
      </c>
      <c r="BD1891" t="s">
        <v>6812</v>
      </c>
      <c r="BE1891" t="s">
        <v>6813</v>
      </c>
      <c r="BF1891" t="s">
        <v>6802</v>
      </c>
      <c r="BG1891" t="s">
        <v>6814</v>
      </c>
      <c r="BH1891" t="s">
        <v>6815</v>
      </c>
      <c r="BI1891" t="s">
        <v>6816</v>
      </c>
      <c r="BJ1891" s="96">
        <v>4</v>
      </c>
      <c r="BK1891" s="96" t="s">
        <v>4305</v>
      </c>
      <c r="BL1891" s="68" t="s">
        <v>6786</v>
      </c>
      <c r="CQ1891" s="205">
        <v>1</v>
      </c>
    </row>
    <row r="1892" spans="52:95" x14ac:dyDescent="0.25">
      <c r="AZ1892" s="96" t="s">
        <v>2336</v>
      </c>
      <c r="BA1892" s="96" t="s">
        <v>12</v>
      </c>
      <c r="BB1892" s="96">
        <v>5</v>
      </c>
      <c r="BC1892" t="s">
        <v>4577</v>
      </c>
      <c r="BD1892" t="s">
        <v>6817</v>
      </c>
      <c r="BE1892" t="s">
        <v>4578</v>
      </c>
      <c r="BF1892" t="s">
        <v>6818</v>
      </c>
      <c r="BG1892" t="s">
        <v>6819</v>
      </c>
      <c r="BH1892" t="s">
        <v>6793</v>
      </c>
      <c r="BI1892"/>
      <c r="BJ1892" s="96">
        <v>4</v>
      </c>
      <c r="BK1892" s="96" t="s">
        <v>4306</v>
      </c>
      <c r="BL1892" s="68" t="s">
        <v>6786</v>
      </c>
      <c r="CQ1892" s="205">
        <v>1</v>
      </c>
    </row>
    <row r="1893" spans="52:95" x14ac:dyDescent="0.25">
      <c r="AZ1893" s="96" t="s">
        <v>2354</v>
      </c>
      <c r="BA1893" s="96" t="s">
        <v>10</v>
      </c>
      <c r="BB1893" s="96">
        <v>1</v>
      </c>
      <c r="BC1893" t="s">
        <v>4512</v>
      </c>
      <c r="BD1893" t="s">
        <v>5710</v>
      </c>
      <c r="BE1893" t="s">
        <v>6848</v>
      </c>
      <c r="BJ1893" s="96">
        <v>4</v>
      </c>
      <c r="BK1893" s="96" t="s">
        <v>4292</v>
      </c>
      <c r="BL1893" s="68" t="s">
        <v>6786</v>
      </c>
      <c r="CQ1893" s="205">
        <v>1</v>
      </c>
    </row>
    <row r="1894" spans="52:95" x14ac:dyDescent="0.25">
      <c r="AZ1894" s="96" t="s">
        <v>2354</v>
      </c>
      <c r="BA1894" s="96" t="s">
        <v>10</v>
      </c>
      <c r="BB1894" s="96">
        <v>2</v>
      </c>
      <c r="BC1894" t="s">
        <v>4518</v>
      </c>
      <c r="BD1894" t="s">
        <v>7079</v>
      </c>
      <c r="BE1894" t="s">
        <v>6787</v>
      </c>
      <c r="BF1894" t="s">
        <v>6788</v>
      </c>
      <c r="BG1894" t="s">
        <v>6789</v>
      </c>
      <c r="BJ1894" s="96">
        <v>4</v>
      </c>
      <c r="BK1894" s="96" t="s">
        <v>4293</v>
      </c>
      <c r="BL1894" s="68" t="s">
        <v>6786</v>
      </c>
      <c r="CQ1894" s="205">
        <v>1</v>
      </c>
    </row>
    <row r="1895" spans="52:95" x14ac:dyDescent="0.25">
      <c r="AZ1895" s="96" t="s">
        <v>2354</v>
      </c>
      <c r="BA1895" s="96" t="s">
        <v>10</v>
      </c>
      <c r="BB1895" s="96">
        <v>3</v>
      </c>
      <c r="BC1895" t="s">
        <v>4523</v>
      </c>
      <c r="BD1895" t="s">
        <v>5711</v>
      </c>
      <c r="BE1895" t="s">
        <v>4436</v>
      </c>
      <c r="BJ1895" s="96">
        <v>4</v>
      </c>
      <c r="BK1895" s="96" t="s">
        <v>4294</v>
      </c>
      <c r="BL1895" s="68" t="s">
        <v>6786</v>
      </c>
      <c r="CQ1895" s="205">
        <v>1</v>
      </c>
    </row>
    <row r="1896" spans="52:95" x14ac:dyDescent="0.25">
      <c r="AZ1896" s="96" t="s">
        <v>2354</v>
      </c>
      <c r="BA1896" s="96" t="s">
        <v>10</v>
      </c>
      <c r="BB1896" s="96">
        <v>4</v>
      </c>
      <c r="BC1896" t="s">
        <v>4527</v>
      </c>
      <c r="BD1896" t="s">
        <v>4436</v>
      </c>
      <c r="BE1896" t="s">
        <v>7080</v>
      </c>
      <c r="BJ1896" s="96">
        <v>4</v>
      </c>
      <c r="BK1896" s="96" t="s">
        <v>4295</v>
      </c>
      <c r="BL1896" s="68" t="s">
        <v>6786</v>
      </c>
      <c r="CQ1896" s="205">
        <v>1</v>
      </c>
    </row>
    <row r="1897" spans="52:95" x14ac:dyDescent="0.25">
      <c r="AZ1897" s="96" t="s">
        <v>2354</v>
      </c>
      <c r="BA1897" s="96" t="s">
        <v>10</v>
      </c>
      <c r="BB1897" s="96">
        <v>5</v>
      </c>
      <c r="BC1897" t="s">
        <v>4531</v>
      </c>
      <c r="BD1897" t="s">
        <v>4437</v>
      </c>
      <c r="BE1897" t="s">
        <v>6792</v>
      </c>
      <c r="BF1897" t="s">
        <v>6793</v>
      </c>
      <c r="BJ1897" s="96">
        <v>4</v>
      </c>
      <c r="BK1897" s="96" t="s">
        <v>4296</v>
      </c>
      <c r="BL1897" s="68" t="s">
        <v>6786</v>
      </c>
      <c r="CQ1897" s="205">
        <v>1</v>
      </c>
    </row>
    <row r="1898" spans="52:95" x14ac:dyDescent="0.25">
      <c r="AZ1898" s="96" t="s">
        <v>2354</v>
      </c>
      <c r="BA1898" s="96" t="s">
        <v>54</v>
      </c>
      <c r="BB1898" s="96">
        <v>1</v>
      </c>
      <c r="BC1898" t="s">
        <v>4536</v>
      </c>
      <c r="BD1898" t="s">
        <v>4436</v>
      </c>
      <c r="BJ1898" s="96">
        <v>4</v>
      </c>
      <c r="BK1898" s="96" t="s">
        <v>4297</v>
      </c>
      <c r="BL1898" s="68" t="s">
        <v>6786</v>
      </c>
      <c r="CQ1898" s="205">
        <v>1</v>
      </c>
    </row>
    <row r="1899" spans="52:95" x14ac:dyDescent="0.25">
      <c r="AZ1899" s="96" t="s">
        <v>2354</v>
      </c>
      <c r="BA1899" s="96" t="s">
        <v>54</v>
      </c>
      <c r="BB1899" s="96">
        <v>2</v>
      </c>
      <c r="BC1899" t="s">
        <v>4540</v>
      </c>
      <c r="BD1899" t="s">
        <v>4541</v>
      </c>
      <c r="BE1899" t="s">
        <v>6794</v>
      </c>
      <c r="BF1899" t="s">
        <v>6789</v>
      </c>
      <c r="BG1899" t="s">
        <v>6788</v>
      </c>
      <c r="BH1899" s="96" t="s">
        <v>6795</v>
      </c>
      <c r="BJ1899" s="96">
        <v>4</v>
      </c>
      <c r="BK1899" s="96" t="s">
        <v>4298</v>
      </c>
      <c r="BL1899" s="68" t="s">
        <v>6786</v>
      </c>
      <c r="CQ1899" s="205">
        <v>1</v>
      </c>
    </row>
    <row r="1900" spans="52:95" x14ac:dyDescent="0.25">
      <c r="AZ1900" s="96" t="s">
        <v>2354</v>
      </c>
      <c r="BA1900" s="96" t="s">
        <v>54</v>
      </c>
      <c r="BB1900" s="96">
        <v>3</v>
      </c>
      <c r="BC1900" t="s">
        <v>4545</v>
      </c>
      <c r="BD1900" t="s">
        <v>5711</v>
      </c>
      <c r="BE1900" t="s">
        <v>4436</v>
      </c>
      <c r="BJ1900" s="96">
        <v>4</v>
      </c>
      <c r="BK1900" s="96" t="s">
        <v>4299</v>
      </c>
      <c r="BL1900" s="68" t="s">
        <v>6786</v>
      </c>
      <c r="CQ1900" s="205">
        <v>1</v>
      </c>
    </row>
    <row r="1901" spans="52:95" x14ac:dyDescent="0.25">
      <c r="AZ1901" s="96" t="s">
        <v>2354</v>
      </c>
      <c r="BA1901" s="96" t="s">
        <v>54</v>
      </c>
      <c r="BB1901" s="96">
        <v>4</v>
      </c>
      <c r="BC1901" t="s">
        <v>4550</v>
      </c>
      <c r="BD1901" t="s">
        <v>4551</v>
      </c>
      <c r="BE1901" t="s">
        <v>6799</v>
      </c>
      <c r="BF1901" t="s">
        <v>6800</v>
      </c>
      <c r="BG1901" t="s">
        <v>6801</v>
      </c>
      <c r="BH1901" s="96" t="s">
        <v>6802</v>
      </c>
      <c r="BI1901" s="96" t="s">
        <v>6803</v>
      </c>
      <c r="BJ1901" s="96">
        <v>4</v>
      </c>
      <c r="BK1901" s="96" t="s">
        <v>4300</v>
      </c>
      <c r="BL1901" s="68" t="s">
        <v>6786</v>
      </c>
      <c r="CQ1901" s="205">
        <v>1</v>
      </c>
    </row>
    <row r="1902" spans="52:95" x14ac:dyDescent="0.25">
      <c r="AZ1902" s="96" t="s">
        <v>2354</v>
      </c>
      <c r="BA1902" s="96" t="s">
        <v>54</v>
      </c>
      <c r="BB1902" s="96">
        <v>5</v>
      </c>
      <c r="BC1902" t="s">
        <v>4555</v>
      </c>
      <c r="BD1902" t="s">
        <v>4556</v>
      </c>
      <c r="BE1902" t="s">
        <v>6804</v>
      </c>
      <c r="BF1902" t="s">
        <v>6805</v>
      </c>
      <c r="BG1902" t="s">
        <v>6806</v>
      </c>
      <c r="BH1902" s="96" t="s">
        <v>6807</v>
      </c>
      <c r="BJ1902" s="96">
        <v>4</v>
      </c>
      <c r="BK1902" s="96" t="s">
        <v>4301</v>
      </c>
      <c r="BL1902" s="68" t="s">
        <v>6786</v>
      </c>
      <c r="CQ1902" s="205">
        <v>1</v>
      </c>
    </row>
    <row r="1903" spans="52:95" x14ac:dyDescent="0.25">
      <c r="AZ1903" s="96" t="s">
        <v>2354</v>
      </c>
      <c r="BA1903" s="96" t="s">
        <v>12</v>
      </c>
      <c r="BB1903" s="96">
        <v>1</v>
      </c>
      <c r="BC1903" t="s">
        <v>4560</v>
      </c>
      <c r="BD1903" t="s">
        <v>5710</v>
      </c>
      <c r="BE1903" t="s">
        <v>6848</v>
      </c>
      <c r="BH1903"/>
      <c r="BI1903"/>
      <c r="BJ1903" s="96">
        <v>4</v>
      </c>
      <c r="BK1903" s="96" t="s">
        <v>4302</v>
      </c>
      <c r="BL1903" s="68" t="s">
        <v>6786</v>
      </c>
      <c r="CQ1903" s="205">
        <v>1</v>
      </c>
    </row>
    <row r="1904" spans="52:95" x14ac:dyDescent="0.25">
      <c r="AZ1904" s="96" t="s">
        <v>2354</v>
      </c>
      <c r="BA1904" s="96" t="s">
        <v>12</v>
      </c>
      <c r="BB1904" s="96">
        <v>2</v>
      </c>
      <c r="BC1904" t="s">
        <v>4564</v>
      </c>
      <c r="BD1904" t="s">
        <v>4565</v>
      </c>
      <c r="BE1904" t="s">
        <v>6808</v>
      </c>
      <c r="BF1904" t="s">
        <v>6809</v>
      </c>
      <c r="BG1904" t="s">
        <v>6810</v>
      </c>
      <c r="BH1904" t="s">
        <v>6811</v>
      </c>
      <c r="BI1904"/>
      <c r="BJ1904" s="96">
        <v>4</v>
      </c>
      <c r="BK1904" s="96" t="s">
        <v>4303</v>
      </c>
      <c r="BL1904" s="68" t="s">
        <v>6786</v>
      </c>
      <c r="CQ1904" s="205">
        <v>1</v>
      </c>
    </row>
    <row r="1905" spans="52:95" x14ac:dyDescent="0.25">
      <c r="AZ1905" s="96" t="s">
        <v>2354</v>
      </c>
      <c r="BA1905" s="96" t="s">
        <v>12</v>
      </c>
      <c r="BB1905" s="96">
        <v>3</v>
      </c>
      <c r="BC1905" t="s">
        <v>4569</v>
      </c>
      <c r="BD1905" t="s">
        <v>5710</v>
      </c>
      <c r="BE1905" t="s">
        <v>4436</v>
      </c>
      <c r="BH1905"/>
      <c r="BI1905"/>
      <c r="BJ1905" s="96">
        <v>4</v>
      </c>
      <c r="BK1905" s="96" t="s">
        <v>4304</v>
      </c>
      <c r="BL1905" s="68" t="s">
        <v>6786</v>
      </c>
      <c r="CQ1905" s="205">
        <v>1</v>
      </c>
    </row>
    <row r="1906" spans="52:95" x14ac:dyDescent="0.25">
      <c r="AZ1906" s="96" t="s">
        <v>2354</v>
      </c>
      <c r="BA1906" s="96" t="s">
        <v>12</v>
      </c>
      <c r="BB1906" s="96">
        <v>4</v>
      </c>
      <c r="BC1906" t="s">
        <v>4573</v>
      </c>
      <c r="BD1906" t="s">
        <v>6812</v>
      </c>
      <c r="BE1906" t="s">
        <v>6813</v>
      </c>
      <c r="BF1906" t="s">
        <v>6802</v>
      </c>
      <c r="BG1906" t="s">
        <v>6814</v>
      </c>
      <c r="BH1906" t="s">
        <v>6815</v>
      </c>
      <c r="BI1906" t="s">
        <v>6816</v>
      </c>
      <c r="BJ1906" s="96">
        <v>4</v>
      </c>
      <c r="BK1906" s="96" t="s">
        <v>4305</v>
      </c>
      <c r="BL1906" s="68" t="s">
        <v>6786</v>
      </c>
      <c r="CQ1906" s="205">
        <v>1</v>
      </c>
    </row>
    <row r="1907" spans="52:95" x14ac:dyDescent="0.25">
      <c r="AZ1907" s="96" t="s">
        <v>2354</v>
      </c>
      <c r="BA1907" s="96" t="s">
        <v>12</v>
      </c>
      <c r="BB1907" s="96">
        <v>5</v>
      </c>
      <c r="BC1907" t="s">
        <v>4577</v>
      </c>
      <c r="BD1907" t="s">
        <v>6817</v>
      </c>
      <c r="BE1907" t="s">
        <v>4578</v>
      </c>
      <c r="BF1907" t="s">
        <v>6818</v>
      </c>
      <c r="BG1907" t="s">
        <v>6819</v>
      </c>
      <c r="BH1907" t="s">
        <v>6793</v>
      </c>
      <c r="BI1907"/>
      <c r="BJ1907" s="96">
        <v>4</v>
      </c>
      <c r="BK1907" s="96" t="s">
        <v>4306</v>
      </c>
      <c r="BL1907" s="68" t="s">
        <v>6786</v>
      </c>
      <c r="CQ1907" s="205">
        <v>1</v>
      </c>
    </row>
    <row r="1908" spans="52:95" x14ac:dyDescent="0.25">
      <c r="AZ1908" s="96" t="s">
        <v>2372</v>
      </c>
      <c r="BA1908" s="96" t="s">
        <v>10</v>
      </c>
      <c r="BB1908" s="96">
        <v>1</v>
      </c>
      <c r="BC1908" t="s">
        <v>4512</v>
      </c>
      <c r="BD1908" t="s">
        <v>4438</v>
      </c>
      <c r="BE1908" t="s">
        <v>6848</v>
      </c>
      <c r="BI1908"/>
      <c r="BJ1908" s="96">
        <v>4</v>
      </c>
      <c r="BK1908" s="96" t="s">
        <v>4292</v>
      </c>
      <c r="BL1908" s="68" t="s">
        <v>6786</v>
      </c>
      <c r="CQ1908" s="205">
        <v>1</v>
      </c>
    </row>
    <row r="1909" spans="52:95" x14ac:dyDescent="0.25">
      <c r="AZ1909" s="96" t="s">
        <v>2372</v>
      </c>
      <c r="BA1909" s="96" t="s">
        <v>10</v>
      </c>
      <c r="BB1909" s="96">
        <v>2</v>
      </c>
      <c r="BC1909" t="s">
        <v>4518</v>
      </c>
      <c r="BD1909" t="s">
        <v>7081</v>
      </c>
      <c r="BE1909" t="s">
        <v>6787</v>
      </c>
      <c r="BF1909" t="s">
        <v>6788</v>
      </c>
      <c r="BG1909" t="s">
        <v>6789</v>
      </c>
      <c r="BI1909"/>
      <c r="BJ1909" s="96">
        <v>4</v>
      </c>
      <c r="BK1909" s="96" t="s">
        <v>4293</v>
      </c>
      <c r="BL1909" s="68" t="s">
        <v>6786</v>
      </c>
      <c r="CQ1909" s="205">
        <v>1</v>
      </c>
    </row>
    <row r="1910" spans="52:95" x14ac:dyDescent="0.25">
      <c r="AZ1910" s="96" t="s">
        <v>2372</v>
      </c>
      <c r="BA1910" s="96" t="s">
        <v>10</v>
      </c>
      <c r="BB1910" s="96">
        <v>3</v>
      </c>
      <c r="BC1910" t="s">
        <v>4523</v>
      </c>
      <c r="BD1910" t="s">
        <v>5712</v>
      </c>
      <c r="BE1910" t="s">
        <v>4439</v>
      </c>
      <c r="BI1910"/>
      <c r="BJ1910" s="96">
        <v>4</v>
      </c>
      <c r="BK1910" s="96" t="s">
        <v>4294</v>
      </c>
      <c r="BL1910" s="68" t="s">
        <v>6786</v>
      </c>
      <c r="CQ1910" s="205">
        <v>1</v>
      </c>
    </row>
    <row r="1911" spans="52:95" x14ac:dyDescent="0.25">
      <c r="AZ1911" s="96" t="s">
        <v>2372</v>
      </c>
      <c r="BA1911" s="96" t="s">
        <v>10</v>
      </c>
      <c r="BB1911" s="96">
        <v>4</v>
      </c>
      <c r="BC1911" t="s">
        <v>4527</v>
      </c>
      <c r="BD1911" t="s">
        <v>4439</v>
      </c>
      <c r="BE1911" t="s">
        <v>7082</v>
      </c>
      <c r="BJ1911" s="96">
        <v>4</v>
      </c>
      <c r="BK1911" s="96" t="s">
        <v>4295</v>
      </c>
      <c r="BL1911" s="68" t="s">
        <v>6786</v>
      </c>
      <c r="CQ1911" s="205">
        <v>1</v>
      </c>
    </row>
    <row r="1912" spans="52:95" x14ac:dyDescent="0.25">
      <c r="AZ1912" s="96" t="s">
        <v>2372</v>
      </c>
      <c r="BA1912" s="96" t="s">
        <v>10</v>
      </c>
      <c r="BB1912" s="96">
        <v>5</v>
      </c>
      <c r="BC1912" t="s">
        <v>4531</v>
      </c>
      <c r="BD1912" t="s">
        <v>2388</v>
      </c>
      <c r="BE1912" t="s">
        <v>6792</v>
      </c>
      <c r="BF1912" t="s">
        <v>6793</v>
      </c>
      <c r="BJ1912" s="96">
        <v>4</v>
      </c>
      <c r="BK1912" s="96" t="s">
        <v>4296</v>
      </c>
      <c r="BL1912" s="68" t="s">
        <v>6786</v>
      </c>
      <c r="CQ1912" s="205">
        <v>1</v>
      </c>
    </row>
    <row r="1913" spans="52:95" x14ac:dyDescent="0.25">
      <c r="AZ1913" s="96" t="s">
        <v>2372</v>
      </c>
      <c r="BA1913" s="96" t="s">
        <v>54</v>
      </c>
      <c r="BB1913" s="96">
        <v>1</v>
      </c>
      <c r="BC1913" t="s">
        <v>4536</v>
      </c>
      <c r="BD1913" t="s">
        <v>4439</v>
      </c>
      <c r="BJ1913" s="96">
        <v>4</v>
      </c>
      <c r="BK1913" s="96" t="s">
        <v>4297</v>
      </c>
      <c r="BL1913" s="68" t="s">
        <v>6786</v>
      </c>
      <c r="CQ1913" s="205">
        <v>1</v>
      </c>
    </row>
    <row r="1914" spans="52:95" x14ac:dyDescent="0.25">
      <c r="AZ1914" s="96" t="s">
        <v>2372</v>
      </c>
      <c r="BA1914" s="96" t="s">
        <v>54</v>
      </c>
      <c r="BB1914" s="96">
        <v>2</v>
      </c>
      <c r="BC1914" t="s">
        <v>4540</v>
      </c>
      <c r="BD1914" t="s">
        <v>4541</v>
      </c>
      <c r="BE1914" t="s">
        <v>6794</v>
      </c>
      <c r="BF1914" t="s">
        <v>6789</v>
      </c>
      <c r="BG1914" t="s">
        <v>6788</v>
      </c>
      <c r="BH1914" s="96" t="s">
        <v>6795</v>
      </c>
      <c r="BJ1914" s="96">
        <v>4</v>
      </c>
      <c r="BK1914" s="96" t="s">
        <v>4298</v>
      </c>
      <c r="BL1914" s="68" t="s">
        <v>6786</v>
      </c>
      <c r="CQ1914" s="205">
        <v>1</v>
      </c>
    </row>
    <row r="1915" spans="52:95" x14ac:dyDescent="0.25">
      <c r="AZ1915" s="96" t="s">
        <v>2372</v>
      </c>
      <c r="BA1915" s="96" t="s">
        <v>54</v>
      </c>
      <c r="BB1915" s="96">
        <v>3</v>
      </c>
      <c r="BC1915" t="s">
        <v>4545</v>
      </c>
      <c r="BD1915" t="s">
        <v>5712</v>
      </c>
      <c r="BE1915" t="s">
        <v>4439</v>
      </c>
      <c r="BI1915"/>
      <c r="BJ1915" s="96">
        <v>4</v>
      </c>
      <c r="BK1915" s="96" t="s">
        <v>4299</v>
      </c>
      <c r="BL1915" s="68" t="s">
        <v>6786</v>
      </c>
      <c r="CQ1915" s="205">
        <v>1</v>
      </c>
    </row>
    <row r="1916" spans="52:95" x14ac:dyDescent="0.25">
      <c r="AZ1916" s="96" t="s">
        <v>2372</v>
      </c>
      <c r="BA1916" s="96" t="s">
        <v>54</v>
      </c>
      <c r="BB1916" s="96">
        <v>4</v>
      </c>
      <c r="BC1916" t="s">
        <v>4550</v>
      </c>
      <c r="BD1916" t="s">
        <v>4551</v>
      </c>
      <c r="BE1916" t="s">
        <v>6799</v>
      </c>
      <c r="BF1916" t="s">
        <v>6800</v>
      </c>
      <c r="BG1916" t="s">
        <v>6801</v>
      </c>
      <c r="BH1916" s="96" t="s">
        <v>6802</v>
      </c>
      <c r="BI1916" s="96" t="s">
        <v>6803</v>
      </c>
      <c r="BJ1916" s="96">
        <v>4</v>
      </c>
      <c r="BK1916" s="96" t="s">
        <v>4300</v>
      </c>
      <c r="BL1916" s="68" t="s">
        <v>6786</v>
      </c>
      <c r="CQ1916" s="205">
        <v>1</v>
      </c>
    </row>
    <row r="1917" spans="52:95" x14ac:dyDescent="0.25">
      <c r="AZ1917" s="96" t="s">
        <v>2372</v>
      </c>
      <c r="BA1917" s="96" t="s">
        <v>54</v>
      </c>
      <c r="BB1917" s="96">
        <v>5</v>
      </c>
      <c r="BC1917" t="s">
        <v>4555</v>
      </c>
      <c r="BD1917" t="s">
        <v>4556</v>
      </c>
      <c r="BE1917" t="s">
        <v>6804</v>
      </c>
      <c r="BF1917" t="s">
        <v>6805</v>
      </c>
      <c r="BG1917" t="s">
        <v>6806</v>
      </c>
      <c r="BH1917" s="96" t="s">
        <v>6807</v>
      </c>
      <c r="BJ1917" s="96">
        <v>4</v>
      </c>
      <c r="BK1917" s="96" t="s">
        <v>4301</v>
      </c>
      <c r="BL1917" s="68" t="s">
        <v>6786</v>
      </c>
      <c r="CQ1917" s="205">
        <v>1</v>
      </c>
    </row>
    <row r="1918" spans="52:95" x14ac:dyDescent="0.25">
      <c r="AZ1918" s="96" t="s">
        <v>2372</v>
      </c>
      <c r="BA1918" s="96" t="s">
        <v>12</v>
      </c>
      <c r="BB1918" s="96">
        <v>1</v>
      </c>
      <c r="BC1918" t="s">
        <v>4560</v>
      </c>
      <c r="BD1918" t="s">
        <v>4438</v>
      </c>
      <c r="BE1918" t="s">
        <v>6848</v>
      </c>
      <c r="BH1918"/>
      <c r="BI1918"/>
      <c r="BJ1918" s="96">
        <v>4</v>
      </c>
      <c r="BK1918" s="96" t="s">
        <v>4302</v>
      </c>
      <c r="BL1918" s="68" t="s">
        <v>6786</v>
      </c>
      <c r="CQ1918" s="205">
        <v>1</v>
      </c>
    </row>
    <row r="1919" spans="52:95" x14ac:dyDescent="0.25">
      <c r="AZ1919" s="96" t="s">
        <v>2372</v>
      </c>
      <c r="BA1919" s="96" t="s">
        <v>12</v>
      </c>
      <c r="BB1919" s="96">
        <v>2</v>
      </c>
      <c r="BC1919" t="s">
        <v>4564</v>
      </c>
      <c r="BD1919" t="s">
        <v>4565</v>
      </c>
      <c r="BE1919" t="s">
        <v>6808</v>
      </c>
      <c r="BF1919" t="s">
        <v>6809</v>
      </c>
      <c r="BG1919" t="s">
        <v>6810</v>
      </c>
      <c r="BH1919" t="s">
        <v>6811</v>
      </c>
      <c r="BI1919"/>
      <c r="BJ1919" s="96">
        <v>4</v>
      </c>
      <c r="BK1919" s="96" t="s">
        <v>4303</v>
      </c>
      <c r="BL1919" s="68" t="s">
        <v>6786</v>
      </c>
      <c r="CQ1919" s="205">
        <v>1</v>
      </c>
    </row>
    <row r="1920" spans="52:95" x14ac:dyDescent="0.25">
      <c r="AZ1920" s="96" t="s">
        <v>2372</v>
      </c>
      <c r="BA1920" s="96" t="s">
        <v>12</v>
      </c>
      <c r="BB1920" s="96">
        <v>3</v>
      </c>
      <c r="BC1920" t="s">
        <v>4569</v>
      </c>
      <c r="BD1920" t="s">
        <v>4438</v>
      </c>
      <c r="BE1920" t="s">
        <v>4439</v>
      </c>
      <c r="BH1920"/>
      <c r="BI1920"/>
      <c r="BJ1920" s="96">
        <v>4</v>
      </c>
      <c r="BK1920" s="96" t="s">
        <v>4304</v>
      </c>
      <c r="BL1920" s="68" t="s">
        <v>6786</v>
      </c>
      <c r="CQ1920" s="205">
        <v>1</v>
      </c>
    </row>
    <row r="1921" spans="52:95" x14ac:dyDescent="0.25">
      <c r="AZ1921" s="96" t="s">
        <v>2372</v>
      </c>
      <c r="BA1921" s="96" t="s">
        <v>12</v>
      </c>
      <c r="BB1921" s="96">
        <v>4</v>
      </c>
      <c r="BC1921" t="s">
        <v>4573</v>
      </c>
      <c r="BD1921" t="s">
        <v>6812</v>
      </c>
      <c r="BE1921" t="s">
        <v>6813</v>
      </c>
      <c r="BF1921" t="s">
        <v>6802</v>
      </c>
      <c r="BG1921" t="s">
        <v>6814</v>
      </c>
      <c r="BH1921" t="s">
        <v>6815</v>
      </c>
      <c r="BI1921" t="s">
        <v>6816</v>
      </c>
      <c r="BJ1921" s="96">
        <v>4</v>
      </c>
      <c r="BK1921" s="96" t="s">
        <v>4305</v>
      </c>
      <c r="BL1921" s="68" t="s">
        <v>6786</v>
      </c>
      <c r="CQ1921" s="205">
        <v>1</v>
      </c>
    </row>
    <row r="1922" spans="52:95" x14ac:dyDescent="0.25">
      <c r="AZ1922" s="96" t="s">
        <v>2372</v>
      </c>
      <c r="BA1922" s="96" t="s">
        <v>12</v>
      </c>
      <c r="BB1922" s="96">
        <v>5</v>
      </c>
      <c r="BC1922" t="s">
        <v>4577</v>
      </c>
      <c r="BD1922" t="s">
        <v>6817</v>
      </c>
      <c r="BE1922" t="s">
        <v>4578</v>
      </c>
      <c r="BF1922" t="s">
        <v>6818</v>
      </c>
      <c r="BG1922" t="s">
        <v>6819</v>
      </c>
      <c r="BH1922" t="s">
        <v>6793</v>
      </c>
      <c r="BI1922"/>
      <c r="BJ1922" s="96">
        <v>4</v>
      </c>
      <c r="BK1922" s="96" t="s">
        <v>4306</v>
      </c>
      <c r="BL1922" s="68" t="s">
        <v>6786</v>
      </c>
      <c r="CQ1922" s="205">
        <v>1</v>
      </c>
    </row>
    <row r="1923" spans="52:95" x14ac:dyDescent="0.25">
      <c r="AZ1923" s="96" t="s">
        <v>2390</v>
      </c>
      <c r="BA1923" s="96" t="s">
        <v>10</v>
      </c>
      <c r="BB1923" s="96">
        <v>1</v>
      </c>
      <c r="BC1923" t="s">
        <v>4512</v>
      </c>
      <c r="BD1923" t="s">
        <v>5713</v>
      </c>
      <c r="BE1923" t="s">
        <v>6848</v>
      </c>
      <c r="BI1923"/>
      <c r="BJ1923" s="96">
        <v>4</v>
      </c>
      <c r="BK1923" s="96" t="s">
        <v>4292</v>
      </c>
      <c r="BL1923" s="68" t="s">
        <v>6786</v>
      </c>
      <c r="CQ1923" s="205">
        <v>1</v>
      </c>
    </row>
    <row r="1924" spans="52:95" x14ac:dyDescent="0.25">
      <c r="AZ1924" s="96" t="s">
        <v>2390</v>
      </c>
      <c r="BA1924" s="96" t="s">
        <v>10</v>
      </c>
      <c r="BB1924" s="96">
        <v>2</v>
      </c>
      <c r="BC1924" t="s">
        <v>4518</v>
      </c>
      <c r="BD1924" t="s">
        <v>7083</v>
      </c>
      <c r="BE1924" t="s">
        <v>6787</v>
      </c>
      <c r="BF1924" t="s">
        <v>6788</v>
      </c>
      <c r="BG1924" t="s">
        <v>6789</v>
      </c>
      <c r="BI1924"/>
      <c r="BJ1924" s="96">
        <v>4</v>
      </c>
      <c r="BK1924" s="96" t="s">
        <v>4293</v>
      </c>
      <c r="BL1924" s="68" t="s">
        <v>6786</v>
      </c>
      <c r="CQ1924" s="205">
        <v>1</v>
      </c>
    </row>
    <row r="1925" spans="52:95" x14ac:dyDescent="0.25">
      <c r="AZ1925" s="96" t="s">
        <v>2390</v>
      </c>
      <c r="BA1925" s="96" t="s">
        <v>10</v>
      </c>
      <c r="BB1925" s="96">
        <v>3</v>
      </c>
      <c r="BC1925" t="s">
        <v>4523</v>
      </c>
      <c r="BD1925" t="s">
        <v>5714</v>
      </c>
      <c r="BE1925" t="s">
        <v>5715</v>
      </c>
      <c r="BI1925"/>
      <c r="BJ1925" s="96">
        <v>4</v>
      </c>
      <c r="BK1925" s="96" t="s">
        <v>4294</v>
      </c>
      <c r="BL1925" s="68" t="s">
        <v>6786</v>
      </c>
      <c r="CQ1925" s="205">
        <v>1</v>
      </c>
    </row>
    <row r="1926" spans="52:95" x14ac:dyDescent="0.25">
      <c r="AZ1926" s="96" t="s">
        <v>2390</v>
      </c>
      <c r="BA1926" s="96" t="s">
        <v>10</v>
      </c>
      <c r="BB1926" s="96">
        <v>4</v>
      </c>
      <c r="BC1926" t="s">
        <v>4527</v>
      </c>
      <c r="BD1926" t="s">
        <v>5715</v>
      </c>
      <c r="BE1926" t="s">
        <v>7084</v>
      </c>
      <c r="BJ1926" s="96">
        <v>4</v>
      </c>
      <c r="BK1926" s="96" t="s">
        <v>4295</v>
      </c>
      <c r="BL1926" s="68" t="s">
        <v>6786</v>
      </c>
      <c r="CQ1926" s="205">
        <v>1</v>
      </c>
    </row>
    <row r="1927" spans="52:95" x14ac:dyDescent="0.25">
      <c r="AZ1927" s="96" t="s">
        <v>2390</v>
      </c>
      <c r="BA1927" s="96" t="s">
        <v>10</v>
      </c>
      <c r="BB1927" s="96">
        <v>5</v>
      </c>
      <c r="BC1927" t="s">
        <v>4531</v>
      </c>
      <c r="BD1927" t="s">
        <v>5713</v>
      </c>
      <c r="BE1927" t="s">
        <v>2406</v>
      </c>
      <c r="BF1927" t="s">
        <v>6792</v>
      </c>
      <c r="BG1927" t="s">
        <v>6793</v>
      </c>
      <c r="BJ1927" s="96">
        <v>4</v>
      </c>
      <c r="BK1927" s="96" t="s">
        <v>4296</v>
      </c>
      <c r="BL1927" s="68" t="s">
        <v>6786</v>
      </c>
      <c r="CQ1927" s="205">
        <v>1</v>
      </c>
    </row>
    <row r="1928" spans="52:95" x14ac:dyDescent="0.25">
      <c r="AZ1928" s="96" t="s">
        <v>2390</v>
      </c>
      <c r="BA1928" s="96" t="s">
        <v>54</v>
      </c>
      <c r="BB1928" s="96">
        <v>1</v>
      </c>
      <c r="BC1928" t="s">
        <v>4536</v>
      </c>
      <c r="BD1928" t="s">
        <v>5715</v>
      </c>
      <c r="BJ1928" s="96">
        <v>4</v>
      </c>
      <c r="BK1928" s="96" t="s">
        <v>4297</v>
      </c>
      <c r="BL1928" s="68" t="s">
        <v>6786</v>
      </c>
      <c r="CQ1928" s="205">
        <v>1</v>
      </c>
    </row>
    <row r="1929" spans="52:95" x14ac:dyDescent="0.25">
      <c r="AZ1929" s="96" t="s">
        <v>2390</v>
      </c>
      <c r="BA1929" s="96" t="s">
        <v>54</v>
      </c>
      <c r="BB1929" s="96">
        <v>2</v>
      </c>
      <c r="BC1929" t="s">
        <v>4540</v>
      </c>
      <c r="BD1929" t="s">
        <v>4541</v>
      </c>
      <c r="BE1929" t="s">
        <v>6794</v>
      </c>
      <c r="BF1929" t="s">
        <v>6789</v>
      </c>
      <c r="BG1929" t="s">
        <v>6788</v>
      </c>
      <c r="BH1929" s="96" t="s">
        <v>6795</v>
      </c>
      <c r="BJ1929" s="96">
        <v>4</v>
      </c>
      <c r="BK1929" s="96" t="s">
        <v>4298</v>
      </c>
      <c r="BL1929" s="68" t="s">
        <v>6786</v>
      </c>
      <c r="CQ1929" s="205">
        <v>1</v>
      </c>
    </row>
    <row r="1930" spans="52:95" x14ac:dyDescent="0.25">
      <c r="AZ1930" s="96" t="s">
        <v>2390</v>
      </c>
      <c r="BA1930" s="96" t="s">
        <v>54</v>
      </c>
      <c r="BB1930" s="96">
        <v>3</v>
      </c>
      <c r="BC1930" t="s">
        <v>4545</v>
      </c>
      <c r="BD1930" t="s">
        <v>5714</v>
      </c>
      <c r="BE1930" t="s">
        <v>5715</v>
      </c>
      <c r="BI1930"/>
      <c r="BJ1930" s="96">
        <v>4</v>
      </c>
      <c r="BK1930" s="96" t="s">
        <v>4299</v>
      </c>
      <c r="BL1930" s="68" t="s">
        <v>6786</v>
      </c>
      <c r="CQ1930" s="205">
        <v>1</v>
      </c>
    </row>
    <row r="1931" spans="52:95" x14ac:dyDescent="0.25">
      <c r="AZ1931" s="96" t="s">
        <v>2390</v>
      </c>
      <c r="BA1931" s="96" t="s">
        <v>54</v>
      </c>
      <c r="BB1931" s="96">
        <v>4</v>
      </c>
      <c r="BC1931" t="s">
        <v>4550</v>
      </c>
      <c r="BD1931" t="s">
        <v>4551</v>
      </c>
      <c r="BE1931" t="s">
        <v>6799</v>
      </c>
      <c r="BF1931" t="s">
        <v>6800</v>
      </c>
      <c r="BG1931" t="s">
        <v>6801</v>
      </c>
      <c r="BH1931" s="96" t="s">
        <v>6802</v>
      </c>
      <c r="BI1931" s="96" t="s">
        <v>6803</v>
      </c>
      <c r="BJ1931" s="96">
        <v>4</v>
      </c>
      <c r="BK1931" s="96" t="s">
        <v>4300</v>
      </c>
      <c r="BL1931" s="68" t="s">
        <v>6786</v>
      </c>
      <c r="CQ1931" s="205">
        <v>1</v>
      </c>
    </row>
    <row r="1932" spans="52:95" x14ac:dyDescent="0.25">
      <c r="AZ1932" s="96" t="s">
        <v>2390</v>
      </c>
      <c r="BA1932" s="96" t="s">
        <v>54</v>
      </c>
      <c r="BB1932" s="96">
        <v>5</v>
      </c>
      <c r="BC1932" t="s">
        <v>4555</v>
      </c>
      <c r="BD1932" t="s">
        <v>4556</v>
      </c>
      <c r="BE1932" t="s">
        <v>6804</v>
      </c>
      <c r="BF1932" t="s">
        <v>6805</v>
      </c>
      <c r="BG1932" t="s">
        <v>6806</v>
      </c>
      <c r="BH1932" s="96" t="s">
        <v>6807</v>
      </c>
      <c r="BJ1932" s="96">
        <v>4</v>
      </c>
      <c r="BK1932" s="96" t="s">
        <v>4301</v>
      </c>
      <c r="BL1932" s="68" t="s">
        <v>6786</v>
      </c>
      <c r="CQ1932" s="205">
        <v>1</v>
      </c>
    </row>
    <row r="1933" spans="52:95" x14ac:dyDescent="0.25">
      <c r="AZ1933" s="96" t="s">
        <v>2390</v>
      </c>
      <c r="BA1933" s="96" t="s">
        <v>12</v>
      </c>
      <c r="BB1933" s="96">
        <v>1</v>
      </c>
      <c r="BC1933" t="s">
        <v>4560</v>
      </c>
      <c r="BD1933" t="s">
        <v>5713</v>
      </c>
      <c r="BE1933" t="s">
        <v>6848</v>
      </c>
      <c r="BH1933"/>
      <c r="BI1933"/>
      <c r="BJ1933" s="96">
        <v>4</v>
      </c>
      <c r="BK1933" s="96" t="s">
        <v>4302</v>
      </c>
      <c r="BL1933" s="68" t="s">
        <v>6786</v>
      </c>
      <c r="CQ1933" s="205">
        <v>1</v>
      </c>
    </row>
    <row r="1934" spans="52:95" x14ac:dyDescent="0.25">
      <c r="AZ1934" s="96" t="s">
        <v>2390</v>
      </c>
      <c r="BA1934" s="96" t="s">
        <v>12</v>
      </c>
      <c r="BB1934" s="96">
        <v>2</v>
      </c>
      <c r="BC1934" t="s">
        <v>4564</v>
      </c>
      <c r="BD1934" t="s">
        <v>4565</v>
      </c>
      <c r="BE1934" t="s">
        <v>6808</v>
      </c>
      <c r="BF1934" t="s">
        <v>6809</v>
      </c>
      <c r="BG1934" t="s">
        <v>6810</v>
      </c>
      <c r="BH1934" t="s">
        <v>6811</v>
      </c>
      <c r="BI1934"/>
      <c r="BJ1934" s="96">
        <v>4</v>
      </c>
      <c r="BK1934" s="96" t="s">
        <v>4303</v>
      </c>
      <c r="BL1934" s="68" t="s">
        <v>6786</v>
      </c>
      <c r="CQ1934" s="205">
        <v>1</v>
      </c>
    </row>
    <row r="1935" spans="52:95" x14ac:dyDescent="0.25">
      <c r="AZ1935" s="96" t="s">
        <v>2390</v>
      </c>
      <c r="BA1935" s="96" t="s">
        <v>12</v>
      </c>
      <c r="BB1935" s="96">
        <v>3</v>
      </c>
      <c r="BC1935" t="s">
        <v>4569</v>
      </c>
      <c r="BD1935" t="s">
        <v>5713</v>
      </c>
      <c r="BE1935" t="s">
        <v>5715</v>
      </c>
      <c r="BH1935"/>
      <c r="BI1935"/>
      <c r="BJ1935" s="96">
        <v>4</v>
      </c>
      <c r="BK1935" s="96" t="s">
        <v>4304</v>
      </c>
      <c r="BL1935" s="68" t="s">
        <v>6786</v>
      </c>
      <c r="CQ1935" s="205">
        <v>1</v>
      </c>
    </row>
    <row r="1936" spans="52:95" x14ac:dyDescent="0.25">
      <c r="AZ1936" s="96" t="s">
        <v>2390</v>
      </c>
      <c r="BA1936" s="96" t="s">
        <v>12</v>
      </c>
      <c r="BB1936" s="96">
        <v>4</v>
      </c>
      <c r="BC1936" t="s">
        <v>4573</v>
      </c>
      <c r="BD1936" t="s">
        <v>6812</v>
      </c>
      <c r="BE1936" t="s">
        <v>6813</v>
      </c>
      <c r="BF1936" t="s">
        <v>6802</v>
      </c>
      <c r="BG1936" t="s">
        <v>6814</v>
      </c>
      <c r="BH1936" t="s">
        <v>6815</v>
      </c>
      <c r="BI1936" t="s">
        <v>6816</v>
      </c>
      <c r="BJ1936" s="96">
        <v>4</v>
      </c>
      <c r="BK1936" s="96" t="s">
        <v>4305</v>
      </c>
      <c r="BL1936" s="68" t="s">
        <v>6786</v>
      </c>
      <c r="CQ1936" s="205">
        <v>1</v>
      </c>
    </row>
    <row r="1937" spans="52:95" x14ac:dyDescent="0.25">
      <c r="AZ1937" s="96" t="s">
        <v>2390</v>
      </c>
      <c r="BA1937" s="96" t="s">
        <v>12</v>
      </c>
      <c r="BB1937" s="96">
        <v>5</v>
      </c>
      <c r="BC1937" t="s">
        <v>4577</v>
      </c>
      <c r="BD1937" t="s">
        <v>6817</v>
      </c>
      <c r="BE1937" t="s">
        <v>4578</v>
      </c>
      <c r="BF1937" t="s">
        <v>6818</v>
      </c>
      <c r="BG1937" t="s">
        <v>6819</v>
      </c>
      <c r="BH1937" t="s">
        <v>6793</v>
      </c>
      <c r="BI1937"/>
      <c r="BJ1937" s="96">
        <v>4</v>
      </c>
      <c r="BK1937" s="96" t="s">
        <v>4306</v>
      </c>
      <c r="BL1937" s="68" t="s">
        <v>6786</v>
      </c>
      <c r="CQ1937" s="205">
        <v>1</v>
      </c>
    </row>
    <row r="1938" spans="52:95" x14ac:dyDescent="0.25">
      <c r="AZ1938" s="96" t="s">
        <v>2408</v>
      </c>
      <c r="BA1938" s="96" t="s">
        <v>10</v>
      </c>
      <c r="BB1938" s="96">
        <v>1</v>
      </c>
      <c r="BC1938" t="s">
        <v>4512</v>
      </c>
      <c r="BD1938" t="s">
        <v>5716</v>
      </c>
      <c r="BE1938" t="s">
        <v>6848</v>
      </c>
      <c r="BJ1938" s="96">
        <v>4</v>
      </c>
      <c r="BK1938" s="96" t="s">
        <v>4292</v>
      </c>
      <c r="BL1938" s="68" t="s">
        <v>6786</v>
      </c>
      <c r="CQ1938" s="205">
        <v>1</v>
      </c>
    </row>
    <row r="1939" spans="52:95" x14ac:dyDescent="0.25">
      <c r="AZ1939" s="96" t="s">
        <v>2408</v>
      </c>
      <c r="BA1939" s="96" t="s">
        <v>10</v>
      </c>
      <c r="BB1939" s="96">
        <v>2</v>
      </c>
      <c r="BC1939" t="s">
        <v>4518</v>
      </c>
      <c r="BD1939" t="s">
        <v>7085</v>
      </c>
      <c r="BE1939" t="s">
        <v>6787</v>
      </c>
      <c r="BF1939" t="s">
        <v>6788</v>
      </c>
      <c r="BG1939" t="s">
        <v>6789</v>
      </c>
      <c r="BJ1939" s="96">
        <v>4</v>
      </c>
      <c r="BK1939" s="96" t="s">
        <v>4293</v>
      </c>
      <c r="BL1939" s="68" t="s">
        <v>6786</v>
      </c>
      <c r="CQ1939" s="205">
        <v>1</v>
      </c>
    </row>
    <row r="1940" spans="52:95" x14ac:dyDescent="0.25">
      <c r="AZ1940" s="96" t="s">
        <v>2408</v>
      </c>
      <c r="BA1940" s="96" t="s">
        <v>10</v>
      </c>
      <c r="BB1940" s="96">
        <v>3</v>
      </c>
      <c r="BC1940" t="s">
        <v>4523</v>
      </c>
      <c r="BD1940" t="s">
        <v>5717</v>
      </c>
      <c r="BE1940" t="s">
        <v>4440</v>
      </c>
      <c r="BJ1940" s="96">
        <v>4</v>
      </c>
      <c r="BK1940" s="96" t="s">
        <v>4294</v>
      </c>
      <c r="BL1940" s="68" t="s">
        <v>6786</v>
      </c>
      <c r="CQ1940" s="205">
        <v>1</v>
      </c>
    </row>
    <row r="1941" spans="52:95" x14ac:dyDescent="0.25">
      <c r="AZ1941" s="96" t="s">
        <v>2408</v>
      </c>
      <c r="BA1941" s="96" t="s">
        <v>10</v>
      </c>
      <c r="BB1941" s="96">
        <v>4</v>
      </c>
      <c r="BC1941" t="s">
        <v>4527</v>
      </c>
      <c r="BD1941" t="s">
        <v>4440</v>
      </c>
      <c r="BE1941" t="s">
        <v>7086</v>
      </c>
      <c r="BJ1941" s="96">
        <v>4</v>
      </c>
      <c r="BK1941" s="96" t="s">
        <v>4295</v>
      </c>
      <c r="BL1941" s="68" t="s">
        <v>6786</v>
      </c>
      <c r="CQ1941" s="205">
        <v>1</v>
      </c>
    </row>
    <row r="1942" spans="52:95" x14ac:dyDescent="0.25">
      <c r="AZ1942" s="96" t="s">
        <v>2408</v>
      </c>
      <c r="BA1942" s="96" t="s">
        <v>10</v>
      </c>
      <c r="BB1942" s="96">
        <v>5</v>
      </c>
      <c r="BC1942" t="s">
        <v>4531</v>
      </c>
      <c r="BD1942" t="s">
        <v>2424</v>
      </c>
      <c r="BE1942" t="s">
        <v>6792</v>
      </c>
      <c r="BF1942" t="s">
        <v>6793</v>
      </c>
      <c r="BJ1942" s="96">
        <v>4</v>
      </c>
      <c r="BK1942" s="96" t="s">
        <v>4296</v>
      </c>
      <c r="BL1942" s="68" t="s">
        <v>6786</v>
      </c>
      <c r="CQ1942" s="205">
        <v>1</v>
      </c>
    </row>
    <row r="1943" spans="52:95" x14ac:dyDescent="0.25">
      <c r="AZ1943" s="96" t="s">
        <v>2408</v>
      </c>
      <c r="BA1943" s="96" t="s">
        <v>54</v>
      </c>
      <c r="BB1943" s="96">
        <v>1</v>
      </c>
      <c r="BC1943" t="s">
        <v>4536</v>
      </c>
      <c r="BD1943" t="s">
        <v>4440</v>
      </c>
      <c r="BJ1943" s="96">
        <v>4</v>
      </c>
      <c r="BK1943" s="96" t="s">
        <v>4297</v>
      </c>
      <c r="BL1943" s="68" t="s">
        <v>6786</v>
      </c>
      <c r="CQ1943" s="205">
        <v>1</v>
      </c>
    </row>
    <row r="1944" spans="52:95" x14ac:dyDescent="0.25">
      <c r="AZ1944" s="96" t="s">
        <v>2408</v>
      </c>
      <c r="BA1944" s="96" t="s">
        <v>54</v>
      </c>
      <c r="BB1944" s="96">
        <v>2</v>
      </c>
      <c r="BC1944" t="s">
        <v>4540</v>
      </c>
      <c r="BD1944" t="s">
        <v>4541</v>
      </c>
      <c r="BE1944" t="s">
        <v>6794</v>
      </c>
      <c r="BF1944" t="s">
        <v>6789</v>
      </c>
      <c r="BG1944" t="s">
        <v>6788</v>
      </c>
      <c r="BH1944" s="96" t="s">
        <v>6795</v>
      </c>
      <c r="BJ1944" s="96">
        <v>4</v>
      </c>
      <c r="BK1944" s="96" t="s">
        <v>4298</v>
      </c>
      <c r="BL1944" s="68" t="s">
        <v>6786</v>
      </c>
      <c r="CQ1944" s="205">
        <v>1</v>
      </c>
    </row>
    <row r="1945" spans="52:95" x14ac:dyDescent="0.25">
      <c r="AZ1945" s="96" t="s">
        <v>2408</v>
      </c>
      <c r="BA1945" s="96" t="s">
        <v>54</v>
      </c>
      <c r="BB1945" s="96">
        <v>3</v>
      </c>
      <c r="BC1945" t="s">
        <v>4545</v>
      </c>
      <c r="BD1945" t="s">
        <v>5717</v>
      </c>
      <c r="BE1945" t="s">
        <v>4440</v>
      </c>
      <c r="BJ1945" s="96">
        <v>4</v>
      </c>
      <c r="BK1945" s="96" t="s">
        <v>4299</v>
      </c>
      <c r="BL1945" s="68" t="s">
        <v>6786</v>
      </c>
      <c r="CQ1945" s="205">
        <v>1</v>
      </c>
    </row>
    <row r="1946" spans="52:95" x14ac:dyDescent="0.25">
      <c r="AZ1946" s="96" t="s">
        <v>2408</v>
      </c>
      <c r="BA1946" s="96" t="s">
        <v>54</v>
      </c>
      <c r="BB1946" s="96">
        <v>4</v>
      </c>
      <c r="BC1946" t="s">
        <v>4550</v>
      </c>
      <c r="BD1946" t="s">
        <v>4551</v>
      </c>
      <c r="BE1946" t="s">
        <v>6799</v>
      </c>
      <c r="BF1946" t="s">
        <v>6800</v>
      </c>
      <c r="BG1946" t="s">
        <v>6801</v>
      </c>
      <c r="BH1946" s="96" t="s">
        <v>6802</v>
      </c>
      <c r="BI1946" s="96" t="s">
        <v>6803</v>
      </c>
      <c r="BJ1946" s="96">
        <v>4</v>
      </c>
      <c r="BK1946" s="96" t="s">
        <v>4300</v>
      </c>
      <c r="BL1946" s="68" t="s">
        <v>6786</v>
      </c>
      <c r="CQ1946" s="205">
        <v>1</v>
      </c>
    </row>
    <row r="1947" spans="52:95" x14ac:dyDescent="0.25">
      <c r="AZ1947" s="96" t="s">
        <v>2408</v>
      </c>
      <c r="BA1947" s="96" t="s">
        <v>54</v>
      </c>
      <c r="BB1947" s="96">
        <v>5</v>
      </c>
      <c r="BC1947" t="s">
        <v>4555</v>
      </c>
      <c r="BD1947" t="s">
        <v>4556</v>
      </c>
      <c r="BE1947" t="s">
        <v>6804</v>
      </c>
      <c r="BF1947" t="s">
        <v>6805</v>
      </c>
      <c r="BG1947" t="s">
        <v>6806</v>
      </c>
      <c r="BH1947" s="96" t="s">
        <v>6807</v>
      </c>
      <c r="BJ1947" s="96">
        <v>4</v>
      </c>
      <c r="BK1947" s="96" t="s">
        <v>4301</v>
      </c>
      <c r="BL1947" s="68" t="s">
        <v>6786</v>
      </c>
      <c r="CQ1947" s="205">
        <v>1</v>
      </c>
    </row>
    <row r="1948" spans="52:95" x14ac:dyDescent="0.25">
      <c r="AZ1948" s="96" t="s">
        <v>2408</v>
      </c>
      <c r="BA1948" s="96" t="s">
        <v>12</v>
      </c>
      <c r="BB1948" s="96">
        <v>1</v>
      </c>
      <c r="BC1948" t="s">
        <v>4560</v>
      </c>
      <c r="BD1948" t="s">
        <v>5716</v>
      </c>
      <c r="BE1948" t="s">
        <v>6848</v>
      </c>
      <c r="BH1948"/>
      <c r="BI1948"/>
      <c r="BJ1948" s="96">
        <v>4</v>
      </c>
      <c r="BK1948" s="96" t="s">
        <v>4302</v>
      </c>
      <c r="BL1948" s="68" t="s">
        <v>6786</v>
      </c>
      <c r="CQ1948" s="205">
        <v>1</v>
      </c>
    </row>
    <row r="1949" spans="52:95" x14ac:dyDescent="0.25">
      <c r="AZ1949" s="96" t="s">
        <v>2408</v>
      </c>
      <c r="BA1949" s="96" t="s">
        <v>12</v>
      </c>
      <c r="BB1949" s="96">
        <v>2</v>
      </c>
      <c r="BC1949" t="s">
        <v>4564</v>
      </c>
      <c r="BD1949" t="s">
        <v>4565</v>
      </c>
      <c r="BE1949" t="s">
        <v>6808</v>
      </c>
      <c r="BF1949" t="s">
        <v>6809</v>
      </c>
      <c r="BG1949" t="s">
        <v>6810</v>
      </c>
      <c r="BH1949" t="s">
        <v>6811</v>
      </c>
      <c r="BI1949"/>
      <c r="BJ1949" s="96">
        <v>4</v>
      </c>
      <c r="BK1949" s="96" t="s">
        <v>4303</v>
      </c>
      <c r="BL1949" s="68" t="s">
        <v>6786</v>
      </c>
      <c r="CQ1949" s="205">
        <v>1</v>
      </c>
    </row>
    <row r="1950" spans="52:95" x14ac:dyDescent="0.25">
      <c r="AZ1950" s="96" t="s">
        <v>2408</v>
      </c>
      <c r="BA1950" s="96" t="s">
        <v>12</v>
      </c>
      <c r="BB1950" s="96">
        <v>3</v>
      </c>
      <c r="BC1950" t="s">
        <v>4569</v>
      </c>
      <c r="BD1950" t="s">
        <v>5716</v>
      </c>
      <c r="BE1950" t="s">
        <v>4440</v>
      </c>
      <c r="BH1950"/>
      <c r="BI1950"/>
      <c r="BJ1950" s="96">
        <v>4</v>
      </c>
      <c r="BK1950" s="96" t="s">
        <v>4304</v>
      </c>
      <c r="BL1950" s="68" t="s">
        <v>6786</v>
      </c>
      <c r="CQ1950" s="205">
        <v>1</v>
      </c>
    </row>
    <row r="1951" spans="52:95" x14ac:dyDescent="0.25">
      <c r="AZ1951" s="96" t="s">
        <v>2408</v>
      </c>
      <c r="BA1951" s="96" t="s">
        <v>12</v>
      </c>
      <c r="BB1951" s="96">
        <v>4</v>
      </c>
      <c r="BC1951" t="s">
        <v>4573</v>
      </c>
      <c r="BD1951" t="s">
        <v>6812</v>
      </c>
      <c r="BE1951" t="s">
        <v>6813</v>
      </c>
      <c r="BF1951" t="s">
        <v>6802</v>
      </c>
      <c r="BG1951" t="s">
        <v>6814</v>
      </c>
      <c r="BH1951" t="s">
        <v>6815</v>
      </c>
      <c r="BI1951" t="s">
        <v>6816</v>
      </c>
      <c r="BJ1951" s="96">
        <v>4</v>
      </c>
      <c r="BK1951" s="96" t="s">
        <v>4305</v>
      </c>
      <c r="BL1951" s="68" t="s">
        <v>6786</v>
      </c>
      <c r="CQ1951" s="205">
        <v>1</v>
      </c>
    </row>
    <row r="1952" spans="52:95" x14ac:dyDescent="0.25">
      <c r="AZ1952" s="96" t="s">
        <v>2408</v>
      </c>
      <c r="BA1952" s="96" t="s">
        <v>12</v>
      </c>
      <c r="BB1952" s="96">
        <v>5</v>
      </c>
      <c r="BC1952" t="s">
        <v>4577</v>
      </c>
      <c r="BD1952" t="s">
        <v>6817</v>
      </c>
      <c r="BE1952" t="s">
        <v>4578</v>
      </c>
      <c r="BF1952" t="s">
        <v>6818</v>
      </c>
      <c r="BG1952" t="s">
        <v>6819</v>
      </c>
      <c r="BH1952" t="s">
        <v>6793</v>
      </c>
      <c r="BI1952"/>
      <c r="BJ1952" s="96">
        <v>4</v>
      </c>
      <c r="BK1952" s="96" t="s">
        <v>4306</v>
      </c>
      <c r="BL1952" s="68" t="s">
        <v>6786</v>
      </c>
      <c r="CQ1952" s="205">
        <v>1</v>
      </c>
    </row>
    <row r="1953" spans="52:95" x14ac:dyDescent="0.25">
      <c r="AZ1953" s="96" t="s">
        <v>2426</v>
      </c>
      <c r="BA1953" s="96" t="s">
        <v>10</v>
      </c>
      <c r="BB1953" s="96">
        <v>1</v>
      </c>
      <c r="BC1953" t="s">
        <v>4512</v>
      </c>
      <c r="BD1953" t="s">
        <v>5718</v>
      </c>
      <c r="BE1953" t="s">
        <v>4441</v>
      </c>
      <c r="BF1953" t="s">
        <v>6848</v>
      </c>
      <c r="BJ1953" s="96">
        <v>4</v>
      </c>
      <c r="BK1953" s="96" t="s">
        <v>4292</v>
      </c>
      <c r="BL1953" s="68" t="s">
        <v>6786</v>
      </c>
      <c r="CQ1953" s="205">
        <v>1</v>
      </c>
    </row>
    <row r="1954" spans="52:95" x14ac:dyDescent="0.25">
      <c r="AZ1954" s="96" t="s">
        <v>2426</v>
      </c>
      <c r="BA1954" s="96" t="s">
        <v>10</v>
      </c>
      <c r="BB1954" s="96">
        <v>2</v>
      </c>
      <c r="BC1954" t="s">
        <v>4518</v>
      </c>
      <c r="BD1954" t="s">
        <v>7087</v>
      </c>
      <c r="BE1954" t="s">
        <v>6787</v>
      </c>
      <c r="BF1954" t="s">
        <v>6788</v>
      </c>
      <c r="BG1954" t="s">
        <v>6789</v>
      </c>
      <c r="BI1954"/>
      <c r="BJ1954" s="96">
        <v>4</v>
      </c>
      <c r="BK1954" s="96" t="s">
        <v>4293</v>
      </c>
      <c r="BL1954" s="68" t="s">
        <v>6786</v>
      </c>
      <c r="CQ1954" s="205">
        <v>1</v>
      </c>
    </row>
    <row r="1955" spans="52:95" x14ac:dyDescent="0.25">
      <c r="AZ1955" s="96" t="s">
        <v>2426</v>
      </c>
      <c r="BA1955" s="96" t="s">
        <v>10</v>
      </c>
      <c r="BB1955" s="96">
        <v>3</v>
      </c>
      <c r="BC1955" t="s">
        <v>4523</v>
      </c>
      <c r="BD1955" t="s">
        <v>5719</v>
      </c>
      <c r="BE1955" t="s">
        <v>4330</v>
      </c>
      <c r="BI1955"/>
      <c r="BJ1955" s="96">
        <v>4</v>
      </c>
      <c r="BK1955" s="96" t="s">
        <v>4294</v>
      </c>
      <c r="BL1955" s="68" t="s">
        <v>6786</v>
      </c>
      <c r="CQ1955" s="205">
        <v>1</v>
      </c>
    </row>
    <row r="1956" spans="52:95" x14ac:dyDescent="0.25">
      <c r="AZ1956" s="96" t="s">
        <v>2426</v>
      </c>
      <c r="BA1956" s="96" t="s">
        <v>10</v>
      </c>
      <c r="BB1956" s="96">
        <v>4</v>
      </c>
      <c r="BC1956" t="s">
        <v>4527</v>
      </c>
      <c r="BD1956" t="s">
        <v>4330</v>
      </c>
      <c r="BJ1956" s="96">
        <v>4</v>
      </c>
      <c r="BK1956" s="96" t="s">
        <v>4295</v>
      </c>
      <c r="BL1956" s="68" t="s">
        <v>6786</v>
      </c>
      <c r="CQ1956" s="205">
        <v>1</v>
      </c>
    </row>
    <row r="1957" spans="52:95" x14ac:dyDescent="0.25">
      <c r="AZ1957" s="96" t="s">
        <v>2426</v>
      </c>
      <c r="BA1957" s="96" t="s">
        <v>10</v>
      </c>
      <c r="BB1957" s="96">
        <v>5</v>
      </c>
      <c r="BC1957" t="s">
        <v>4531</v>
      </c>
      <c r="BD1957" t="s">
        <v>5598</v>
      </c>
      <c r="BE1957" t="s">
        <v>6792</v>
      </c>
      <c r="BF1957" t="s">
        <v>6793</v>
      </c>
      <c r="BJ1957" s="96">
        <v>4</v>
      </c>
      <c r="BK1957" s="96" t="s">
        <v>4296</v>
      </c>
      <c r="BL1957" s="68" t="s">
        <v>6786</v>
      </c>
      <c r="CQ1957" s="205">
        <v>1</v>
      </c>
    </row>
    <row r="1958" spans="52:95" x14ac:dyDescent="0.25">
      <c r="AZ1958" s="96" t="s">
        <v>2426</v>
      </c>
      <c r="BA1958" s="96" t="s">
        <v>54</v>
      </c>
      <c r="BB1958" s="96">
        <v>1</v>
      </c>
      <c r="BC1958" t="s">
        <v>4536</v>
      </c>
      <c r="BD1958" t="s">
        <v>4330</v>
      </c>
      <c r="BJ1958" s="96">
        <v>4</v>
      </c>
      <c r="BK1958" s="96" t="s">
        <v>4297</v>
      </c>
      <c r="BL1958" s="68" t="s">
        <v>6786</v>
      </c>
      <c r="CQ1958" s="205">
        <v>1</v>
      </c>
    </row>
    <row r="1959" spans="52:95" x14ac:dyDescent="0.25">
      <c r="AZ1959" s="96" t="s">
        <v>2426</v>
      </c>
      <c r="BA1959" s="96" t="s">
        <v>54</v>
      </c>
      <c r="BB1959" s="96">
        <v>2</v>
      </c>
      <c r="BC1959" t="s">
        <v>4540</v>
      </c>
      <c r="BD1959" t="s">
        <v>4541</v>
      </c>
      <c r="BE1959" t="s">
        <v>6794</v>
      </c>
      <c r="BF1959" t="s">
        <v>6789</v>
      </c>
      <c r="BG1959" t="s">
        <v>6788</v>
      </c>
      <c r="BH1959" s="96" t="s">
        <v>6795</v>
      </c>
      <c r="BJ1959" s="96">
        <v>4</v>
      </c>
      <c r="BK1959" s="96" t="s">
        <v>4298</v>
      </c>
      <c r="BL1959" s="68" t="s">
        <v>6786</v>
      </c>
      <c r="CQ1959" s="205">
        <v>1</v>
      </c>
    </row>
    <row r="1960" spans="52:95" x14ac:dyDescent="0.25">
      <c r="AZ1960" s="96" t="s">
        <v>2426</v>
      </c>
      <c r="BA1960" s="96" t="s">
        <v>54</v>
      </c>
      <c r="BB1960" s="96">
        <v>3</v>
      </c>
      <c r="BC1960" t="s">
        <v>4545</v>
      </c>
      <c r="BD1960" t="s">
        <v>5719</v>
      </c>
      <c r="BE1960" t="s">
        <v>4330</v>
      </c>
      <c r="BI1960"/>
      <c r="BJ1960" s="96">
        <v>4</v>
      </c>
      <c r="BK1960" s="96" t="s">
        <v>4299</v>
      </c>
      <c r="BL1960" s="68" t="s">
        <v>6786</v>
      </c>
      <c r="CQ1960" s="205">
        <v>1</v>
      </c>
    </row>
    <row r="1961" spans="52:95" x14ac:dyDescent="0.25">
      <c r="AZ1961" s="96" t="s">
        <v>2426</v>
      </c>
      <c r="BA1961" s="96" t="s">
        <v>54</v>
      </c>
      <c r="BB1961" s="96">
        <v>4</v>
      </c>
      <c r="BC1961" t="s">
        <v>4550</v>
      </c>
      <c r="BD1961" t="s">
        <v>4551</v>
      </c>
      <c r="BE1961" t="s">
        <v>6799</v>
      </c>
      <c r="BF1961" t="s">
        <v>6800</v>
      </c>
      <c r="BG1961" t="s">
        <v>6801</v>
      </c>
      <c r="BH1961" s="96" t="s">
        <v>6802</v>
      </c>
      <c r="BI1961" s="96" t="s">
        <v>6803</v>
      </c>
      <c r="BJ1961" s="96">
        <v>4</v>
      </c>
      <c r="BK1961" s="96" t="s">
        <v>4300</v>
      </c>
      <c r="BL1961" s="68" t="s">
        <v>6786</v>
      </c>
      <c r="CQ1961" s="205">
        <v>1</v>
      </c>
    </row>
    <row r="1962" spans="52:95" x14ac:dyDescent="0.25">
      <c r="AZ1962" s="96" t="s">
        <v>2426</v>
      </c>
      <c r="BA1962" s="96" t="s">
        <v>54</v>
      </c>
      <c r="BB1962" s="96">
        <v>5</v>
      </c>
      <c r="BC1962" t="s">
        <v>4555</v>
      </c>
      <c r="BD1962" t="s">
        <v>4556</v>
      </c>
      <c r="BE1962" t="s">
        <v>6804</v>
      </c>
      <c r="BF1962" t="s">
        <v>6805</v>
      </c>
      <c r="BG1962" t="s">
        <v>6806</v>
      </c>
      <c r="BH1962" s="96" t="s">
        <v>6807</v>
      </c>
      <c r="BJ1962" s="96">
        <v>4</v>
      </c>
      <c r="BK1962" s="96" t="s">
        <v>4301</v>
      </c>
      <c r="BL1962" s="68" t="s">
        <v>6786</v>
      </c>
      <c r="CQ1962" s="205">
        <v>1</v>
      </c>
    </row>
    <row r="1963" spans="52:95" x14ac:dyDescent="0.25">
      <c r="AZ1963" s="96" t="s">
        <v>2426</v>
      </c>
      <c r="BA1963" s="96" t="s">
        <v>12</v>
      </c>
      <c r="BB1963" s="96">
        <v>1</v>
      </c>
      <c r="BC1963" t="s">
        <v>4560</v>
      </c>
      <c r="BD1963" t="s">
        <v>4441</v>
      </c>
      <c r="BE1963" t="s">
        <v>6848</v>
      </c>
      <c r="BH1963"/>
      <c r="BI1963"/>
      <c r="BJ1963" s="96">
        <v>4</v>
      </c>
      <c r="BK1963" s="96" t="s">
        <v>4302</v>
      </c>
      <c r="BL1963" s="68" t="s">
        <v>6786</v>
      </c>
      <c r="CQ1963" s="205">
        <v>1</v>
      </c>
    </row>
    <row r="1964" spans="52:95" x14ac:dyDescent="0.25">
      <c r="AZ1964" s="96" t="s">
        <v>2426</v>
      </c>
      <c r="BA1964" s="96" t="s">
        <v>12</v>
      </c>
      <c r="BB1964" s="96">
        <v>2</v>
      </c>
      <c r="BC1964" t="s">
        <v>4564</v>
      </c>
      <c r="BD1964" t="s">
        <v>4565</v>
      </c>
      <c r="BE1964" t="s">
        <v>6808</v>
      </c>
      <c r="BF1964" t="s">
        <v>6809</v>
      </c>
      <c r="BG1964" t="s">
        <v>6810</v>
      </c>
      <c r="BH1964" t="s">
        <v>6811</v>
      </c>
      <c r="BI1964"/>
      <c r="BJ1964" s="96">
        <v>4</v>
      </c>
      <c r="BK1964" s="96" t="s">
        <v>4303</v>
      </c>
      <c r="BL1964" s="68" t="s">
        <v>6786</v>
      </c>
      <c r="CQ1964" s="205">
        <v>1</v>
      </c>
    </row>
    <row r="1965" spans="52:95" x14ac:dyDescent="0.25">
      <c r="AZ1965" s="96" t="s">
        <v>2426</v>
      </c>
      <c r="BA1965" s="96" t="s">
        <v>12</v>
      </c>
      <c r="BB1965" s="96">
        <v>3</v>
      </c>
      <c r="BC1965" t="s">
        <v>4569</v>
      </c>
      <c r="BD1965" t="s">
        <v>5720</v>
      </c>
      <c r="BE1965" t="s">
        <v>4330</v>
      </c>
      <c r="BH1965"/>
      <c r="BI1965"/>
      <c r="BJ1965" s="96">
        <v>4</v>
      </c>
      <c r="BK1965" s="96" t="s">
        <v>4304</v>
      </c>
      <c r="BL1965" s="68" t="s">
        <v>6786</v>
      </c>
      <c r="CQ1965" s="205">
        <v>1</v>
      </c>
    </row>
    <row r="1966" spans="52:95" x14ac:dyDescent="0.25">
      <c r="AZ1966" s="96" t="s">
        <v>2426</v>
      </c>
      <c r="BA1966" s="96" t="s">
        <v>12</v>
      </c>
      <c r="BB1966" s="96">
        <v>4</v>
      </c>
      <c r="BC1966" t="s">
        <v>4573</v>
      </c>
      <c r="BD1966" t="s">
        <v>6812</v>
      </c>
      <c r="BE1966" t="s">
        <v>6813</v>
      </c>
      <c r="BF1966" t="s">
        <v>6802</v>
      </c>
      <c r="BG1966" t="s">
        <v>6814</v>
      </c>
      <c r="BH1966" t="s">
        <v>6815</v>
      </c>
      <c r="BI1966" t="s">
        <v>6816</v>
      </c>
      <c r="BJ1966" s="96">
        <v>4</v>
      </c>
      <c r="BK1966" s="96" t="s">
        <v>4305</v>
      </c>
      <c r="BL1966" s="68" t="s">
        <v>6786</v>
      </c>
      <c r="CQ1966" s="205">
        <v>1</v>
      </c>
    </row>
    <row r="1967" spans="52:95" x14ac:dyDescent="0.25">
      <c r="AZ1967" s="96" t="s">
        <v>2426</v>
      </c>
      <c r="BA1967" s="96" t="s">
        <v>12</v>
      </c>
      <c r="BB1967" s="96">
        <v>5</v>
      </c>
      <c r="BC1967" t="s">
        <v>4577</v>
      </c>
      <c r="BD1967" t="s">
        <v>6817</v>
      </c>
      <c r="BE1967" t="s">
        <v>4578</v>
      </c>
      <c r="BF1967" t="s">
        <v>6818</v>
      </c>
      <c r="BG1967" t="s">
        <v>6819</v>
      </c>
      <c r="BH1967" t="s">
        <v>6793</v>
      </c>
      <c r="BI1967"/>
      <c r="BJ1967" s="96">
        <v>4</v>
      </c>
      <c r="BK1967" s="96" t="s">
        <v>4306</v>
      </c>
      <c r="BL1967" s="68" t="s">
        <v>6786</v>
      </c>
      <c r="CQ1967" s="205">
        <v>1</v>
      </c>
    </row>
    <row r="1968" spans="52:95" x14ac:dyDescent="0.25">
      <c r="AZ1968" s="96" t="s">
        <v>2444</v>
      </c>
      <c r="BA1968" s="96" t="s">
        <v>10</v>
      </c>
      <c r="BB1968" s="96">
        <v>1</v>
      </c>
      <c r="BC1968" t="s">
        <v>4512</v>
      </c>
      <c r="BD1968" t="s">
        <v>5721</v>
      </c>
      <c r="BE1968" t="s">
        <v>6848</v>
      </c>
      <c r="BJ1968" s="96">
        <v>4</v>
      </c>
      <c r="BK1968" s="96" t="s">
        <v>4292</v>
      </c>
      <c r="BL1968" s="68" t="s">
        <v>6786</v>
      </c>
      <c r="CQ1968" s="205">
        <v>1</v>
      </c>
    </row>
    <row r="1969" spans="52:95" x14ac:dyDescent="0.25">
      <c r="AZ1969" s="96" t="s">
        <v>2444</v>
      </c>
      <c r="BA1969" s="96" t="s">
        <v>10</v>
      </c>
      <c r="BB1969" s="96">
        <v>2</v>
      </c>
      <c r="BC1969" t="s">
        <v>4518</v>
      </c>
      <c r="BD1969" t="s">
        <v>7088</v>
      </c>
      <c r="BE1969" t="s">
        <v>6787</v>
      </c>
      <c r="BF1969" t="s">
        <v>6788</v>
      </c>
      <c r="BG1969" t="s">
        <v>6789</v>
      </c>
      <c r="BJ1969" s="96">
        <v>4</v>
      </c>
      <c r="BK1969" s="96" t="s">
        <v>4293</v>
      </c>
      <c r="BL1969" s="68" t="s">
        <v>6786</v>
      </c>
      <c r="CQ1969" s="205">
        <v>1</v>
      </c>
    </row>
    <row r="1970" spans="52:95" x14ac:dyDescent="0.25">
      <c r="AZ1970" s="96" t="s">
        <v>2444</v>
      </c>
      <c r="BA1970" s="96" t="s">
        <v>10</v>
      </c>
      <c r="BB1970" s="96">
        <v>3</v>
      </c>
      <c r="BC1970" t="s">
        <v>4523</v>
      </c>
      <c r="BD1970" t="s">
        <v>5722</v>
      </c>
      <c r="BE1970" t="s">
        <v>4442</v>
      </c>
      <c r="BI1970"/>
      <c r="BJ1970" s="96">
        <v>4</v>
      </c>
      <c r="BK1970" s="96" t="s">
        <v>4294</v>
      </c>
      <c r="BL1970" s="68" t="s">
        <v>6786</v>
      </c>
      <c r="CQ1970" s="205">
        <v>1</v>
      </c>
    </row>
    <row r="1971" spans="52:95" x14ac:dyDescent="0.25">
      <c r="AZ1971" s="96" t="s">
        <v>2444</v>
      </c>
      <c r="BA1971" s="96" t="s">
        <v>10</v>
      </c>
      <c r="BB1971" s="96">
        <v>4</v>
      </c>
      <c r="BC1971" t="s">
        <v>4527</v>
      </c>
      <c r="BD1971" t="s">
        <v>4442</v>
      </c>
      <c r="BJ1971" s="96">
        <v>4</v>
      </c>
      <c r="BK1971" s="96" t="s">
        <v>4295</v>
      </c>
      <c r="BL1971" s="68" t="s">
        <v>6786</v>
      </c>
      <c r="CQ1971" s="205">
        <v>1</v>
      </c>
    </row>
    <row r="1972" spans="52:95" x14ac:dyDescent="0.25">
      <c r="AZ1972" s="96" t="s">
        <v>2444</v>
      </c>
      <c r="BA1972" s="96" t="s">
        <v>10</v>
      </c>
      <c r="BB1972" s="96">
        <v>5</v>
      </c>
      <c r="BC1972" t="s">
        <v>4531</v>
      </c>
      <c r="BD1972" t="s">
        <v>5598</v>
      </c>
      <c r="BE1972" t="s">
        <v>6792</v>
      </c>
      <c r="BF1972" t="s">
        <v>6793</v>
      </c>
      <c r="BJ1972" s="96">
        <v>4</v>
      </c>
      <c r="BK1972" s="96" t="s">
        <v>4296</v>
      </c>
      <c r="BL1972" s="68" t="s">
        <v>6786</v>
      </c>
      <c r="CQ1972" s="205">
        <v>1</v>
      </c>
    </row>
    <row r="1973" spans="52:95" x14ac:dyDescent="0.25">
      <c r="AZ1973" s="96" t="s">
        <v>2444</v>
      </c>
      <c r="BA1973" s="96" t="s">
        <v>54</v>
      </c>
      <c r="BB1973" s="96">
        <v>1</v>
      </c>
      <c r="BC1973" t="s">
        <v>4536</v>
      </c>
      <c r="BD1973" t="s">
        <v>4442</v>
      </c>
      <c r="BJ1973" s="96">
        <v>4</v>
      </c>
      <c r="BK1973" s="96" t="s">
        <v>4297</v>
      </c>
      <c r="BL1973" s="68" t="s">
        <v>6786</v>
      </c>
      <c r="CQ1973" s="205">
        <v>1</v>
      </c>
    </row>
    <row r="1974" spans="52:95" x14ac:dyDescent="0.25">
      <c r="AZ1974" s="96" t="s">
        <v>2444</v>
      </c>
      <c r="BA1974" s="96" t="s">
        <v>54</v>
      </c>
      <c r="BB1974" s="96">
        <v>2</v>
      </c>
      <c r="BC1974" t="s">
        <v>4540</v>
      </c>
      <c r="BD1974" t="s">
        <v>4541</v>
      </c>
      <c r="BE1974" t="s">
        <v>6794</v>
      </c>
      <c r="BF1974" t="s">
        <v>6789</v>
      </c>
      <c r="BG1974" t="s">
        <v>6788</v>
      </c>
      <c r="BH1974" s="96" t="s">
        <v>6795</v>
      </c>
      <c r="BJ1974" s="96">
        <v>4</v>
      </c>
      <c r="BK1974" s="96" t="s">
        <v>4298</v>
      </c>
      <c r="BL1974" s="68" t="s">
        <v>6786</v>
      </c>
      <c r="CQ1974" s="205">
        <v>1</v>
      </c>
    </row>
    <row r="1975" spans="52:95" x14ac:dyDescent="0.25">
      <c r="AZ1975" s="96" t="s">
        <v>2444</v>
      </c>
      <c r="BA1975" s="96" t="s">
        <v>54</v>
      </c>
      <c r="BB1975" s="96">
        <v>3</v>
      </c>
      <c r="BC1975" t="s">
        <v>4545</v>
      </c>
      <c r="BD1975" t="s">
        <v>5722</v>
      </c>
      <c r="BE1975" t="s">
        <v>4442</v>
      </c>
      <c r="BI1975"/>
      <c r="BJ1975" s="96">
        <v>4</v>
      </c>
      <c r="BK1975" s="96" t="s">
        <v>4299</v>
      </c>
      <c r="BL1975" s="68" t="s">
        <v>6786</v>
      </c>
      <c r="CQ1975" s="205">
        <v>1</v>
      </c>
    </row>
    <row r="1976" spans="52:95" x14ac:dyDescent="0.25">
      <c r="AZ1976" s="96" t="s">
        <v>2444</v>
      </c>
      <c r="BA1976" s="96" t="s">
        <v>54</v>
      </c>
      <c r="BB1976" s="96">
        <v>4</v>
      </c>
      <c r="BC1976" t="s">
        <v>4550</v>
      </c>
      <c r="BD1976" t="s">
        <v>4551</v>
      </c>
      <c r="BE1976" t="s">
        <v>6799</v>
      </c>
      <c r="BF1976" t="s">
        <v>6800</v>
      </c>
      <c r="BG1976" t="s">
        <v>6801</v>
      </c>
      <c r="BH1976" s="96" t="s">
        <v>6802</v>
      </c>
      <c r="BI1976" s="96" t="s">
        <v>6803</v>
      </c>
      <c r="BJ1976" s="96">
        <v>4</v>
      </c>
      <c r="BK1976" s="96" t="s">
        <v>4300</v>
      </c>
      <c r="BL1976" s="68" t="s">
        <v>6786</v>
      </c>
      <c r="CQ1976" s="205">
        <v>1</v>
      </c>
    </row>
    <row r="1977" spans="52:95" x14ac:dyDescent="0.25">
      <c r="AZ1977" s="96" t="s">
        <v>2444</v>
      </c>
      <c r="BA1977" s="96" t="s">
        <v>54</v>
      </c>
      <c r="BB1977" s="96">
        <v>5</v>
      </c>
      <c r="BC1977" t="s">
        <v>4555</v>
      </c>
      <c r="BD1977" t="s">
        <v>4556</v>
      </c>
      <c r="BE1977" t="s">
        <v>6804</v>
      </c>
      <c r="BF1977" t="s">
        <v>6805</v>
      </c>
      <c r="BG1977" t="s">
        <v>6806</v>
      </c>
      <c r="BH1977" s="96" t="s">
        <v>6807</v>
      </c>
      <c r="BJ1977" s="96">
        <v>4</v>
      </c>
      <c r="BK1977" s="96" t="s">
        <v>4301</v>
      </c>
      <c r="BL1977" s="68" t="s">
        <v>6786</v>
      </c>
      <c r="CQ1977" s="205">
        <v>1</v>
      </c>
    </row>
    <row r="1978" spans="52:95" x14ac:dyDescent="0.25">
      <c r="AZ1978" s="96" t="s">
        <v>2444</v>
      </c>
      <c r="BA1978" s="96" t="s">
        <v>12</v>
      </c>
      <c r="BB1978" s="96">
        <v>1</v>
      </c>
      <c r="BC1978" t="s">
        <v>4560</v>
      </c>
      <c r="BD1978" t="s">
        <v>6848</v>
      </c>
      <c r="BH1978"/>
      <c r="BI1978"/>
      <c r="BJ1978" s="96">
        <v>4</v>
      </c>
      <c r="BK1978" s="96" t="s">
        <v>4302</v>
      </c>
      <c r="BL1978" s="68" t="s">
        <v>6786</v>
      </c>
      <c r="CQ1978" s="205">
        <v>1</v>
      </c>
    </row>
    <row r="1979" spans="52:95" x14ac:dyDescent="0.25">
      <c r="AZ1979" s="96" t="s">
        <v>2444</v>
      </c>
      <c r="BA1979" s="96" t="s">
        <v>12</v>
      </c>
      <c r="BB1979" s="96">
        <v>2</v>
      </c>
      <c r="BC1979" t="s">
        <v>4564</v>
      </c>
      <c r="BD1979" t="s">
        <v>4565</v>
      </c>
      <c r="BE1979" t="s">
        <v>6808</v>
      </c>
      <c r="BF1979" t="s">
        <v>6809</v>
      </c>
      <c r="BG1979" t="s">
        <v>6810</v>
      </c>
      <c r="BH1979" t="s">
        <v>6811</v>
      </c>
      <c r="BI1979"/>
      <c r="BJ1979" s="96">
        <v>4</v>
      </c>
      <c r="BK1979" s="96" t="s">
        <v>4303</v>
      </c>
      <c r="BL1979" s="68" t="s">
        <v>6786</v>
      </c>
      <c r="CQ1979" s="205">
        <v>1</v>
      </c>
    </row>
    <row r="1980" spans="52:95" x14ac:dyDescent="0.25">
      <c r="AZ1980" s="96" t="s">
        <v>2444</v>
      </c>
      <c r="BA1980" s="96" t="s">
        <v>12</v>
      </c>
      <c r="BB1980" s="96">
        <v>3</v>
      </c>
      <c r="BC1980" t="s">
        <v>4569</v>
      </c>
      <c r="BD1980" t="s">
        <v>5723</v>
      </c>
      <c r="BE1980" t="s">
        <v>4442</v>
      </c>
      <c r="BH1980"/>
      <c r="BI1980"/>
      <c r="BJ1980" s="96">
        <v>4</v>
      </c>
      <c r="BK1980" s="96" t="s">
        <v>4304</v>
      </c>
      <c r="BL1980" s="68" t="s">
        <v>6786</v>
      </c>
      <c r="CQ1980" s="205">
        <v>1</v>
      </c>
    </row>
    <row r="1981" spans="52:95" x14ac:dyDescent="0.25">
      <c r="AZ1981" s="96" t="s">
        <v>2444</v>
      </c>
      <c r="BA1981" s="96" t="s">
        <v>12</v>
      </c>
      <c r="BB1981" s="96">
        <v>4</v>
      </c>
      <c r="BC1981" t="s">
        <v>4573</v>
      </c>
      <c r="BD1981" t="s">
        <v>6812</v>
      </c>
      <c r="BE1981" t="s">
        <v>6813</v>
      </c>
      <c r="BF1981" t="s">
        <v>6802</v>
      </c>
      <c r="BG1981" t="s">
        <v>6814</v>
      </c>
      <c r="BH1981" t="s">
        <v>6815</v>
      </c>
      <c r="BI1981" t="s">
        <v>6816</v>
      </c>
      <c r="BJ1981" s="96">
        <v>4</v>
      </c>
      <c r="BK1981" s="96" t="s">
        <v>4305</v>
      </c>
      <c r="BL1981" s="68" t="s">
        <v>6786</v>
      </c>
      <c r="CQ1981" s="205">
        <v>1</v>
      </c>
    </row>
    <row r="1982" spans="52:95" x14ac:dyDescent="0.25">
      <c r="AZ1982" s="96" t="s">
        <v>2444</v>
      </c>
      <c r="BA1982" s="96" t="s">
        <v>12</v>
      </c>
      <c r="BB1982" s="96">
        <v>5</v>
      </c>
      <c r="BC1982" t="s">
        <v>4577</v>
      </c>
      <c r="BD1982" t="s">
        <v>6817</v>
      </c>
      <c r="BE1982" t="s">
        <v>4578</v>
      </c>
      <c r="BF1982" t="s">
        <v>6818</v>
      </c>
      <c r="BG1982" t="s">
        <v>6819</v>
      </c>
      <c r="BH1982" t="s">
        <v>6793</v>
      </c>
      <c r="BI1982"/>
      <c r="BJ1982" s="96">
        <v>4</v>
      </c>
      <c r="BK1982" s="96" t="s">
        <v>4306</v>
      </c>
      <c r="BL1982" s="68" t="s">
        <v>6786</v>
      </c>
      <c r="CQ1982" s="205">
        <v>1</v>
      </c>
    </row>
    <row r="1983" spans="52:95" x14ac:dyDescent="0.25">
      <c r="AZ1983" s="96" t="s">
        <v>2461</v>
      </c>
      <c r="BA1983" s="96" t="s">
        <v>10</v>
      </c>
      <c r="BB1983" s="96">
        <v>1</v>
      </c>
      <c r="BC1983" t="s">
        <v>4512</v>
      </c>
      <c r="BD1983" t="s">
        <v>5724</v>
      </c>
      <c r="BE1983" t="s">
        <v>4443</v>
      </c>
      <c r="BF1983" t="s">
        <v>6848</v>
      </c>
      <c r="BJ1983" s="96">
        <v>4</v>
      </c>
      <c r="BK1983" s="96" t="s">
        <v>4292</v>
      </c>
      <c r="BL1983" s="68" t="s">
        <v>6786</v>
      </c>
      <c r="CQ1983" s="205">
        <v>1</v>
      </c>
    </row>
    <row r="1984" spans="52:95" x14ac:dyDescent="0.25">
      <c r="AZ1984" s="96" t="s">
        <v>2461</v>
      </c>
      <c r="BA1984" s="96" t="s">
        <v>10</v>
      </c>
      <c r="BB1984" s="96">
        <v>2</v>
      </c>
      <c r="BC1984" t="s">
        <v>4518</v>
      </c>
      <c r="BD1984" t="s">
        <v>7089</v>
      </c>
      <c r="BE1984" t="s">
        <v>6787</v>
      </c>
      <c r="BF1984" t="s">
        <v>6788</v>
      </c>
      <c r="BG1984" t="s">
        <v>6789</v>
      </c>
      <c r="BJ1984" s="96">
        <v>4</v>
      </c>
      <c r="BK1984" s="96" t="s">
        <v>4293</v>
      </c>
      <c r="BL1984" s="68" t="s">
        <v>6786</v>
      </c>
      <c r="CQ1984" s="205">
        <v>1</v>
      </c>
    </row>
    <row r="1985" spans="52:95" x14ac:dyDescent="0.25">
      <c r="AZ1985" s="96" t="s">
        <v>2461</v>
      </c>
      <c r="BA1985" s="96" t="s">
        <v>10</v>
      </c>
      <c r="BB1985" s="96">
        <v>3</v>
      </c>
      <c r="BC1985" t="s">
        <v>4523</v>
      </c>
      <c r="BD1985" t="s">
        <v>5725</v>
      </c>
      <c r="BE1985" t="s">
        <v>4444</v>
      </c>
      <c r="BI1985"/>
      <c r="BJ1985" s="96">
        <v>4</v>
      </c>
      <c r="BK1985" s="96" t="s">
        <v>4294</v>
      </c>
      <c r="BL1985" s="68" t="s">
        <v>6786</v>
      </c>
      <c r="CQ1985" s="205">
        <v>1</v>
      </c>
    </row>
    <row r="1986" spans="52:95" x14ac:dyDescent="0.25">
      <c r="AZ1986" s="96" t="s">
        <v>2461</v>
      </c>
      <c r="BA1986" s="96" t="s">
        <v>10</v>
      </c>
      <c r="BB1986" s="96">
        <v>4</v>
      </c>
      <c r="BC1986" t="s">
        <v>4527</v>
      </c>
      <c r="BD1986" t="s">
        <v>5724</v>
      </c>
      <c r="BE1986" t="s">
        <v>4444</v>
      </c>
      <c r="BJ1986" s="96">
        <v>4</v>
      </c>
      <c r="BK1986" s="96" t="s">
        <v>4295</v>
      </c>
      <c r="BL1986" s="68" t="s">
        <v>6786</v>
      </c>
      <c r="CQ1986" s="205">
        <v>1</v>
      </c>
    </row>
    <row r="1987" spans="52:95" x14ac:dyDescent="0.25">
      <c r="AZ1987" s="96" t="s">
        <v>2461</v>
      </c>
      <c r="BA1987" s="96" t="s">
        <v>10</v>
      </c>
      <c r="BB1987" s="96">
        <v>5</v>
      </c>
      <c r="BC1987" t="s">
        <v>4531</v>
      </c>
      <c r="BD1987" t="s">
        <v>5598</v>
      </c>
      <c r="BE1987" t="s">
        <v>6792</v>
      </c>
      <c r="BF1987" t="s">
        <v>6793</v>
      </c>
      <c r="BJ1987" s="96">
        <v>4</v>
      </c>
      <c r="BK1987" s="96" t="s">
        <v>4296</v>
      </c>
      <c r="BL1987" s="68" t="s">
        <v>6786</v>
      </c>
      <c r="CQ1987" s="205">
        <v>1</v>
      </c>
    </row>
    <row r="1988" spans="52:95" x14ac:dyDescent="0.25">
      <c r="AZ1988" s="96" t="s">
        <v>2461</v>
      </c>
      <c r="BA1988" s="96" t="s">
        <v>54</v>
      </c>
      <c r="BB1988" s="96">
        <v>1</v>
      </c>
      <c r="BC1988" t="s">
        <v>4536</v>
      </c>
      <c r="BD1988" t="s">
        <v>4444</v>
      </c>
      <c r="BJ1988" s="96">
        <v>4</v>
      </c>
      <c r="BK1988" s="96" t="s">
        <v>4297</v>
      </c>
      <c r="BL1988" s="68" t="s">
        <v>6786</v>
      </c>
      <c r="CQ1988" s="205">
        <v>1</v>
      </c>
    </row>
    <row r="1989" spans="52:95" x14ac:dyDescent="0.25">
      <c r="AZ1989" s="96" t="s">
        <v>2461</v>
      </c>
      <c r="BA1989" s="96" t="s">
        <v>54</v>
      </c>
      <c r="BB1989" s="96">
        <v>2</v>
      </c>
      <c r="BC1989" t="s">
        <v>4540</v>
      </c>
      <c r="BD1989" t="s">
        <v>4541</v>
      </c>
      <c r="BE1989" t="s">
        <v>6794</v>
      </c>
      <c r="BF1989" t="s">
        <v>6789</v>
      </c>
      <c r="BG1989" t="s">
        <v>6788</v>
      </c>
      <c r="BH1989" s="96" t="s">
        <v>6795</v>
      </c>
      <c r="BJ1989" s="96">
        <v>4</v>
      </c>
      <c r="BK1989" s="96" t="s">
        <v>4298</v>
      </c>
      <c r="BL1989" s="68" t="s">
        <v>6786</v>
      </c>
      <c r="CQ1989" s="205">
        <v>1</v>
      </c>
    </row>
    <row r="1990" spans="52:95" x14ac:dyDescent="0.25">
      <c r="AZ1990" s="96" t="s">
        <v>2461</v>
      </c>
      <c r="BA1990" s="96" t="s">
        <v>54</v>
      </c>
      <c r="BB1990" s="96">
        <v>3</v>
      </c>
      <c r="BC1990" t="s">
        <v>4545</v>
      </c>
      <c r="BD1990" t="s">
        <v>5725</v>
      </c>
      <c r="BE1990" t="s">
        <v>4444</v>
      </c>
      <c r="BI1990"/>
      <c r="BJ1990" s="96">
        <v>4</v>
      </c>
      <c r="BK1990" s="96" t="s">
        <v>4299</v>
      </c>
      <c r="BL1990" s="68" t="s">
        <v>6786</v>
      </c>
      <c r="CQ1990" s="205">
        <v>1</v>
      </c>
    </row>
    <row r="1991" spans="52:95" x14ac:dyDescent="0.25">
      <c r="AZ1991" s="96" t="s">
        <v>2461</v>
      </c>
      <c r="BA1991" s="96" t="s">
        <v>54</v>
      </c>
      <c r="BB1991" s="96">
        <v>4</v>
      </c>
      <c r="BC1991" t="s">
        <v>4550</v>
      </c>
      <c r="BD1991" t="s">
        <v>4551</v>
      </c>
      <c r="BE1991" t="s">
        <v>6799</v>
      </c>
      <c r="BF1991" t="s">
        <v>6800</v>
      </c>
      <c r="BG1991" t="s">
        <v>6801</v>
      </c>
      <c r="BH1991" s="96" t="s">
        <v>6802</v>
      </c>
      <c r="BI1991" s="96" t="s">
        <v>6803</v>
      </c>
      <c r="BJ1991" s="96">
        <v>4</v>
      </c>
      <c r="BK1991" s="96" t="s">
        <v>4300</v>
      </c>
      <c r="BL1991" s="68" t="s">
        <v>6786</v>
      </c>
      <c r="CQ1991" s="205">
        <v>1</v>
      </c>
    </row>
    <row r="1992" spans="52:95" x14ac:dyDescent="0.25">
      <c r="AZ1992" s="96" t="s">
        <v>2461</v>
      </c>
      <c r="BA1992" s="96" t="s">
        <v>54</v>
      </c>
      <c r="BB1992" s="96">
        <v>5</v>
      </c>
      <c r="BC1992" t="s">
        <v>4555</v>
      </c>
      <c r="BD1992" t="s">
        <v>4556</v>
      </c>
      <c r="BE1992" t="s">
        <v>6804</v>
      </c>
      <c r="BF1992" t="s">
        <v>6805</v>
      </c>
      <c r="BG1992" t="s">
        <v>6806</v>
      </c>
      <c r="BH1992" s="96" t="s">
        <v>6807</v>
      </c>
      <c r="BJ1992" s="96">
        <v>4</v>
      </c>
      <c r="BK1992" s="96" t="s">
        <v>4301</v>
      </c>
      <c r="BL1992" s="68" t="s">
        <v>6786</v>
      </c>
      <c r="CQ1992" s="205">
        <v>1</v>
      </c>
    </row>
    <row r="1993" spans="52:95" x14ac:dyDescent="0.25">
      <c r="AZ1993" s="96" t="s">
        <v>2461</v>
      </c>
      <c r="BA1993" s="96" t="s">
        <v>12</v>
      </c>
      <c r="BB1993" s="96">
        <v>1</v>
      </c>
      <c r="BC1993" t="s">
        <v>4560</v>
      </c>
      <c r="BD1993" t="s">
        <v>4443</v>
      </c>
      <c r="BE1993" t="s">
        <v>6848</v>
      </c>
      <c r="BH1993"/>
      <c r="BI1993"/>
      <c r="BJ1993" s="96">
        <v>4</v>
      </c>
      <c r="BK1993" s="96" t="s">
        <v>4302</v>
      </c>
      <c r="BL1993" s="68" t="s">
        <v>6786</v>
      </c>
      <c r="CQ1993" s="205">
        <v>1</v>
      </c>
    </row>
    <row r="1994" spans="52:95" x14ac:dyDescent="0.25">
      <c r="AZ1994" s="96" t="s">
        <v>2461</v>
      </c>
      <c r="BA1994" s="96" t="s">
        <v>12</v>
      </c>
      <c r="BB1994" s="96">
        <v>2</v>
      </c>
      <c r="BC1994" t="s">
        <v>4564</v>
      </c>
      <c r="BD1994" t="s">
        <v>4565</v>
      </c>
      <c r="BE1994" t="s">
        <v>6808</v>
      </c>
      <c r="BF1994" t="s">
        <v>6809</v>
      </c>
      <c r="BG1994" t="s">
        <v>6810</v>
      </c>
      <c r="BH1994" t="s">
        <v>6811</v>
      </c>
      <c r="BI1994"/>
      <c r="BJ1994" s="96">
        <v>4</v>
      </c>
      <c r="BK1994" s="96" t="s">
        <v>4303</v>
      </c>
      <c r="BL1994" s="68" t="s">
        <v>6786</v>
      </c>
      <c r="CQ1994" s="205">
        <v>1</v>
      </c>
    </row>
    <row r="1995" spans="52:95" x14ac:dyDescent="0.25">
      <c r="AZ1995" s="96" t="s">
        <v>2461</v>
      </c>
      <c r="BA1995" s="96" t="s">
        <v>12</v>
      </c>
      <c r="BB1995" s="96">
        <v>3</v>
      </c>
      <c r="BC1995" t="s">
        <v>4569</v>
      </c>
      <c r="BD1995" t="s">
        <v>5726</v>
      </c>
      <c r="BE1995" t="s">
        <v>4444</v>
      </c>
      <c r="BH1995"/>
      <c r="BI1995"/>
      <c r="BJ1995" s="96">
        <v>4</v>
      </c>
      <c r="BK1995" s="96" t="s">
        <v>4304</v>
      </c>
      <c r="BL1995" s="68" t="s">
        <v>6786</v>
      </c>
      <c r="CQ1995" s="205">
        <v>1</v>
      </c>
    </row>
    <row r="1996" spans="52:95" x14ac:dyDescent="0.25">
      <c r="AZ1996" s="96" t="s">
        <v>2461</v>
      </c>
      <c r="BA1996" s="96" t="s">
        <v>12</v>
      </c>
      <c r="BB1996" s="96">
        <v>4</v>
      </c>
      <c r="BC1996" t="s">
        <v>4573</v>
      </c>
      <c r="BD1996" t="s">
        <v>6812</v>
      </c>
      <c r="BE1996" t="s">
        <v>6813</v>
      </c>
      <c r="BF1996" t="s">
        <v>6802</v>
      </c>
      <c r="BG1996" t="s">
        <v>6814</v>
      </c>
      <c r="BH1996" t="s">
        <v>6815</v>
      </c>
      <c r="BI1996" t="s">
        <v>6816</v>
      </c>
      <c r="BJ1996" s="96">
        <v>4</v>
      </c>
      <c r="BK1996" s="96" t="s">
        <v>4305</v>
      </c>
      <c r="BL1996" s="68" t="s">
        <v>6786</v>
      </c>
      <c r="CQ1996" s="205">
        <v>1</v>
      </c>
    </row>
    <row r="1997" spans="52:95" x14ac:dyDescent="0.25">
      <c r="AZ1997" s="96" t="s">
        <v>2461</v>
      </c>
      <c r="BA1997" s="96" t="s">
        <v>12</v>
      </c>
      <c r="BB1997" s="96">
        <v>5</v>
      </c>
      <c r="BC1997" t="s">
        <v>4577</v>
      </c>
      <c r="BD1997" t="s">
        <v>6817</v>
      </c>
      <c r="BE1997" t="s">
        <v>4578</v>
      </c>
      <c r="BF1997" t="s">
        <v>6818</v>
      </c>
      <c r="BG1997" t="s">
        <v>6819</v>
      </c>
      <c r="BH1997" t="s">
        <v>6793</v>
      </c>
      <c r="BI1997"/>
      <c r="BJ1997" s="96">
        <v>4</v>
      </c>
      <c r="BK1997" s="96" t="s">
        <v>4306</v>
      </c>
      <c r="BL1997" s="68" t="s">
        <v>6786</v>
      </c>
      <c r="CQ1997" s="205">
        <v>1</v>
      </c>
    </row>
    <row r="1998" spans="52:95" x14ac:dyDescent="0.25">
      <c r="AZ1998" s="96" t="s">
        <v>2478</v>
      </c>
      <c r="BA1998" s="96" t="s">
        <v>10</v>
      </c>
      <c r="BB1998" s="96">
        <v>1</v>
      </c>
      <c r="BC1998" t="s">
        <v>4512</v>
      </c>
      <c r="BD1998" t="s">
        <v>5727</v>
      </c>
      <c r="BE1998" t="s">
        <v>5728</v>
      </c>
      <c r="BF1998" t="s">
        <v>6848</v>
      </c>
      <c r="BJ1998" s="96">
        <v>4</v>
      </c>
      <c r="BK1998" s="96" t="s">
        <v>4292</v>
      </c>
      <c r="BL1998" s="68" t="s">
        <v>6786</v>
      </c>
      <c r="CQ1998" s="205">
        <v>1</v>
      </c>
    </row>
    <row r="1999" spans="52:95" x14ac:dyDescent="0.25">
      <c r="AZ1999" s="96" t="s">
        <v>2478</v>
      </c>
      <c r="BA1999" s="96" t="s">
        <v>10</v>
      </c>
      <c r="BB1999" s="96">
        <v>2</v>
      </c>
      <c r="BC1999" t="s">
        <v>4518</v>
      </c>
      <c r="BD1999" t="s">
        <v>7090</v>
      </c>
      <c r="BE1999" t="s">
        <v>6787</v>
      </c>
      <c r="BF1999" t="s">
        <v>6788</v>
      </c>
      <c r="BG1999" t="s">
        <v>6789</v>
      </c>
      <c r="BI1999"/>
      <c r="BJ1999" s="96">
        <v>4</v>
      </c>
      <c r="BK1999" s="96" t="s">
        <v>4293</v>
      </c>
      <c r="BL1999" s="68" t="s">
        <v>6786</v>
      </c>
      <c r="CQ1999" s="205">
        <v>1</v>
      </c>
    </row>
    <row r="2000" spans="52:95" x14ac:dyDescent="0.25">
      <c r="AZ2000" s="96" t="s">
        <v>2478</v>
      </c>
      <c r="BA2000" s="96" t="s">
        <v>10</v>
      </c>
      <c r="BB2000" s="96">
        <v>3</v>
      </c>
      <c r="BC2000" t="s">
        <v>4523</v>
      </c>
      <c r="BD2000" t="s">
        <v>5729</v>
      </c>
      <c r="BE2000" t="s">
        <v>5730</v>
      </c>
      <c r="BJ2000" s="96">
        <v>4</v>
      </c>
      <c r="BK2000" s="96" t="s">
        <v>4294</v>
      </c>
      <c r="BL2000" s="68" t="s">
        <v>6786</v>
      </c>
      <c r="CQ2000" s="205">
        <v>1</v>
      </c>
    </row>
    <row r="2001" spans="52:95" x14ac:dyDescent="0.25">
      <c r="AZ2001" s="96" t="s">
        <v>2478</v>
      </c>
      <c r="BA2001" s="96" t="s">
        <v>10</v>
      </c>
      <c r="BB2001" s="96">
        <v>4</v>
      </c>
      <c r="BC2001" t="s">
        <v>4527</v>
      </c>
      <c r="BD2001" t="s">
        <v>5730</v>
      </c>
      <c r="BJ2001" s="96">
        <v>4</v>
      </c>
      <c r="BK2001" s="96" t="s">
        <v>4295</v>
      </c>
      <c r="BL2001" s="68" t="s">
        <v>6786</v>
      </c>
      <c r="CQ2001" s="205">
        <v>1</v>
      </c>
    </row>
    <row r="2002" spans="52:95" x14ac:dyDescent="0.25">
      <c r="AZ2002" s="96" t="s">
        <v>2478</v>
      </c>
      <c r="BA2002" s="96" t="s">
        <v>10</v>
      </c>
      <c r="BB2002" s="96">
        <v>5</v>
      </c>
      <c r="BC2002" t="s">
        <v>4531</v>
      </c>
      <c r="BD2002" t="s">
        <v>5598</v>
      </c>
      <c r="BE2002" t="s">
        <v>6792</v>
      </c>
      <c r="BF2002" t="s">
        <v>6793</v>
      </c>
      <c r="BJ2002" s="96">
        <v>4</v>
      </c>
      <c r="BK2002" s="96" t="s">
        <v>4296</v>
      </c>
      <c r="BL2002" s="68" t="s">
        <v>6786</v>
      </c>
      <c r="CQ2002" s="205">
        <v>1</v>
      </c>
    </row>
    <row r="2003" spans="52:95" x14ac:dyDescent="0.25">
      <c r="AZ2003" s="96" t="s">
        <v>2478</v>
      </c>
      <c r="BA2003" s="96" t="s">
        <v>54</v>
      </c>
      <c r="BB2003" s="96">
        <v>1</v>
      </c>
      <c r="BC2003" t="s">
        <v>4536</v>
      </c>
      <c r="BD2003" t="s">
        <v>5730</v>
      </c>
      <c r="BJ2003" s="96">
        <v>4</v>
      </c>
      <c r="BK2003" s="96" t="s">
        <v>4297</v>
      </c>
      <c r="BL2003" s="68" t="s">
        <v>6786</v>
      </c>
      <c r="CQ2003" s="205">
        <v>1</v>
      </c>
    </row>
    <row r="2004" spans="52:95" x14ac:dyDescent="0.25">
      <c r="AZ2004" s="96" t="s">
        <v>2478</v>
      </c>
      <c r="BA2004" s="96" t="s">
        <v>54</v>
      </c>
      <c r="BB2004" s="96">
        <v>2</v>
      </c>
      <c r="BC2004" t="s">
        <v>4540</v>
      </c>
      <c r="BD2004" t="s">
        <v>4541</v>
      </c>
      <c r="BE2004" t="s">
        <v>6794</v>
      </c>
      <c r="BF2004" t="s">
        <v>6789</v>
      </c>
      <c r="BG2004" t="s">
        <v>6788</v>
      </c>
      <c r="BH2004" s="96" t="s">
        <v>6795</v>
      </c>
      <c r="BJ2004" s="96">
        <v>4</v>
      </c>
      <c r="BK2004" s="96" t="s">
        <v>4298</v>
      </c>
      <c r="BL2004" s="68" t="s">
        <v>6786</v>
      </c>
      <c r="CQ2004" s="205">
        <v>1</v>
      </c>
    </row>
    <row r="2005" spans="52:95" x14ac:dyDescent="0.25">
      <c r="AZ2005" s="96" t="s">
        <v>2478</v>
      </c>
      <c r="BA2005" s="96" t="s">
        <v>54</v>
      </c>
      <c r="BB2005" s="96">
        <v>3</v>
      </c>
      <c r="BC2005" t="s">
        <v>4545</v>
      </c>
      <c r="BD2005" t="s">
        <v>5729</v>
      </c>
      <c r="BE2005" t="s">
        <v>5730</v>
      </c>
      <c r="BJ2005" s="96">
        <v>4</v>
      </c>
      <c r="BK2005" s="96" t="s">
        <v>4299</v>
      </c>
      <c r="BL2005" s="68" t="s">
        <v>6786</v>
      </c>
      <c r="CQ2005" s="205">
        <v>1</v>
      </c>
    </row>
    <row r="2006" spans="52:95" x14ac:dyDescent="0.25">
      <c r="AZ2006" s="96" t="s">
        <v>2478</v>
      </c>
      <c r="BA2006" s="96" t="s">
        <v>54</v>
      </c>
      <c r="BB2006" s="96">
        <v>4</v>
      </c>
      <c r="BC2006" t="s">
        <v>4550</v>
      </c>
      <c r="BD2006" t="s">
        <v>4551</v>
      </c>
      <c r="BE2006" t="s">
        <v>6799</v>
      </c>
      <c r="BF2006" t="s">
        <v>6800</v>
      </c>
      <c r="BG2006" t="s">
        <v>6801</v>
      </c>
      <c r="BH2006" s="96" t="s">
        <v>6802</v>
      </c>
      <c r="BI2006" s="96" t="s">
        <v>6803</v>
      </c>
      <c r="BJ2006" s="96">
        <v>4</v>
      </c>
      <c r="BK2006" s="96" t="s">
        <v>4300</v>
      </c>
      <c r="BL2006" s="68" t="s">
        <v>6786</v>
      </c>
      <c r="CQ2006" s="205">
        <v>1</v>
      </c>
    </row>
    <row r="2007" spans="52:95" x14ac:dyDescent="0.25">
      <c r="AZ2007" s="96" t="s">
        <v>2478</v>
      </c>
      <c r="BA2007" s="96" t="s">
        <v>54</v>
      </c>
      <c r="BB2007" s="96">
        <v>5</v>
      </c>
      <c r="BC2007" t="s">
        <v>4555</v>
      </c>
      <c r="BD2007" t="s">
        <v>4556</v>
      </c>
      <c r="BE2007" t="s">
        <v>6804</v>
      </c>
      <c r="BF2007" t="s">
        <v>6805</v>
      </c>
      <c r="BG2007" t="s">
        <v>6806</v>
      </c>
      <c r="BH2007" s="96" t="s">
        <v>6807</v>
      </c>
      <c r="BJ2007" s="96">
        <v>4</v>
      </c>
      <c r="BK2007" s="96" t="s">
        <v>4301</v>
      </c>
      <c r="BL2007" s="68" t="s">
        <v>6786</v>
      </c>
      <c r="CQ2007" s="205">
        <v>1</v>
      </c>
    </row>
    <row r="2008" spans="52:95" x14ac:dyDescent="0.25">
      <c r="AZ2008" s="96" t="s">
        <v>2478</v>
      </c>
      <c r="BA2008" s="96" t="s">
        <v>12</v>
      </c>
      <c r="BB2008" s="96">
        <v>1</v>
      </c>
      <c r="BC2008" t="s">
        <v>4560</v>
      </c>
      <c r="BD2008" t="s">
        <v>5728</v>
      </c>
      <c r="BE2008" t="s">
        <v>6848</v>
      </c>
      <c r="BH2008"/>
      <c r="BI2008"/>
      <c r="BJ2008" s="96">
        <v>4</v>
      </c>
      <c r="BK2008" s="96" t="s">
        <v>4302</v>
      </c>
      <c r="BL2008" s="68" t="s">
        <v>6786</v>
      </c>
      <c r="CQ2008" s="205">
        <v>1</v>
      </c>
    </row>
    <row r="2009" spans="52:95" x14ac:dyDescent="0.25">
      <c r="AZ2009" s="96" t="s">
        <v>2478</v>
      </c>
      <c r="BA2009" s="96" t="s">
        <v>12</v>
      </c>
      <c r="BB2009" s="96">
        <v>2</v>
      </c>
      <c r="BC2009" t="s">
        <v>4564</v>
      </c>
      <c r="BD2009" t="s">
        <v>4565</v>
      </c>
      <c r="BE2009" t="s">
        <v>6808</v>
      </c>
      <c r="BF2009" t="s">
        <v>6809</v>
      </c>
      <c r="BG2009" t="s">
        <v>6810</v>
      </c>
      <c r="BH2009" t="s">
        <v>6811</v>
      </c>
      <c r="BI2009"/>
      <c r="BJ2009" s="96">
        <v>4</v>
      </c>
      <c r="BK2009" s="96" t="s">
        <v>4303</v>
      </c>
      <c r="BL2009" s="68" t="s">
        <v>6786</v>
      </c>
      <c r="CQ2009" s="205">
        <v>1</v>
      </c>
    </row>
    <row r="2010" spans="52:95" x14ac:dyDescent="0.25">
      <c r="AZ2010" s="96" t="s">
        <v>2478</v>
      </c>
      <c r="BA2010" s="96" t="s">
        <v>12</v>
      </c>
      <c r="BB2010" s="96">
        <v>3</v>
      </c>
      <c r="BC2010" t="s">
        <v>4569</v>
      </c>
      <c r="BD2010" t="s">
        <v>5731</v>
      </c>
      <c r="BE2010" t="s">
        <v>5730</v>
      </c>
      <c r="BH2010"/>
      <c r="BI2010"/>
      <c r="BJ2010" s="96">
        <v>4</v>
      </c>
      <c r="BK2010" s="96" t="s">
        <v>4304</v>
      </c>
      <c r="BL2010" s="68" t="s">
        <v>6786</v>
      </c>
      <c r="CQ2010" s="205">
        <v>1</v>
      </c>
    </row>
    <row r="2011" spans="52:95" x14ac:dyDescent="0.25">
      <c r="AZ2011" s="96" t="s">
        <v>2478</v>
      </c>
      <c r="BA2011" s="96" t="s">
        <v>12</v>
      </c>
      <c r="BB2011" s="96">
        <v>4</v>
      </c>
      <c r="BC2011" t="s">
        <v>4573</v>
      </c>
      <c r="BD2011" t="s">
        <v>6812</v>
      </c>
      <c r="BE2011" t="s">
        <v>6813</v>
      </c>
      <c r="BF2011" t="s">
        <v>6802</v>
      </c>
      <c r="BG2011" t="s">
        <v>6814</v>
      </c>
      <c r="BH2011" t="s">
        <v>6815</v>
      </c>
      <c r="BI2011" t="s">
        <v>6816</v>
      </c>
      <c r="BJ2011" s="96">
        <v>4</v>
      </c>
      <c r="BK2011" s="96" t="s">
        <v>4305</v>
      </c>
      <c r="BL2011" s="68" t="s">
        <v>6786</v>
      </c>
      <c r="CQ2011" s="205">
        <v>1</v>
      </c>
    </row>
    <row r="2012" spans="52:95" x14ac:dyDescent="0.25">
      <c r="AZ2012" s="96" t="s">
        <v>2478</v>
      </c>
      <c r="BA2012" s="96" t="s">
        <v>12</v>
      </c>
      <c r="BB2012" s="96">
        <v>5</v>
      </c>
      <c r="BC2012" t="s">
        <v>4577</v>
      </c>
      <c r="BD2012" t="s">
        <v>6817</v>
      </c>
      <c r="BE2012" t="s">
        <v>4578</v>
      </c>
      <c r="BF2012" t="s">
        <v>6818</v>
      </c>
      <c r="BG2012" t="s">
        <v>6819</v>
      </c>
      <c r="BH2012" t="s">
        <v>6793</v>
      </c>
      <c r="BI2012"/>
      <c r="BJ2012" s="96">
        <v>4</v>
      </c>
      <c r="BK2012" s="96" t="s">
        <v>4306</v>
      </c>
      <c r="BL2012" s="68" t="s">
        <v>6786</v>
      </c>
      <c r="CQ2012" s="205">
        <v>1</v>
      </c>
    </row>
    <row r="2013" spans="52:95" x14ac:dyDescent="0.25">
      <c r="AZ2013" s="96" t="s">
        <v>2495</v>
      </c>
      <c r="BA2013" s="96" t="s">
        <v>10</v>
      </c>
      <c r="BB2013" s="96">
        <v>1</v>
      </c>
      <c r="BC2013" t="s">
        <v>4512</v>
      </c>
      <c r="BD2013" t="s">
        <v>5732</v>
      </c>
      <c r="BE2013" t="s">
        <v>5733</v>
      </c>
      <c r="BF2013" t="s">
        <v>6848</v>
      </c>
      <c r="BJ2013" s="96">
        <v>4</v>
      </c>
      <c r="BK2013" s="96" t="s">
        <v>4292</v>
      </c>
      <c r="BL2013" s="68" t="s">
        <v>6786</v>
      </c>
      <c r="CQ2013" s="205">
        <v>1</v>
      </c>
    </row>
    <row r="2014" spans="52:95" x14ac:dyDescent="0.25">
      <c r="AZ2014" s="96" t="s">
        <v>2495</v>
      </c>
      <c r="BA2014" s="96" t="s">
        <v>10</v>
      </c>
      <c r="BB2014" s="96">
        <v>2</v>
      </c>
      <c r="BC2014" t="s">
        <v>4518</v>
      </c>
      <c r="BD2014" t="s">
        <v>7091</v>
      </c>
      <c r="BE2014" t="s">
        <v>6787</v>
      </c>
      <c r="BF2014" t="s">
        <v>6788</v>
      </c>
      <c r="BG2014" t="s">
        <v>6789</v>
      </c>
      <c r="BI2014"/>
      <c r="BJ2014" s="96">
        <v>4</v>
      </c>
      <c r="BK2014" s="96" t="s">
        <v>4293</v>
      </c>
      <c r="BL2014" s="68" t="s">
        <v>6786</v>
      </c>
      <c r="CQ2014" s="205">
        <v>1</v>
      </c>
    </row>
    <row r="2015" spans="52:95" x14ac:dyDescent="0.25">
      <c r="AZ2015" s="96" t="s">
        <v>2495</v>
      </c>
      <c r="BA2015" s="96" t="s">
        <v>10</v>
      </c>
      <c r="BB2015" s="96">
        <v>3</v>
      </c>
      <c r="BC2015" t="s">
        <v>4523</v>
      </c>
      <c r="BD2015" t="s">
        <v>5734</v>
      </c>
      <c r="BE2015" t="s">
        <v>4324</v>
      </c>
      <c r="BI2015"/>
      <c r="BJ2015" s="96">
        <v>4</v>
      </c>
      <c r="BK2015" s="96" t="s">
        <v>4294</v>
      </c>
      <c r="BL2015" s="68" t="s">
        <v>6786</v>
      </c>
      <c r="CQ2015" s="205">
        <v>1</v>
      </c>
    </row>
    <row r="2016" spans="52:95" x14ac:dyDescent="0.25">
      <c r="AZ2016" s="96" t="s">
        <v>2495</v>
      </c>
      <c r="BA2016" s="96" t="s">
        <v>10</v>
      </c>
      <c r="BB2016" s="96">
        <v>4</v>
      </c>
      <c r="BC2016" t="s">
        <v>4527</v>
      </c>
      <c r="BD2016" t="s">
        <v>4324</v>
      </c>
      <c r="BJ2016" s="96">
        <v>4</v>
      </c>
      <c r="BK2016" s="96" t="s">
        <v>4295</v>
      </c>
      <c r="BL2016" s="68" t="s">
        <v>6786</v>
      </c>
      <c r="CQ2016" s="205">
        <v>1</v>
      </c>
    </row>
    <row r="2017" spans="52:95" x14ac:dyDescent="0.25">
      <c r="AZ2017" s="96" t="s">
        <v>2495</v>
      </c>
      <c r="BA2017" s="96" t="s">
        <v>10</v>
      </c>
      <c r="BB2017" s="96">
        <v>5</v>
      </c>
      <c r="BC2017" t="s">
        <v>4531</v>
      </c>
      <c r="BD2017" t="s">
        <v>5598</v>
      </c>
      <c r="BE2017" t="s">
        <v>6792</v>
      </c>
      <c r="BF2017" t="s">
        <v>6793</v>
      </c>
      <c r="BJ2017" s="96">
        <v>4</v>
      </c>
      <c r="BK2017" s="96" t="s">
        <v>4296</v>
      </c>
      <c r="BL2017" s="68" t="s">
        <v>6786</v>
      </c>
      <c r="CQ2017" s="205">
        <v>1</v>
      </c>
    </row>
    <row r="2018" spans="52:95" x14ac:dyDescent="0.25">
      <c r="AZ2018" s="96" t="s">
        <v>2495</v>
      </c>
      <c r="BA2018" s="96" t="s">
        <v>54</v>
      </c>
      <c r="BB2018" s="96">
        <v>1</v>
      </c>
      <c r="BC2018" t="s">
        <v>4536</v>
      </c>
      <c r="BD2018" t="s">
        <v>4324</v>
      </c>
      <c r="BJ2018" s="96">
        <v>4</v>
      </c>
      <c r="BK2018" s="96" t="s">
        <v>4297</v>
      </c>
      <c r="BL2018" s="68" t="s">
        <v>6786</v>
      </c>
      <c r="CQ2018" s="205">
        <v>1</v>
      </c>
    </row>
    <row r="2019" spans="52:95" x14ac:dyDescent="0.25">
      <c r="AZ2019" s="96" t="s">
        <v>2495</v>
      </c>
      <c r="BA2019" s="96" t="s">
        <v>54</v>
      </c>
      <c r="BB2019" s="96">
        <v>2</v>
      </c>
      <c r="BC2019" t="s">
        <v>4540</v>
      </c>
      <c r="BD2019" t="s">
        <v>4541</v>
      </c>
      <c r="BE2019" t="s">
        <v>6794</v>
      </c>
      <c r="BF2019" t="s">
        <v>6789</v>
      </c>
      <c r="BG2019" t="s">
        <v>6788</v>
      </c>
      <c r="BH2019" s="96" t="s">
        <v>6795</v>
      </c>
      <c r="BJ2019" s="96">
        <v>4</v>
      </c>
      <c r="BK2019" s="96" t="s">
        <v>4298</v>
      </c>
      <c r="BL2019" s="68" t="s">
        <v>6786</v>
      </c>
      <c r="CQ2019" s="205">
        <v>1</v>
      </c>
    </row>
    <row r="2020" spans="52:95" x14ac:dyDescent="0.25">
      <c r="AZ2020" s="96" t="s">
        <v>2495</v>
      </c>
      <c r="BA2020" s="96" t="s">
        <v>54</v>
      </c>
      <c r="BB2020" s="96">
        <v>3</v>
      </c>
      <c r="BC2020" t="s">
        <v>4545</v>
      </c>
      <c r="BD2020" t="s">
        <v>5734</v>
      </c>
      <c r="BE2020" t="s">
        <v>4324</v>
      </c>
      <c r="BI2020"/>
      <c r="BJ2020" s="96">
        <v>4</v>
      </c>
      <c r="BK2020" s="96" t="s">
        <v>4299</v>
      </c>
      <c r="BL2020" s="68" t="s">
        <v>6786</v>
      </c>
      <c r="CQ2020" s="205">
        <v>1</v>
      </c>
    </row>
    <row r="2021" spans="52:95" x14ac:dyDescent="0.25">
      <c r="AZ2021" s="96" t="s">
        <v>2495</v>
      </c>
      <c r="BA2021" s="96" t="s">
        <v>54</v>
      </c>
      <c r="BB2021" s="96">
        <v>4</v>
      </c>
      <c r="BC2021" t="s">
        <v>4550</v>
      </c>
      <c r="BD2021" t="s">
        <v>4551</v>
      </c>
      <c r="BE2021" t="s">
        <v>6799</v>
      </c>
      <c r="BF2021" t="s">
        <v>6800</v>
      </c>
      <c r="BG2021" t="s">
        <v>6801</v>
      </c>
      <c r="BH2021" s="96" t="s">
        <v>6802</v>
      </c>
      <c r="BI2021" s="96" t="s">
        <v>6803</v>
      </c>
      <c r="BJ2021" s="96">
        <v>4</v>
      </c>
      <c r="BK2021" s="96" t="s">
        <v>4300</v>
      </c>
      <c r="BL2021" s="68" t="s">
        <v>6786</v>
      </c>
      <c r="CQ2021" s="205">
        <v>1</v>
      </c>
    </row>
    <row r="2022" spans="52:95" x14ac:dyDescent="0.25">
      <c r="AZ2022" s="96" t="s">
        <v>2495</v>
      </c>
      <c r="BA2022" s="96" t="s">
        <v>54</v>
      </c>
      <c r="BB2022" s="96">
        <v>5</v>
      </c>
      <c r="BC2022" t="s">
        <v>4555</v>
      </c>
      <c r="BD2022" t="s">
        <v>4556</v>
      </c>
      <c r="BE2022" t="s">
        <v>6804</v>
      </c>
      <c r="BF2022" t="s">
        <v>6805</v>
      </c>
      <c r="BG2022" t="s">
        <v>6806</v>
      </c>
      <c r="BH2022" s="96" t="s">
        <v>6807</v>
      </c>
      <c r="BJ2022" s="96">
        <v>4</v>
      </c>
      <c r="BK2022" s="96" t="s">
        <v>4301</v>
      </c>
      <c r="BL2022" s="68" t="s">
        <v>6786</v>
      </c>
      <c r="CQ2022" s="205">
        <v>1</v>
      </c>
    </row>
    <row r="2023" spans="52:95" x14ac:dyDescent="0.25">
      <c r="AZ2023" s="96" t="s">
        <v>2495</v>
      </c>
      <c r="BA2023" s="96" t="s">
        <v>12</v>
      </c>
      <c r="BB2023" s="96">
        <v>1</v>
      </c>
      <c r="BC2023" t="s">
        <v>4560</v>
      </c>
      <c r="BD2023" t="s">
        <v>5733</v>
      </c>
      <c r="BE2023" t="s">
        <v>6848</v>
      </c>
      <c r="BH2023"/>
      <c r="BI2023"/>
      <c r="BJ2023" s="96">
        <v>4</v>
      </c>
      <c r="BK2023" s="96" t="s">
        <v>4302</v>
      </c>
      <c r="BL2023" s="68" t="s">
        <v>6786</v>
      </c>
      <c r="CQ2023" s="205">
        <v>1</v>
      </c>
    </row>
    <row r="2024" spans="52:95" x14ac:dyDescent="0.25">
      <c r="AZ2024" s="96" t="s">
        <v>2495</v>
      </c>
      <c r="BA2024" s="96" t="s">
        <v>12</v>
      </c>
      <c r="BB2024" s="96">
        <v>2</v>
      </c>
      <c r="BC2024" t="s">
        <v>4564</v>
      </c>
      <c r="BD2024" t="s">
        <v>4565</v>
      </c>
      <c r="BE2024" t="s">
        <v>6808</v>
      </c>
      <c r="BF2024" t="s">
        <v>6809</v>
      </c>
      <c r="BG2024" t="s">
        <v>6810</v>
      </c>
      <c r="BH2024" t="s">
        <v>6811</v>
      </c>
      <c r="BI2024"/>
      <c r="BJ2024" s="96">
        <v>4</v>
      </c>
      <c r="BK2024" s="96" t="s">
        <v>4303</v>
      </c>
      <c r="BL2024" s="68" t="s">
        <v>6786</v>
      </c>
      <c r="CQ2024" s="205">
        <v>1</v>
      </c>
    </row>
    <row r="2025" spans="52:95" x14ac:dyDescent="0.25">
      <c r="AZ2025" s="96" t="s">
        <v>2495</v>
      </c>
      <c r="BA2025" s="96" t="s">
        <v>12</v>
      </c>
      <c r="BB2025" s="96">
        <v>3</v>
      </c>
      <c r="BC2025" t="s">
        <v>4569</v>
      </c>
      <c r="BD2025" t="s">
        <v>4445</v>
      </c>
      <c r="BE2025" t="s">
        <v>4324</v>
      </c>
      <c r="BH2025"/>
      <c r="BI2025"/>
      <c r="BJ2025" s="96">
        <v>4</v>
      </c>
      <c r="BK2025" s="96" t="s">
        <v>4304</v>
      </c>
      <c r="BL2025" s="68" t="s">
        <v>6786</v>
      </c>
      <c r="CQ2025" s="205">
        <v>1</v>
      </c>
    </row>
    <row r="2026" spans="52:95" x14ac:dyDescent="0.25">
      <c r="AZ2026" s="96" t="s">
        <v>2495</v>
      </c>
      <c r="BA2026" s="96" t="s">
        <v>12</v>
      </c>
      <c r="BB2026" s="96">
        <v>4</v>
      </c>
      <c r="BC2026" t="s">
        <v>4573</v>
      </c>
      <c r="BD2026" t="s">
        <v>6812</v>
      </c>
      <c r="BE2026" t="s">
        <v>6813</v>
      </c>
      <c r="BF2026" t="s">
        <v>6802</v>
      </c>
      <c r="BG2026" t="s">
        <v>6814</v>
      </c>
      <c r="BH2026" t="s">
        <v>6815</v>
      </c>
      <c r="BI2026" t="s">
        <v>6816</v>
      </c>
      <c r="BJ2026" s="96">
        <v>4</v>
      </c>
      <c r="BK2026" s="96" t="s">
        <v>4305</v>
      </c>
      <c r="BL2026" s="68" t="s">
        <v>6786</v>
      </c>
      <c r="CQ2026" s="205">
        <v>1</v>
      </c>
    </row>
    <row r="2027" spans="52:95" x14ac:dyDescent="0.25">
      <c r="AZ2027" s="96" t="s">
        <v>2495</v>
      </c>
      <c r="BA2027" s="96" t="s">
        <v>12</v>
      </c>
      <c r="BB2027" s="96">
        <v>5</v>
      </c>
      <c r="BC2027" t="s">
        <v>4577</v>
      </c>
      <c r="BD2027" t="s">
        <v>6817</v>
      </c>
      <c r="BE2027" t="s">
        <v>4578</v>
      </c>
      <c r="BF2027" t="s">
        <v>6818</v>
      </c>
      <c r="BG2027" t="s">
        <v>6819</v>
      </c>
      <c r="BH2027" t="s">
        <v>6793</v>
      </c>
      <c r="BI2027"/>
      <c r="BJ2027" s="96">
        <v>4</v>
      </c>
      <c r="BK2027" s="96" t="s">
        <v>4306</v>
      </c>
      <c r="BL2027" s="68" t="s">
        <v>6786</v>
      </c>
      <c r="CQ2027" s="205">
        <v>1</v>
      </c>
    </row>
    <row r="2028" spans="52:95" x14ac:dyDescent="0.25">
      <c r="AZ2028" s="96" t="s">
        <v>2512</v>
      </c>
      <c r="BA2028" s="96" t="s">
        <v>10</v>
      </c>
      <c r="BB2028" s="96">
        <v>1</v>
      </c>
      <c r="BC2028" t="s">
        <v>4512</v>
      </c>
      <c r="BD2028" t="s">
        <v>5735</v>
      </c>
      <c r="BE2028" t="s">
        <v>4446</v>
      </c>
      <c r="BF2028" t="s">
        <v>6848</v>
      </c>
      <c r="BJ2028" s="96">
        <v>4</v>
      </c>
      <c r="BK2028" s="96" t="s">
        <v>4292</v>
      </c>
      <c r="BL2028" s="68" t="s">
        <v>6786</v>
      </c>
      <c r="CQ2028" s="205">
        <v>1</v>
      </c>
    </row>
    <row r="2029" spans="52:95" x14ac:dyDescent="0.25">
      <c r="AZ2029" s="96" t="s">
        <v>2512</v>
      </c>
      <c r="BA2029" s="96" t="s">
        <v>10</v>
      </c>
      <c r="BB2029" s="96">
        <v>2</v>
      </c>
      <c r="BC2029" t="s">
        <v>4518</v>
      </c>
      <c r="BD2029" t="s">
        <v>7092</v>
      </c>
      <c r="BE2029" t="s">
        <v>6787</v>
      </c>
      <c r="BF2029" t="s">
        <v>6788</v>
      </c>
      <c r="BG2029" t="s">
        <v>6789</v>
      </c>
      <c r="BI2029"/>
      <c r="BJ2029" s="96">
        <v>4</v>
      </c>
      <c r="BK2029" s="96" t="s">
        <v>4293</v>
      </c>
      <c r="BL2029" s="68" t="s">
        <v>6786</v>
      </c>
      <c r="CQ2029" s="205">
        <v>1</v>
      </c>
    </row>
    <row r="2030" spans="52:95" x14ac:dyDescent="0.25">
      <c r="AZ2030" s="96" t="s">
        <v>2512</v>
      </c>
      <c r="BA2030" s="96" t="s">
        <v>10</v>
      </c>
      <c r="BB2030" s="96">
        <v>3</v>
      </c>
      <c r="BC2030" t="s">
        <v>4523</v>
      </c>
      <c r="BD2030" t="s">
        <v>5736</v>
      </c>
      <c r="BE2030" t="s">
        <v>5737</v>
      </c>
      <c r="BI2030"/>
      <c r="BJ2030" s="96">
        <v>4</v>
      </c>
      <c r="BK2030" s="96" t="s">
        <v>4294</v>
      </c>
      <c r="BL2030" s="68" t="s">
        <v>6786</v>
      </c>
      <c r="CQ2030" s="205">
        <v>1</v>
      </c>
    </row>
    <row r="2031" spans="52:95" x14ac:dyDescent="0.25">
      <c r="AZ2031" s="96" t="s">
        <v>2512</v>
      </c>
      <c r="BA2031" s="96" t="s">
        <v>10</v>
      </c>
      <c r="BB2031" s="96">
        <v>4</v>
      </c>
      <c r="BC2031" t="s">
        <v>4527</v>
      </c>
      <c r="BD2031" t="s">
        <v>5737</v>
      </c>
      <c r="BJ2031" s="96">
        <v>4</v>
      </c>
      <c r="BK2031" s="96" t="s">
        <v>4295</v>
      </c>
      <c r="BL2031" s="68" t="s">
        <v>6786</v>
      </c>
      <c r="CQ2031" s="205">
        <v>1</v>
      </c>
    </row>
    <row r="2032" spans="52:95" x14ac:dyDescent="0.25">
      <c r="AZ2032" s="96" t="s">
        <v>2512</v>
      </c>
      <c r="BA2032" s="96" t="s">
        <v>10</v>
      </c>
      <c r="BB2032" s="96">
        <v>5</v>
      </c>
      <c r="BC2032" t="s">
        <v>4531</v>
      </c>
      <c r="BD2032" t="s">
        <v>5598</v>
      </c>
      <c r="BE2032" t="s">
        <v>6792</v>
      </c>
      <c r="BF2032" t="s">
        <v>6793</v>
      </c>
      <c r="BJ2032" s="96">
        <v>4</v>
      </c>
      <c r="BK2032" s="96" t="s">
        <v>4296</v>
      </c>
      <c r="BL2032" s="68" t="s">
        <v>6786</v>
      </c>
      <c r="CQ2032" s="205">
        <v>1</v>
      </c>
    </row>
    <row r="2033" spans="52:95" x14ac:dyDescent="0.25">
      <c r="AZ2033" s="96" t="s">
        <v>2512</v>
      </c>
      <c r="BA2033" s="96" t="s">
        <v>54</v>
      </c>
      <c r="BB2033" s="96">
        <v>1</v>
      </c>
      <c r="BC2033" t="s">
        <v>4536</v>
      </c>
      <c r="BD2033" t="s">
        <v>5737</v>
      </c>
      <c r="BJ2033" s="96">
        <v>4</v>
      </c>
      <c r="BK2033" s="96" t="s">
        <v>4297</v>
      </c>
      <c r="BL2033" s="68" t="s">
        <v>6786</v>
      </c>
      <c r="CQ2033" s="205">
        <v>1</v>
      </c>
    </row>
    <row r="2034" spans="52:95" x14ac:dyDescent="0.25">
      <c r="AZ2034" s="96" t="s">
        <v>2512</v>
      </c>
      <c r="BA2034" s="96" t="s">
        <v>54</v>
      </c>
      <c r="BB2034" s="96">
        <v>2</v>
      </c>
      <c r="BC2034" t="s">
        <v>4540</v>
      </c>
      <c r="BD2034" t="s">
        <v>4541</v>
      </c>
      <c r="BE2034" t="s">
        <v>6794</v>
      </c>
      <c r="BF2034" t="s">
        <v>6789</v>
      </c>
      <c r="BG2034" t="s">
        <v>6788</v>
      </c>
      <c r="BH2034" s="96" t="s">
        <v>6795</v>
      </c>
      <c r="BJ2034" s="96">
        <v>4</v>
      </c>
      <c r="BK2034" s="96" t="s">
        <v>4298</v>
      </c>
      <c r="BL2034" s="68" t="s">
        <v>6786</v>
      </c>
      <c r="CQ2034" s="205">
        <v>1</v>
      </c>
    </row>
    <row r="2035" spans="52:95" x14ac:dyDescent="0.25">
      <c r="AZ2035" s="96" t="s">
        <v>2512</v>
      </c>
      <c r="BA2035" s="96" t="s">
        <v>54</v>
      </c>
      <c r="BB2035" s="96">
        <v>3</v>
      </c>
      <c r="BC2035" t="s">
        <v>4545</v>
      </c>
      <c r="BD2035" t="s">
        <v>5736</v>
      </c>
      <c r="BE2035" t="s">
        <v>5737</v>
      </c>
      <c r="BI2035"/>
      <c r="BJ2035" s="96">
        <v>4</v>
      </c>
      <c r="BK2035" s="96" t="s">
        <v>4299</v>
      </c>
      <c r="BL2035" s="68" t="s">
        <v>6786</v>
      </c>
      <c r="CQ2035" s="205">
        <v>1</v>
      </c>
    </row>
    <row r="2036" spans="52:95" x14ac:dyDescent="0.25">
      <c r="AZ2036" s="96" t="s">
        <v>2512</v>
      </c>
      <c r="BA2036" s="96" t="s">
        <v>54</v>
      </c>
      <c r="BB2036" s="96">
        <v>4</v>
      </c>
      <c r="BC2036" t="s">
        <v>4550</v>
      </c>
      <c r="BD2036" t="s">
        <v>4551</v>
      </c>
      <c r="BE2036" t="s">
        <v>6799</v>
      </c>
      <c r="BF2036" t="s">
        <v>6800</v>
      </c>
      <c r="BG2036" t="s">
        <v>6801</v>
      </c>
      <c r="BH2036" s="96" t="s">
        <v>6802</v>
      </c>
      <c r="BI2036" s="96" t="s">
        <v>6803</v>
      </c>
      <c r="BJ2036" s="96">
        <v>4</v>
      </c>
      <c r="BK2036" s="96" t="s">
        <v>4300</v>
      </c>
      <c r="BL2036" s="68" t="s">
        <v>6786</v>
      </c>
      <c r="CQ2036" s="205">
        <v>1</v>
      </c>
    </row>
    <row r="2037" spans="52:95" x14ac:dyDescent="0.25">
      <c r="AZ2037" s="96" t="s">
        <v>2512</v>
      </c>
      <c r="BA2037" s="96" t="s">
        <v>54</v>
      </c>
      <c r="BB2037" s="96">
        <v>5</v>
      </c>
      <c r="BC2037" t="s">
        <v>4555</v>
      </c>
      <c r="BD2037" t="s">
        <v>4556</v>
      </c>
      <c r="BE2037" t="s">
        <v>6804</v>
      </c>
      <c r="BF2037" t="s">
        <v>6805</v>
      </c>
      <c r="BG2037" t="s">
        <v>6806</v>
      </c>
      <c r="BH2037" s="96" t="s">
        <v>6807</v>
      </c>
      <c r="BJ2037" s="96">
        <v>4</v>
      </c>
      <c r="BK2037" s="96" t="s">
        <v>4301</v>
      </c>
      <c r="BL2037" s="68" t="s">
        <v>6786</v>
      </c>
      <c r="CQ2037" s="205">
        <v>1</v>
      </c>
    </row>
    <row r="2038" spans="52:95" x14ac:dyDescent="0.25">
      <c r="AZ2038" s="96" t="s">
        <v>2512</v>
      </c>
      <c r="BA2038" s="96" t="s">
        <v>12</v>
      </c>
      <c r="BB2038" s="96">
        <v>1</v>
      </c>
      <c r="BC2038" t="s">
        <v>4560</v>
      </c>
      <c r="BD2038" t="s">
        <v>4446</v>
      </c>
      <c r="BE2038" t="s">
        <v>6848</v>
      </c>
      <c r="BH2038"/>
      <c r="BI2038"/>
      <c r="BJ2038" s="96">
        <v>4</v>
      </c>
      <c r="BK2038" s="96" t="s">
        <v>4302</v>
      </c>
      <c r="BL2038" s="68" t="s">
        <v>6786</v>
      </c>
      <c r="CQ2038" s="205">
        <v>1</v>
      </c>
    </row>
    <row r="2039" spans="52:95" x14ac:dyDescent="0.25">
      <c r="AZ2039" s="96" t="s">
        <v>2512</v>
      </c>
      <c r="BA2039" s="96" t="s">
        <v>12</v>
      </c>
      <c r="BB2039" s="96">
        <v>2</v>
      </c>
      <c r="BC2039" t="s">
        <v>4564</v>
      </c>
      <c r="BD2039" t="s">
        <v>4565</v>
      </c>
      <c r="BE2039" t="s">
        <v>6808</v>
      </c>
      <c r="BF2039" t="s">
        <v>6809</v>
      </c>
      <c r="BG2039" t="s">
        <v>6810</v>
      </c>
      <c r="BH2039" t="s">
        <v>6811</v>
      </c>
      <c r="BI2039"/>
      <c r="BJ2039" s="96">
        <v>4</v>
      </c>
      <c r="BK2039" s="96" t="s">
        <v>4303</v>
      </c>
      <c r="BL2039" s="68" t="s">
        <v>6786</v>
      </c>
      <c r="CQ2039" s="205">
        <v>1</v>
      </c>
    </row>
    <row r="2040" spans="52:95" x14ac:dyDescent="0.25">
      <c r="AZ2040" s="96" t="s">
        <v>2512</v>
      </c>
      <c r="BA2040" s="96" t="s">
        <v>12</v>
      </c>
      <c r="BB2040" s="96">
        <v>3</v>
      </c>
      <c r="BC2040" t="s">
        <v>4569</v>
      </c>
      <c r="BD2040" t="s">
        <v>5738</v>
      </c>
      <c r="BE2040" t="s">
        <v>5737</v>
      </c>
      <c r="BH2040"/>
      <c r="BI2040"/>
      <c r="BJ2040" s="96">
        <v>4</v>
      </c>
      <c r="BK2040" s="96" t="s">
        <v>4304</v>
      </c>
      <c r="BL2040" s="68" t="s">
        <v>6786</v>
      </c>
      <c r="CQ2040" s="205">
        <v>1</v>
      </c>
    </row>
    <row r="2041" spans="52:95" x14ac:dyDescent="0.25">
      <c r="AZ2041" s="96" t="s">
        <v>2512</v>
      </c>
      <c r="BA2041" s="96" t="s">
        <v>12</v>
      </c>
      <c r="BB2041" s="96">
        <v>4</v>
      </c>
      <c r="BC2041" t="s">
        <v>4573</v>
      </c>
      <c r="BD2041" t="s">
        <v>6812</v>
      </c>
      <c r="BE2041" t="s">
        <v>6813</v>
      </c>
      <c r="BF2041" t="s">
        <v>6802</v>
      </c>
      <c r="BG2041" t="s">
        <v>6814</v>
      </c>
      <c r="BH2041" t="s">
        <v>6815</v>
      </c>
      <c r="BI2041" t="s">
        <v>6816</v>
      </c>
      <c r="BJ2041" s="96">
        <v>4</v>
      </c>
      <c r="BK2041" s="96" t="s">
        <v>4305</v>
      </c>
      <c r="BL2041" s="68" t="s">
        <v>6786</v>
      </c>
      <c r="CQ2041" s="205">
        <v>1</v>
      </c>
    </row>
    <row r="2042" spans="52:95" x14ac:dyDescent="0.25">
      <c r="AZ2042" s="96" t="s">
        <v>2512</v>
      </c>
      <c r="BA2042" s="96" t="s">
        <v>12</v>
      </c>
      <c r="BB2042" s="96">
        <v>5</v>
      </c>
      <c r="BC2042" t="s">
        <v>4577</v>
      </c>
      <c r="BD2042" t="s">
        <v>6817</v>
      </c>
      <c r="BE2042" t="s">
        <v>4578</v>
      </c>
      <c r="BF2042" t="s">
        <v>6818</v>
      </c>
      <c r="BG2042" t="s">
        <v>6819</v>
      </c>
      <c r="BH2042" t="s">
        <v>6793</v>
      </c>
      <c r="BI2042"/>
      <c r="BJ2042" s="96">
        <v>4</v>
      </c>
      <c r="BK2042" s="96" t="s">
        <v>4306</v>
      </c>
      <c r="BL2042" s="68" t="s">
        <v>6786</v>
      </c>
      <c r="CQ2042" s="205">
        <v>1</v>
      </c>
    </row>
    <row r="2043" spans="52:95" x14ac:dyDescent="0.25">
      <c r="AZ2043" s="96" t="s">
        <v>2529</v>
      </c>
      <c r="BA2043" s="96" t="s">
        <v>10</v>
      </c>
      <c r="BB2043" s="96">
        <v>1</v>
      </c>
      <c r="BC2043" t="s">
        <v>4512</v>
      </c>
      <c r="BD2043" t="s">
        <v>5739</v>
      </c>
      <c r="BE2043" t="s">
        <v>4370</v>
      </c>
      <c r="BF2043" t="s">
        <v>6831</v>
      </c>
      <c r="BJ2043" s="96">
        <v>4</v>
      </c>
      <c r="BK2043" s="96" t="s">
        <v>4292</v>
      </c>
      <c r="BL2043" s="68" t="s">
        <v>6786</v>
      </c>
      <c r="CQ2043" s="205">
        <v>1</v>
      </c>
    </row>
    <row r="2044" spans="52:95" x14ac:dyDescent="0.25">
      <c r="AZ2044" s="96" t="s">
        <v>2529</v>
      </c>
      <c r="BA2044" s="96" t="s">
        <v>10</v>
      </c>
      <c r="BB2044" s="96">
        <v>2</v>
      </c>
      <c r="BC2044" t="s">
        <v>4518</v>
      </c>
      <c r="BD2044" t="s">
        <v>7093</v>
      </c>
      <c r="BE2044" t="s">
        <v>6787</v>
      </c>
      <c r="BF2044" t="s">
        <v>6788</v>
      </c>
      <c r="BG2044" t="s">
        <v>6789</v>
      </c>
      <c r="BI2044"/>
      <c r="BJ2044" s="96">
        <v>4</v>
      </c>
      <c r="BK2044" s="96" t="s">
        <v>4293</v>
      </c>
      <c r="BL2044" s="68" t="s">
        <v>6786</v>
      </c>
      <c r="CQ2044" s="205">
        <v>1</v>
      </c>
    </row>
    <row r="2045" spans="52:95" x14ac:dyDescent="0.25">
      <c r="AZ2045" s="96" t="s">
        <v>2529</v>
      </c>
      <c r="BA2045" s="96" t="s">
        <v>10</v>
      </c>
      <c r="BB2045" s="96">
        <v>3</v>
      </c>
      <c r="BC2045" t="s">
        <v>4523</v>
      </c>
      <c r="BD2045" t="s">
        <v>5740</v>
      </c>
      <c r="BE2045" t="s">
        <v>5741</v>
      </c>
      <c r="BI2045"/>
      <c r="BJ2045" s="96">
        <v>4</v>
      </c>
      <c r="BK2045" s="96" t="s">
        <v>4294</v>
      </c>
      <c r="BL2045" s="68" t="s">
        <v>6786</v>
      </c>
      <c r="CQ2045" s="205">
        <v>1</v>
      </c>
    </row>
    <row r="2046" spans="52:95" x14ac:dyDescent="0.25">
      <c r="AZ2046" s="96" t="s">
        <v>2529</v>
      </c>
      <c r="BA2046" s="96" t="s">
        <v>10</v>
      </c>
      <c r="BB2046" s="96">
        <v>4</v>
      </c>
      <c r="BC2046" t="s">
        <v>4527</v>
      </c>
      <c r="BD2046" t="s">
        <v>5741</v>
      </c>
      <c r="BJ2046" s="96">
        <v>4</v>
      </c>
      <c r="BK2046" s="96" t="s">
        <v>4295</v>
      </c>
      <c r="BL2046" s="68" t="s">
        <v>6786</v>
      </c>
      <c r="CQ2046" s="205">
        <v>1</v>
      </c>
    </row>
    <row r="2047" spans="52:95" x14ac:dyDescent="0.25">
      <c r="AZ2047" s="96" t="s">
        <v>2529</v>
      </c>
      <c r="BA2047" s="96" t="s">
        <v>10</v>
      </c>
      <c r="BB2047" s="96">
        <v>5</v>
      </c>
      <c r="BC2047" t="s">
        <v>4531</v>
      </c>
      <c r="BD2047" t="s">
        <v>5598</v>
      </c>
      <c r="BE2047" t="s">
        <v>6792</v>
      </c>
      <c r="BF2047" t="s">
        <v>6793</v>
      </c>
      <c r="BJ2047" s="96">
        <v>4</v>
      </c>
      <c r="BK2047" s="96" t="s">
        <v>4296</v>
      </c>
      <c r="BL2047" s="68" t="s">
        <v>6786</v>
      </c>
      <c r="CQ2047" s="205">
        <v>1</v>
      </c>
    </row>
    <row r="2048" spans="52:95" x14ac:dyDescent="0.25">
      <c r="AZ2048" s="96" t="s">
        <v>2529</v>
      </c>
      <c r="BA2048" s="96" t="s">
        <v>54</v>
      </c>
      <c r="BB2048" s="96">
        <v>1</v>
      </c>
      <c r="BC2048" t="s">
        <v>4536</v>
      </c>
      <c r="BD2048" t="s">
        <v>5741</v>
      </c>
      <c r="BJ2048" s="96">
        <v>4</v>
      </c>
      <c r="BK2048" s="96" t="s">
        <v>4297</v>
      </c>
      <c r="BL2048" s="68" t="s">
        <v>6786</v>
      </c>
      <c r="CQ2048" s="205">
        <v>1</v>
      </c>
    </row>
    <row r="2049" spans="52:95" x14ac:dyDescent="0.25">
      <c r="AZ2049" s="96" t="s">
        <v>2529</v>
      </c>
      <c r="BA2049" s="96" t="s">
        <v>54</v>
      </c>
      <c r="BB2049" s="96">
        <v>2</v>
      </c>
      <c r="BC2049" t="s">
        <v>4540</v>
      </c>
      <c r="BD2049" t="s">
        <v>4541</v>
      </c>
      <c r="BE2049" t="s">
        <v>6794</v>
      </c>
      <c r="BF2049" t="s">
        <v>6789</v>
      </c>
      <c r="BG2049" t="s">
        <v>6788</v>
      </c>
      <c r="BH2049" s="96" t="s">
        <v>6795</v>
      </c>
      <c r="BJ2049" s="96">
        <v>4</v>
      </c>
      <c r="BK2049" s="96" t="s">
        <v>4298</v>
      </c>
      <c r="BL2049" s="68" t="s">
        <v>6786</v>
      </c>
      <c r="CQ2049" s="205">
        <v>1</v>
      </c>
    </row>
    <row r="2050" spans="52:95" x14ac:dyDescent="0.25">
      <c r="AZ2050" s="96" t="s">
        <v>2529</v>
      </c>
      <c r="BA2050" s="96" t="s">
        <v>54</v>
      </c>
      <c r="BB2050" s="96">
        <v>3</v>
      </c>
      <c r="BC2050" t="s">
        <v>4545</v>
      </c>
      <c r="BD2050" t="s">
        <v>5740</v>
      </c>
      <c r="BE2050" t="s">
        <v>5741</v>
      </c>
      <c r="BI2050"/>
      <c r="BJ2050" s="96">
        <v>4</v>
      </c>
      <c r="BK2050" s="96" t="s">
        <v>4299</v>
      </c>
      <c r="BL2050" s="68" t="s">
        <v>6786</v>
      </c>
      <c r="CQ2050" s="205">
        <v>1</v>
      </c>
    </row>
    <row r="2051" spans="52:95" x14ac:dyDescent="0.25">
      <c r="AZ2051" s="96" t="s">
        <v>2529</v>
      </c>
      <c r="BA2051" s="96" t="s">
        <v>54</v>
      </c>
      <c r="BB2051" s="96">
        <v>4</v>
      </c>
      <c r="BC2051" t="s">
        <v>4550</v>
      </c>
      <c r="BD2051" t="s">
        <v>4551</v>
      </c>
      <c r="BE2051" t="s">
        <v>6799</v>
      </c>
      <c r="BF2051" t="s">
        <v>6800</v>
      </c>
      <c r="BG2051" t="s">
        <v>6801</v>
      </c>
      <c r="BH2051" s="96" t="s">
        <v>6802</v>
      </c>
      <c r="BI2051" s="96" t="s">
        <v>6803</v>
      </c>
      <c r="BJ2051" s="96">
        <v>4</v>
      </c>
      <c r="BK2051" s="96" t="s">
        <v>4300</v>
      </c>
      <c r="BL2051" s="68" t="s">
        <v>6786</v>
      </c>
      <c r="CQ2051" s="205">
        <v>1</v>
      </c>
    </row>
    <row r="2052" spans="52:95" x14ac:dyDescent="0.25">
      <c r="AZ2052" s="96" t="s">
        <v>2529</v>
      </c>
      <c r="BA2052" s="96" t="s">
        <v>54</v>
      </c>
      <c r="BB2052" s="96">
        <v>5</v>
      </c>
      <c r="BC2052" t="s">
        <v>4555</v>
      </c>
      <c r="BD2052" t="s">
        <v>4556</v>
      </c>
      <c r="BE2052" t="s">
        <v>6804</v>
      </c>
      <c r="BF2052" t="s">
        <v>6805</v>
      </c>
      <c r="BG2052" t="s">
        <v>6806</v>
      </c>
      <c r="BH2052" s="96" t="s">
        <v>6807</v>
      </c>
      <c r="BJ2052" s="96">
        <v>4</v>
      </c>
      <c r="BK2052" s="96" t="s">
        <v>4301</v>
      </c>
      <c r="BL2052" s="68" t="s">
        <v>6786</v>
      </c>
      <c r="CQ2052" s="205">
        <v>1</v>
      </c>
    </row>
    <row r="2053" spans="52:95" x14ac:dyDescent="0.25">
      <c r="AZ2053" s="96" t="s">
        <v>2529</v>
      </c>
      <c r="BA2053" s="96" t="s">
        <v>12</v>
      </c>
      <c r="BB2053" s="96">
        <v>1</v>
      </c>
      <c r="BC2053" t="s">
        <v>4560</v>
      </c>
      <c r="BD2053" t="s">
        <v>4370</v>
      </c>
      <c r="BE2053" t="s">
        <v>6831</v>
      </c>
      <c r="BH2053"/>
      <c r="BI2053"/>
      <c r="BJ2053" s="96">
        <v>4</v>
      </c>
      <c r="BK2053" s="96" t="s">
        <v>4302</v>
      </c>
      <c r="BL2053" s="68" t="s">
        <v>6786</v>
      </c>
      <c r="CQ2053" s="205">
        <v>1</v>
      </c>
    </row>
    <row r="2054" spans="52:95" x14ac:dyDescent="0.25">
      <c r="AZ2054" s="96" t="s">
        <v>2529</v>
      </c>
      <c r="BA2054" s="96" t="s">
        <v>12</v>
      </c>
      <c r="BB2054" s="96">
        <v>2</v>
      </c>
      <c r="BC2054" t="s">
        <v>4564</v>
      </c>
      <c r="BD2054" t="s">
        <v>4565</v>
      </c>
      <c r="BE2054" t="s">
        <v>6808</v>
      </c>
      <c r="BF2054" t="s">
        <v>6809</v>
      </c>
      <c r="BG2054" t="s">
        <v>6810</v>
      </c>
      <c r="BH2054" t="s">
        <v>6811</v>
      </c>
      <c r="BI2054"/>
      <c r="BJ2054" s="96">
        <v>4</v>
      </c>
      <c r="BK2054" s="96" t="s">
        <v>4303</v>
      </c>
      <c r="BL2054" s="68" t="s">
        <v>6786</v>
      </c>
      <c r="CQ2054" s="205">
        <v>1</v>
      </c>
    </row>
    <row r="2055" spans="52:95" x14ac:dyDescent="0.25">
      <c r="AZ2055" s="96" t="s">
        <v>2529</v>
      </c>
      <c r="BA2055" s="96" t="s">
        <v>12</v>
      </c>
      <c r="BB2055" s="96">
        <v>3</v>
      </c>
      <c r="BC2055" t="s">
        <v>4569</v>
      </c>
      <c r="BD2055" t="s">
        <v>5742</v>
      </c>
      <c r="BE2055" t="s">
        <v>5741</v>
      </c>
      <c r="BH2055"/>
      <c r="BI2055"/>
      <c r="BJ2055" s="96">
        <v>4</v>
      </c>
      <c r="BK2055" s="96" t="s">
        <v>4304</v>
      </c>
      <c r="BL2055" s="68" t="s">
        <v>6786</v>
      </c>
      <c r="CQ2055" s="205">
        <v>1</v>
      </c>
    </row>
    <row r="2056" spans="52:95" x14ac:dyDescent="0.25">
      <c r="AZ2056" s="96" t="s">
        <v>2529</v>
      </c>
      <c r="BA2056" s="96" t="s">
        <v>12</v>
      </c>
      <c r="BB2056" s="96">
        <v>4</v>
      </c>
      <c r="BC2056" t="s">
        <v>4573</v>
      </c>
      <c r="BD2056" t="s">
        <v>6812</v>
      </c>
      <c r="BE2056" t="s">
        <v>6813</v>
      </c>
      <c r="BF2056" t="s">
        <v>6802</v>
      </c>
      <c r="BG2056" t="s">
        <v>6814</v>
      </c>
      <c r="BH2056" t="s">
        <v>6815</v>
      </c>
      <c r="BI2056" t="s">
        <v>6816</v>
      </c>
      <c r="BJ2056" s="96">
        <v>4</v>
      </c>
      <c r="BK2056" s="96" t="s">
        <v>4305</v>
      </c>
      <c r="BL2056" s="68" t="s">
        <v>6786</v>
      </c>
      <c r="CQ2056" s="205">
        <v>1</v>
      </c>
    </row>
    <row r="2057" spans="52:95" x14ac:dyDescent="0.25">
      <c r="AZ2057" s="96" t="s">
        <v>2529</v>
      </c>
      <c r="BA2057" s="96" t="s">
        <v>12</v>
      </c>
      <c r="BB2057" s="96">
        <v>5</v>
      </c>
      <c r="BC2057" t="s">
        <v>4577</v>
      </c>
      <c r="BD2057" t="s">
        <v>6817</v>
      </c>
      <c r="BE2057" t="s">
        <v>4578</v>
      </c>
      <c r="BF2057" t="s">
        <v>6818</v>
      </c>
      <c r="BG2057" t="s">
        <v>6819</v>
      </c>
      <c r="BH2057" t="s">
        <v>6793</v>
      </c>
      <c r="BI2057"/>
      <c r="BJ2057" s="96">
        <v>4</v>
      </c>
      <c r="BK2057" s="96" t="s">
        <v>4306</v>
      </c>
      <c r="BL2057" s="68" t="s">
        <v>6786</v>
      </c>
      <c r="CQ2057" s="205">
        <v>1</v>
      </c>
    </row>
    <row r="2058" spans="52:95" x14ac:dyDescent="0.25">
      <c r="AZ2058" s="96" t="s">
        <v>2546</v>
      </c>
      <c r="BA2058" s="96" t="s">
        <v>10</v>
      </c>
      <c r="BB2058" s="96">
        <v>1</v>
      </c>
      <c r="BC2058" t="s">
        <v>4512</v>
      </c>
      <c r="BD2058" t="s">
        <v>5743</v>
      </c>
      <c r="BE2058" t="s">
        <v>4447</v>
      </c>
      <c r="BF2058" t="s">
        <v>6848</v>
      </c>
      <c r="BJ2058" s="96">
        <v>4</v>
      </c>
      <c r="BK2058" s="96" t="s">
        <v>4292</v>
      </c>
      <c r="BL2058" s="68" t="s">
        <v>6786</v>
      </c>
      <c r="CQ2058" s="205">
        <v>1</v>
      </c>
    </row>
    <row r="2059" spans="52:95" x14ac:dyDescent="0.25">
      <c r="AZ2059" s="96" t="s">
        <v>2546</v>
      </c>
      <c r="BA2059" s="96" t="s">
        <v>10</v>
      </c>
      <c r="BB2059" s="96">
        <v>2</v>
      </c>
      <c r="BC2059" t="s">
        <v>4518</v>
      </c>
      <c r="BD2059" t="s">
        <v>7094</v>
      </c>
      <c r="BE2059" t="s">
        <v>6787</v>
      </c>
      <c r="BF2059" t="s">
        <v>6788</v>
      </c>
      <c r="BG2059" t="s">
        <v>6789</v>
      </c>
      <c r="BJ2059" s="96">
        <v>4</v>
      </c>
      <c r="BK2059" s="96" t="s">
        <v>4293</v>
      </c>
      <c r="BL2059" s="68" t="s">
        <v>6786</v>
      </c>
      <c r="CQ2059" s="205">
        <v>1</v>
      </c>
    </row>
    <row r="2060" spans="52:95" x14ac:dyDescent="0.25">
      <c r="AZ2060" s="96" t="s">
        <v>2546</v>
      </c>
      <c r="BA2060" s="96" t="s">
        <v>10</v>
      </c>
      <c r="BB2060" s="96">
        <v>3</v>
      </c>
      <c r="BC2060" t="s">
        <v>4523</v>
      </c>
      <c r="BD2060" t="s">
        <v>5744</v>
      </c>
      <c r="BE2060" t="s">
        <v>4448</v>
      </c>
      <c r="BI2060"/>
      <c r="BJ2060" s="96">
        <v>4</v>
      </c>
      <c r="BK2060" s="96" t="s">
        <v>4294</v>
      </c>
      <c r="BL2060" s="68" t="s">
        <v>6786</v>
      </c>
      <c r="CQ2060" s="205">
        <v>1</v>
      </c>
    </row>
    <row r="2061" spans="52:95" x14ac:dyDescent="0.25">
      <c r="AZ2061" s="96" t="s">
        <v>2546</v>
      </c>
      <c r="BA2061" s="96" t="s">
        <v>10</v>
      </c>
      <c r="BB2061" s="96">
        <v>4</v>
      </c>
      <c r="BC2061" t="s">
        <v>4527</v>
      </c>
      <c r="BD2061" t="s">
        <v>5743</v>
      </c>
      <c r="BE2061" t="s">
        <v>4448</v>
      </c>
      <c r="BJ2061" s="96">
        <v>4</v>
      </c>
      <c r="BK2061" s="96" t="s">
        <v>4295</v>
      </c>
      <c r="BL2061" s="68" t="s">
        <v>6786</v>
      </c>
      <c r="CQ2061" s="205">
        <v>1</v>
      </c>
    </row>
    <row r="2062" spans="52:95" x14ac:dyDescent="0.25">
      <c r="AZ2062" s="96" t="s">
        <v>2546</v>
      </c>
      <c r="BA2062" s="96" t="s">
        <v>10</v>
      </c>
      <c r="BB2062" s="96">
        <v>5</v>
      </c>
      <c r="BC2062" t="s">
        <v>4531</v>
      </c>
      <c r="BD2062" t="s">
        <v>5598</v>
      </c>
      <c r="BE2062" t="s">
        <v>6792</v>
      </c>
      <c r="BF2062" t="s">
        <v>6793</v>
      </c>
      <c r="BJ2062" s="96">
        <v>4</v>
      </c>
      <c r="BK2062" s="96" t="s">
        <v>4296</v>
      </c>
      <c r="BL2062" s="68" t="s">
        <v>6786</v>
      </c>
      <c r="CQ2062" s="205">
        <v>1</v>
      </c>
    </row>
    <row r="2063" spans="52:95" x14ac:dyDescent="0.25">
      <c r="AZ2063" s="96" t="s">
        <v>2546</v>
      </c>
      <c r="BA2063" s="96" t="s">
        <v>54</v>
      </c>
      <c r="BB2063" s="96">
        <v>1</v>
      </c>
      <c r="BC2063" t="s">
        <v>4536</v>
      </c>
      <c r="BD2063" t="s">
        <v>4448</v>
      </c>
      <c r="BJ2063" s="96">
        <v>4</v>
      </c>
      <c r="BK2063" s="96" t="s">
        <v>4297</v>
      </c>
      <c r="BL2063" s="68" t="s">
        <v>6786</v>
      </c>
      <c r="CQ2063" s="205">
        <v>1</v>
      </c>
    </row>
    <row r="2064" spans="52:95" x14ac:dyDescent="0.25">
      <c r="AZ2064" s="96" t="s">
        <v>2546</v>
      </c>
      <c r="BA2064" s="96" t="s">
        <v>54</v>
      </c>
      <c r="BB2064" s="96">
        <v>2</v>
      </c>
      <c r="BC2064" t="s">
        <v>4540</v>
      </c>
      <c r="BD2064" t="s">
        <v>4541</v>
      </c>
      <c r="BE2064" t="s">
        <v>6794</v>
      </c>
      <c r="BF2064" t="s">
        <v>6789</v>
      </c>
      <c r="BG2064" t="s">
        <v>6788</v>
      </c>
      <c r="BH2064" s="96" t="s">
        <v>6795</v>
      </c>
      <c r="BJ2064" s="96">
        <v>4</v>
      </c>
      <c r="BK2064" s="96" t="s">
        <v>4298</v>
      </c>
      <c r="BL2064" s="68" t="s">
        <v>6786</v>
      </c>
      <c r="CQ2064" s="205">
        <v>1</v>
      </c>
    </row>
    <row r="2065" spans="52:95" x14ac:dyDescent="0.25">
      <c r="AZ2065" s="96" t="s">
        <v>2546</v>
      </c>
      <c r="BA2065" s="96" t="s">
        <v>54</v>
      </c>
      <c r="BB2065" s="96">
        <v>3</v>
      </c>
      <c r="BC2065" t="s">
        <v>4545</v>
      </c>
      <c r="BD2065" t="s">
        <v>5744</v>
      </c>
      <c r="BE2065" t="s">
        <v>4448</v>
      </c>
      <c r="BI2065"/>
      <c r="BJ2065" s="96">
        <v>4</v>
      </c>
      <c r="BK2065" s="96" t="s">
        <v>4299</v>
      </c>
      <c r="BL2065" s="68" t="s">
        <v>6786</v>
      </c>
      <c r="CQ2065" s="205">
        <v>1</v>
      </c>
    </row>
    <row r="2066" spans="52:95" x14ac:dyDescent="0.25">
      <c r="AZ2066" s="96" t="s">
        <v>2546</v>
      </c>
      <c r="BA2066" s="96" t="s">
        <v>54</v>
      </c>
      <c r="BB2066" s="96">
        <v>4</v>
      </c>
      <c r="BC2066" t="s">
        <v>4550</v>
      </c>
      <c r="BD2066" t="s">
        <v>4551</v>
      </c>
      <c r="BE2066" t="s">
        <v>6799</v>
      </c>
      <c r="BF2066" t="s">
        <v>6800</v>
      </c>
      <c r="BG2066" t="s">
        <v>6801</v>
      </c>
      <c r="BH2066" s="96" t="s">
        <v>6802</v>
      </c>
      <c r="BI2066" s="96" t="s">
        <v>6803</v>
      </c>
      <c r="BJ2066" s="96">
        <v>4</v>
      </c>
      <c r="BK2066" s="96" t="s">
        <v>4300</v>
      </c>
      <c r="BL2066" s="68" t="s">
        <v>6786</v>
      </c>
      <c r="CQ2066" s="205">
        <v>1</v>
      </c>
    </row>
    <row r="2067" spans="52:95" x14ac:dyDescent="0.25">
      <c r="AZ2067" s="96" t="s">
        <v>2546</v>
      </c>
      <c r="BA2067" s="96" t="s">
        <v>54</v>
      </c>
      <c r="BB2067" s="96">
        <v>5</v>
      </c>
      <c r="BC2067" t="s">
        <v>4555</v>
      </c>
      <c r="BD2067" t="s">
        <v>4556</v>
      </c>
      <c r="BE2067" t="s">
        <v>6804</v>
      </c>
      <c r="BF2067" t="s">
        <v>6805</v>
      </c>
      <c r="BG2067" t="s">
        <v>6806</v>
      </c>
      <c r="BH2067" s="96" t="s">
        <v>6807</v>
      </c>
      <c r="BJ2067" s="96">
        <v>4</v>
      </c>
      <c r="BK2067" s="96" t="s">
        <v>4301</v>
      </c>
      <c r="BL2067" s="68" t="s">
        <v>6786</v>
      </c>
      <c r="CQ2067" s="205">
        <v>1</v>
      </c>
    </row>
    <row r="2068" spans="52:95" x14ac:dyDescent="0.25">
      <c r="AZ2068" s="96" t="s">
        <v>2546</v>
      </c>
      <c r="BA2068" s="96" t="s">
        <v>12</v>
      </c>
      <c r="BB2068" s="96">
        <v>1</v>
      </c>
      <c r="BC2068" t="s">
        <v>4560</v>
      </c>
      <c r="BD2068" t="s">
        <v>4447</v>
      </c>
      <c r="BE2068" t="s">
        <v>6848</v>
      </c>
      <c r="BH2068"/>
      <c r="BI2068"/>
      <c r="BJ2068" s="96">
        <v>4</v>
      </c>
      <c r="BK2068" s="96" t="s">
        <v>4302</v>
      </c>
      <c r="BL2068" s="68" t="s">
        <v>6786</v>
      </c>
      <c r="CQ2068" s="205">
        <v>1</v>
      </c>
    </row>
    <row r="2069" spans="52:95" x14ac:dyDescent="0.25">
      <c r="AZ2069" s="96" t="s">
        <v>2546</v>
      </c>
      <c r="BA2069" s="96" t="s">
        <v>12</v>
      </c>
      <c r="BB2069" s="96">
        <v>2</v>
      </c>
      <c r="BC2069" t="s">
        <v>4564</v>
      </c>
      <c r="BD2069" t="s">
        <v>4565</v>
      </c>
      <c r="BE2069" t="s">
        <v>6808</v>
      </c>
      <c r="BF2069" t="s">
        <v>6809</v>
      </c>
      <c r="BG2069" t="s">
        <v>6810</v>
      </c>
      <c r="BH2069" t="s">
        <v>6811</v>
      </c>
      <c r="BI2069"/>
      <c r="BJ2069" s="96">
        <v>4</v>
      </c>
      <c r="BK2069" s="96" t="s">
        <v>4303</v>
      </c>
      <c r="BL2069" s="68" t="s">
        <v>6786</v>
      </c>
      <c r="CQ2069" s="205">
        <v>1</v>
      </c>
    </row>
    <row r="2070" spans="52:95" x14ac:dyDescent="0.25">
      <c r="AZ2070" s="96" t="s">
        <v>2546</v>
      </c>
      <c r="BA2070" s="96" t="s">
        <v>12</v>
      </c>
      <c r="BB2070" s="96">
        <v>3</v>
      </c>
      <c r="BC2070" t="s">
        <v>4569</v>
      </c>
      <c r="BD2070" t="s">
        <v>4449</v>
      </c>
      <c r="BE2070" t="s">
        <v>4448</v>
      </c>
      <c r="BH2070"/>
      <c r="BI2070"/>
      <c r="BJ2070" s="96">
        <v>4</v>
      </c>
      <c r="BK2070" s="96" t="s">
        <v>4304</v>
      </c>
      <c r="BL2070" s="68" t="s">
        <v>6786</v>
      </c>
      <c r="CQ2070" s="205">
        <v>1</v>
      </c>
    </row>
    <row r="2071" spans="52:95" x14ac:dyDescent="0.25">
      <c r="AZ2071" s="96" t="s">
        <v>2546</v>
      </c>
      <c r="BA2071" s="96" t="s">
        <v>12</v>
      </c>
      <c r="BB2071" s="96">
        <v>4</v>
      </c>
      <c r="BC2071" t="s">
        <v>4573</v>
      </c>
      <c r="BD2071" t="s">
        <v>6812</v>
      </c>
      <c r="BE2071" t="s">
        <v>6813</v>
      </c>
      <c r="BF2071" t="s">
        <v>6802</v>
      </c>
      <c r="BG2071" t="s">
        <v>6814</v>
      </c>
      <c r="BH2071" t="s">
        <v>6815</v>
      </c>
      <c r="BI2071" t="s">
        <v>6816</v>
      </c>
      <c r="BJ2071" s="96">
        <v>4</v>
      </c>
      <c r="BK2071" s="96" t="s">
        <v>4305</v>
      </c>
      <c r="BL2071" s="68" t="s">
        <v>6786</v>
      </c>
      <c r="CQ2071" s="205">
        <v>1</v>
      </c>
    </row>
    <row r="2072" spans="52:95" x14ac:dyDescent="0.25">
      <c r="AZ2072" s="96" t="s">
        <v>2546</v>
      </c>
      <c r="BA2072" s="96" t="s">
        <v>12</v>
      </c>
      <c r="BB2072" s="96">
        <v>5</v>
      </c>
      <c r="BC2072" t="s">
        <v>4577</v>
      </c>
      <c r="BD2072" t="s">
        <v>6817</v>
      </c>
      <c r="BE2072" t="s">
        <v>4578</v>
      </c>
      <c r="BF2072" t="s">
        <v>6818</v>
      </c>
      <c r="BG2072" t="s">
        <v>6819</v>
      </c>
      <c r="BH2072" t="s">
        <v>6793</v>
      </c>
      <c r="BI2072"/>
      <c r="BJ2072" s="96">
        <v>4</v>
      </c>
      <c r="BK2072" s="96" t="s">
        <v>4306</v>
      </c>
      <c r="BL2072" s="68" t="s">
        <v>6786</v>
      </c>
      <c r="CQ2072" s="205">
        <v>1</v>
      </c>
    </row>
    <row r="2073" spans="52:95" x14ac:dyDescent="0.25">
      <c r="AZ2073" s="96" t="s">
        <v>2563</v>
      </c>
      <c r="BA2073" s="96" t="s">
        <v>10</v>
      </c>
      <c r="BB2073" s="96">
        <v>1</v>
      </c>
      <c r="BC2073" t="s">
        <v>4512</v>
      </c>
      <c r="BD2073" t="s">
        <v>5745</v>
      </c>
      <c r="BE2073" t="s">
        <v>4450</v>
      </c>
      <c r="BF2073" t="s">
        <v>6848</v>
      </c>
      <c r="BJ2073" s="96">
        <v>4</v>
      </c>
      <c r="BK2073" s="96" t="s">
        <v>4292</v>
      </c>
      <c r="BL2073" s="68" t="s">
        <v>6786</v>
      </c>
      <c r="CQ2073" s="205">
        <v>1</v>
      </c>
    </row>
    <row r="2074" spans="52:95" x14ac:dyDescent="0.25">
      <c r="AZ2074" s="96" t="s">
        <v>2563</v>
      </c>
      <c r="BA2074" s="96" t="s">
        <v>10</v>
      </c>
      <c r="BB2074" s="96">
        <v>2</v>
      </c>
      <c r="BC2074" t="s">
        <v>4518</v>
      </c>
      <c r="BD2074" t="s">
        <v>7095</v>
      </c>
      <c r="BE2074" t="s">
        <v>6787</v>
      </c>
      <c r="BF2074" t="s">
        <v>6788</v>
      </c>
      <c r="BG2074" t="s">
        <v>6789</v>
      </c>
      <c r="BI2074"/>
      <c r="BJ2074" s="96">
        <v>4</v>
      </c>
      <c r="BK2074" s="96" t="s">
        <v>4293</v>
      </c>
      <c r="BL2074" s="68" t="s">
        <v>6786</v>
      </c>
      <c r="CQ2074" s="205">
        <v>1</v>
      </c>
    </row>
    <row r="2075" spans="52:95" x14ac:dyDescent="0.25">
      <c r="AZ2075" s="96" t="s">
        <v>2563</v>
      </c>
      <c r="BA2075" s="96" t="s">
        <v>10</v>
      </c>
      <c r="BB2075" s="96">
        <v>3</v>
      </c>
      <c r="BC2075" t="s">
        <v>4523</v>
      </c>
      <c r="BD2075" t="s">
        <v>5746</v>
      </c>
      <c r="BE2075" t="s">
        <v>4451</v>
      </c>
      <c r="BI2075"/>
      <c r="BJ2075" s="96">
        <v>4</v>
      </c>
      <c r="BK2075" s="96" t="s">
        <v>4294</v>
      </c>
      <c r="BL2075" s="68" t="s">
        <v>6786</v>
      </c>
      <c r="CQ2075" s="205">
        <v>1</v>
      </c>
    </row>
    <row r="2076" spans="52:95" x14ac:dyDescent="0.25">
      <c r="AZ2076" s="96" t="s">
        <v>2563</v>
      </c>
      <c r="BA2076" s="96" t="s">
        <v>10</v>
      </c>
      <c r="BB2076" s="96">
        <v>4</v>
      </c>
      <c r="BC2076" t="s">
        <v>4527</v>
      </c>
      <c r="BD2076" t="s">
        <v>4451</v>
      </c>
      <c r="BJ2076" s="96">
        <v>4</v>
      </c>
      <c r="BK2076" s="96" t="s">
        <v>4295</v>
      </c>
      <c r="BL2076" s="68" t="s">
        <v>6786</v>
      </c>
      <c r="CQ2076" s="205">
        <v>1</v>
      </c>
    </row>
    <row r="2077" spans="52:95" x14ac:dyDescent="0.25">
      <c r="AZ2077" s="96" t="s">
        <v>2563</v>
      </c>
      <c r="BA2077" s="96" t="s">
        <v>10</v>
      </c>
      <c r="BB2077" s="96">
        <v>5</v>
      </c>
      <c r="BC2077" t="s">
        <v>4531</v>
      </c>
      <c r="BD2077" t="s">
        <v>5598</v>
      </c>
      <c r="BE2077" t="s">
        <v>6792</v>
      </c>
      <c r="BF2077" t="s">
        <v>6793</v>
      </c>
      <c r="BJ2077" s="96">
        <v>4</v>
      </c>
      <c r="BK2077" s="96" t="s">
        <v>4296</v>
      </c>
      <c r="BL2077" s="68" t="s">
        <v>6786</v>
      </c>
      <c r="CQ2077" s="205">
        <v>1</v>
      </c>
    </row>
    <row r="2078" spans="52:95" x14ac:dyDescent="0.25">
      <c r="AZ2078" s="96" t="s">
        <v>2563</v>
      </c>
      <c r="BA2078" s="96" t="s">
        <v>54</v>
      </c>
      <c r="BB2078" s="96">
        <v>1</v>
      </c>
      <c r="BC2078" t="s">
        <v>4536</v>
      </c>
      <c r="BD2078" t="s">
        <v>4451</v>
      </c>
      <c r="BJ2078" s="96">
        <v>4</v>
      </c>
      <c r="BK2078" s="96" t="s">
        <v>4297</v>
      </c>
      <c r="BL2078" s="68" t="s">
        <v>6786</v>
      </c>
      <c r="CQ2078" s="205">
        <v>1</v>
      </c>
    </row>
    <row r="2079" spans="52:95" x14ac:dyDescent="0.25">
      <c r="AZ2079" s="96" t="s">
        <v>2563</v>
      </c>
      <c r="BA2079" s="96" t="s">
        <v>54</v>
      </c>
      <c r="BB2079" s="96">
        <v>2</v>
      </c>
      <c r="BC2079" t="s">
        <v>4540</v>
      </c>
      <c r="BD2079" t="s">
        <v>4541</v>
      </c>
      <c r="BE2079" t="s">
        <v>6794</v>
      </c>
      <c r="BF2079" t="s">
        <v>6789</v>
      </c>
      <c r="BG2079" t="s">
        <v>6788</v>
      </c>
      <c r="BH2079" s="96" t="s">
        <v>6795</v>
      </c>
      <c r="BJ2079" s="96">
        <v>4</v>
      </c>
      <c r="BK2079" s="96" t="s">
        <v>4298</v>
      </c>
      <c r="BL2079" s="68" t="s">
        <v>6786</v>
      </c>
      <c r="CQ2079" s="205">
        <v>1</v>
      </c>
    </row>
    <row r="2080" spans="52:95" x14ac:dyDescent="0.25">
      <c r="AZ2080" s="96" t="s">
        <v>2563</v>
      </c>
      <c r="BA2080" s="96" t="s">
        <v>54</v>
      </c>
      <c r="BB2080" s="96">
        <v>3</v>
      </c>
      <c r="BC2080" t="s">
        <v>4545</v>
      </c>
      <c r="BD2080" t="s">
        <v>5746</v>
      </c>
      <c r="BE2080" t="s">
        <v>4451</v>
      </c>
      <c r="BI2080"/>
      <c r="BJ2080" s="96">
        <v>4</v>
      </c>
      <c r="BK2080" s="96" t="s">
        <v>4299</v>
      </c>
      <c r="BL2080" s="68" t="s">
        <v>6786</v>
      </c>
      <c r="CQ2080" s="205">
        <v>1</v>
      </c>
    </row>
    <row r="2081" spans="52:95" x14ac:dyDescent="0.25">
      <c r="AZ2081" s="96" t="s">
        <v>2563</v>
      </c>
      <c r="BA2081" s="96" t="s">
        <v>54</v>
      </c>
      <c r="BB2081" s="96">
        <v>4</v>
      </c>
      <c r="BC2081" t="s">
        <v>4550</v>
      </c>
      <c r="BD2081" t="s">
        <v>4551</v>
      </c>
      <c r="BE2081" t="s">
        <v>6799</v>
      </c>
      <c r="BF2081" t="s">
        <v>6800</v>
      </c>
      <c r="BG2081" t="s">
        <v>6801</v>
      </c>
      <c r="BH2081" s="96" t="s">
        <v>6802</v>
      </c>
      <c r="BI2081" s="96" t="s">
        <v>6803</v>
      </c>
      <c r="BJ2081" s="96">
        <v>4</v>
      </c>
      <c r="BK2081" s="96" t="s">
        <v>4300</v>
      </c>
      <c r="BL2081" s="68" t="s">
        <v>6786</v>
      </c>
      <c r="CQ2081" s="205">
        <v>1</v>
      </c>
    </row>
    <row r="2082" spans="52:95" x14ac:dyDescent="0.25">
      <c r="AZ2082" s="96" t="s">
        <v>2563</v>
      </c>
      <c r="BA2082" s="96" t="s">
        <v>54</v>
      </c>
      <c r="BB2082" s="96">
        <v>5</v>
      </c>
      <c r="BC2082" t="s">
        <v>4555</v>
      </c>
      <c r="BD2082" t="s">
        <v>4556</v>
      </c>
      <c r="BE2082" t="s">
        <v>6804</v>
      </c>
      <c r="BF2082" t="s">
        <v>6805</v>
      </c>
      <c r="BG2082" t="s">
        <v>6806</v>
      </c>
      <c r="BH2082" s="96" t="s">
        <v>6807</v>
      </c>
      <c r="BJ2082" s="96">
        <v>4</v>
      </c>
      <c r="BK2082" s="96" t="s">
        <v>4301</v>
      </c>
      <c r="BL2082" s="68" t="s">
        <v>6786</v>
      </c>
      <c r="CQ2082" s="205">
        <v>1</v>
      </c>
    </row>
    <row r="2083" spans="52:95" x14ac:dyDescent="0.25">
      <c r="AZ2083" s="96" t="s">
        <v>2563</v>
      </c>
      <c r="BA2083" s="96" t="s">
        <v>12</v>
      </c>
      <c r="BB2083" s="96">
        <v>1</v>
      </c>
      <c r="BC2083" t="s">
        <v>4560</v>
      </c>
      <c r="BD2083" t="s">
        <v>4450</v>
      </c>
      <c r="BE2083" t="s">
        <v>6848</v>
      </c>
      <c r="BH2083"/>
      <c r="BI2083"/>
      <c r="BJ2083" s="96">
        <v>4</v>
      </c>
      <c r="BK2083" s="96" t="s">
        <v>4302</v>
      </c>
      <c r="BL2083" s="68" t="s">
        <v>6786</v>
      </c>
      <c r="CQ2083" s="205">
        <v>1</v>
      </c>
    </row>
    <row r="2084" spans="52:95" x14ac:dyDescent="0.25">
      <c r="AZ2084" s="96" t="s">
        <v>2563</v>
      </c>
      <c r="BA2084" s="96" t="s">
        <v>12</v>
      </c>
      <c r="BB2084" s="96">
        <v>2</v>
      </c>
      <c r="BC2084" t="s">
        <v>4564</v>
      </c>
      <c r="BD2084" t="s">
        <v>4565</v>
      </c>
      <c r="BE2084" t="s">
        <v>6808</v>
      </c>
      <c r="BF2084" t="s">
        <v>6809</v>
      </c>
      <c r="BG2084" t="s">
        <v>6810</v>
      </c>
      <c r="BH2084" t="s">
        <v>6811</v>
      </c>
      <c r="BI2084"/>
      <c r="BJ2084" s="96">
        <v>4</v>
      </c>
      <c r="BK2084" s="96" t="s">
        <v>4303</v>
      </c>
      <c r="BL2084" s="68" t="s">
        <v>6786</v>
      </c>
      <c r="CQ2084" s="205">
        <v>1</v>
      </c>
    </row>
    <row r="2085" spans="52:95" x14ac:dyDescent="0.25">
      <c r="AZ2085" s="96" t="s">
        <v>2563</v>
      </c>
      <c r="BA2085" s="96" t="s">
        <v>12</v>
      </c>
      <c r="BB2085" s="96">
        <v>3</v>
      </c>
      <c r="BC2085" t="s">
        <v>4569</v>
      </c>
      <c r="BD2085" t="s">
        <v>4452</v>
      </c>
      <c r="BE2085" t="s">
        <v>4451</v>
      </c>
      <c r="BH2085"/>
      <c r="BI2085"/>
      <c r="BJ2085" s="96">
        <v>4</v>
      </c>
      <c r="BK2085" s="96" t="s">
        <v>4304</v>
      </c>
      <c r="BL2085" s="68" t="s">
        <v>6786</v>
      </c>
      <c r="CQ2085" s="205">
        <v>1</v>
      </c>
    </row>
    <row r="2086" spans="52:95" x14ac:dyDescent="0.25">
      <c r="AZ2086" s="96" t="s">
        <v>2563</v>
      </c>
      <c r="BA2086" s="96" t="s">
        <v>12</v>
      </c>
      <c r="BB2086" s="96">
        <v>4</v>
      </c>
      <c r="BC2086" t="s">
        <v>4573</v>
      </c>
      <c r="BD2086" t="s">
        <v>6812</v>
      </c>
      <c r="BE2086" t="s">
        <v>6813</v>
      </c>
      <c r="BF2086" t="s">
        <v>6802</v>
      </c>
      <c r="BG2086" t="s">
        <v>6814</v>
      </c>
      <c r="BH2086" t="s">
        <v>6815</v>
      </c>
      <c r="BI2086" t="s">
        <v>6816</v>
      </c>
      <c r="BJ2086" s="96">
        <v>4</v>
      </c>
      <c r="BK2086" s="96" t="s">
        <v>4305</v>
      </c>
      <c r="BL2086" s="68" t="s">
        <v>6786</v>
      </c>
      <c r="CQ2086" s="205">
        <v>1</v>
      </c>
    </row>
    <row r="2087" spans="52:95" x14ac:dyDescent="0.25">
      <c r="AZ2087" s="96" t="s">
        <v>2563</v>
      </c>
      <c r="BA2087" s="96" t="s">
        <v>12</v>
      </c>
      <c r="BB2087" s="96">
        <v>5</v>
      </c>
      <c r="BC2087" t="s">
        <v>4577</v>
      </c>
      <c r="BD2087" t="s">
        <v>6817</v>
      </c>
      <c r="BE2087" t="s">
        <v>4578</v>
      </c>
      <c r="BF2087" t="s">
        <v>6818</v>
      </c>
      <c r="BG2087" t="s">
        <v>6819</v>
      </c>
      <c r="BH2087" t="s">
        <v>6793</v>
      </c>
      <c r="BI2087"/>
      <c r="BJ2087" s="96">
        <v>4</v>
      </c>
      <c r="BK2087" s="96" t="s">
        <v>4306</v>
      </c>
      <c r="BL2087" s="68" t="s">
        <v>6786</v>
      </c>
      <c r="CQ2087" s="205">
        <v>1</v>
      </c>
    </row>
    <row r="2088" spans="52:95" x14ac:dyDescent="0.25">
      <c r="AZ2088" s="96" t="s">
        <v>2580</v>
      </c>
      <c r="BA2088" s="96" t="s">
        <v>10</v>
      </c>
      <c r="BB2088" s="96">
        <v>1</v>
      </c>
      <c r="BC2088" t="s">
        <v>4512</v>
      </c>
      <c r="BD2088" t="s">
        <v>5747</v>
      </c>
      <c r="BE2088" t="s">
        <v>7096</v>
      </c>
      <c r="BF2088" t="s">
        <v>6831</v>
      </c>
      <c r="BJ2088" s="96">
        <v>4</v>
      </c>
      <c r="BK2088" s="96" t="s">
        <v>4292</v>
      </c>
      <c r="BL2088" s="68" t="s">
        <v>6786</v>
      </c>
      <c r="CQ2088" s="205">
        <v>1</v>
      </c>
    </row>
    <row r="2089" spans="52:95" x14ac:dyDescent="0.25">
      <c r="AZ2089" s="96" t="s">
        <v>2580</v>
      </c>
      <c r="BA2089" s="96" t="s">
        <v>10</v>
      </c>
      <c r="BB2089" s="96">
        <v>2</v>
      </c>
      <c r="BC2089" t="s">
        <v>4518</v>
      </c>
      <c r="BD2089" t="s">
        <v>7097</v>
      </c>
      <c r="BE2089" t="s">
        <v>6787</v>
      </c>
      <c r="BF2089" t="s">
        <v>6788</v>
      </c>
      <c r="BG2089" t="s">
        <v>6789</v>
      </c>
      <c r="BI2089"/>
      <c r="BJ2089" s="96">
        <v>4</v>
      </c>
      <c r="BK2089" s="96" t="s">
        <v>4293</v>
      </c>
      <c r="BL2089" s="68" t="s">
        <v>6786</v>
      </c>
      <c r="CQ2089" s="205">
        <v>1</v>
      </c>
    </row>
    <row r="2090" spans="52:95" x14ac:dyDescent="0.25">
      <c r="AZ2090" s="96" t="s">
        <v>2580</v>
      </c>
      <c r="BA2090" s="96" t="s">
        <v>10</v>
      </c>
      <c r="BB2090" s="96">
        <v>3</v>
      </c>
      <c r="BC2090" t="s">
        <v>4523</v>
      </c>
      <c r="BD2090" t="s">
        <v>5748</v>
      </c>
      <c r="BJ2090" s="96">
        <v>4</v>
      </c>
      <c r="BK2090" s="96" t="s">
        <v>4294</v>
      </c>
      <c r="BL2090" s="68" t="s">
        <v>6786</v>
      </c>
      <c r="CQ2090" s="205">
        <v>1</v>
      </c>
    </row>
    <row r="2091" spans="52:95" x14ac:dyDescent="0.25">
      <c r="AZ2091" s="96" t="s">
        <v>2580</v>
      </c>
      <c r="BA2091" s="96" t="s">
        <v>10</v>
      </c>
      <c r="BB2091" s="96">
        <v>4</v>
      </c>
      <c r="BC2091" t="s">
        <v>4527</v>
      </c>
      <c r="BD2091" t="s">
        <v>5748</v>
      </c>
      <c r="BJ2091" s="96">
        <v>4</v>
      </c>
      <c r="BK2091" s="96" t="s">
        <v>4295</v>
      </c>
      <c r="BL2091" s="68" t="s">
        <v>6786</v>
      </c>
      <c r="CQ2091" s="205">
        <v>1</v>
      </c>
    </row>
    <row r="2092" spans="52:95" x14ac:dyDescent="0.25">
      <c r="AZ2092" s="96" t="s">
        <v>2580</v>
      </c>
      <c r="BA2092" s="96" t="s">
        <v>10</v>
      </c>
      <c r="BB2092" s="96">
        <v>5</v>
      </c>
      <c r="BC2092" t="s">
        <v>4531</v>
      </c>
      <c r="BD2092" t="s">
        <v>5748</v>
      </c>
      <c r="BE2092" t="s">
        <v>5598</v>
      </c>
      <c r="BF2092" t="s">
        <v>6792</v>
      </c>
      <c r="BG2092" t="s">
        <v>6793</v>
      </c>
      <c r="BJ2092" s="96">
        <v>4</v>
      </c>
      <c r="BK2092" s="96" t="s">
        <v>4296</v>
      </c>
      <c r="BL2092" s="68" t="s">
        <v>6786</v>
      </c>
      <c r="CQ2092" s="205">
        <v>1</v>
      </c>
    </row>
    <row r="2093" spans="52:95" x14ac:dyDescent="0.25">
      <c r="AZ2093" s="96" t="s">
        <v>2580</v>
      </c>
      <c r="BA2093" s="96" t="s">
        <v>54</v>
      </c>
      <c r="BB2093" s="96">
        <v>1</v>
      </c>
      <c r="BC2093" t="s">
        <v>4536</v>
      </c>
      <c r="BD2093" t="s">
        <v>5748</v>
      </c>
      <c r="BJ2093" s="96">
        <v>4</v>
      </c>
      <c r="BK2093" s="96" t="s">
        <v>4297</v>
      </c>
      <c r="BL2093" s="68" t="s">
        <v>6786</v>
      </c>
      <c r="CQ2093" s="205">
        <v>1</v>
      </c>
    </row>
    <row r="2094" spans="52:95" x14ac:dyDescent="0.25">
      <c r="AZ2094" s="96" t="s">
        <v>2580</v>
      </c>
      <c r="BA2094" s="96" t="s">
        <v>54</v>
      </c>
      <c r="BB2094" s="96">
        <v>2</v>
      </c>
      <c r="BC2094" t="s">
        <v>4540</v>
      </c>
      <c r="BD2094" t="s">
        <v>4541</v>
      </c>
      <c r="BE2094" t="s">
        <v>6794</v>
      </c>
      <c r="BF2094" t="s">
        <v>6789</v>
      </c>
      <c r="BG2094" t="s">
        <v>6788</v>
      </c>
      <c r="BH2094" s="96" t="s">
        <v>6795</v>
      </c>
      <c r="BJ2094" s="96">
        <v>4</v>
      </c>
      <c r="BK2094" s="96" t="s">
        <v>4298</v>
      </c>
      <c r="BL2094" s="68" t="s">
        <v>6786</v>
      </c>
      <c r="CQ2094" s="205">
        <v>1</v>
      </c>
    </row>
    <row r="2095" spans="52:95" x14ac:dyDescent="0.25">
      <c r="AZ2095" s="96" t="s">
        <v>2580</v>
      </c>
      <c r="BA2095" s="96" t="s">
        <v>54</v>
      </c>
      <c r="BB2095" s="96">
        <v>3</v>
      </c>
      <c r="BC2095" t="s">
        <v>4545</v>
      </c>
      <c r="BD2095" t="s">
        <v>7098</v>
      </c>
      <c r="BE2095" t="s">
        <v>5748</v>
      </c>
      <c r="BJ2095" s="96">
        <v>4</v>
      </c>
      <c r="BK2095" s="96" t="s">
        <v>4299</v>
      </c>
      <c r="BL2095" s="68" t="s">
        <v>6786</v>
      </c>
      <c r="CQ2095" s="205">
        <v>1</v>
      </c>
    </row>
    <row r="2096" spans="52:95" x14ac:dyDescent="0.25">
      <c r="AZ2096" s="96" t="s">
        <v>2580</v>
      </c>
      <c r="BA2096" s="96" t="s">
        <v>54</v>
      </c>
      <c r="BB2096" s="96">
        <v>4</v>
      </c>
      <c r="BC2096" t="s">
        <v>4550</v>
      </c>
      <c r="BD2096" t="s">
        <v>4551</v>
      </c>
      <c r="BE2096" t="s">
        <v>6799</v>
      </c>
      <c r="BF2096" t="s">
        <v>6800</v>
      </c>
      <c r="BG2096" t="s">
        <v>6801</v>
      </c>
      <c r="BH2096" s="96" t="s">
        <v>6802</v>
      </c>
      <c r="BI2096" s="96" t="s">
        <v>6803</v>
      </c>
      <c r="BJ2096" s="96">
        <v>4</v>
      </c>
      <c r="BK2096" s="96" t="s">
        <v>4300</v>
      </c>
      <c r="BL2096" s="68" t="s">
        <v>6786</v>
      </c>
      <c r="CQ2096" s="205">
        <v>1</v>
      </c>
    </row>
    <row r="2097" spans="52:95" x14ac:dyDescent="0.25">
      <c r="AZ2097" s="96" t="s">
        <v>2580</v>
      </c>
      <c r="BA2097" s="96" t="s">
        <v>54</v>
      </c>
      <c r="BB2097" s="96">
        <v>5</v>
      </c>
      <c r="BC2097" t="s">
        <v>4555</v>
      </c>
      <c r="BD2097" t="s">
        <v>4556</v>
      </c>
      <c r="BE2097" t="s">
        <v>6804</v>
      </c>
      <c r="BF2097" t="s">
        <v>6805</v>
      </c>
      <c r="BG2097" t="s">
        <v>6806</v>
      </c>
      <c r="BH2097" s="96" t="s">
        <v>6807</v>
      </c>
      <c r="BJ2097" s="96">
        <v>4</v>
      </c>
      <c r="BK2097" s="96" t="s">
        <v>4301</v>
      </c>
      <c r="BL2097" s="68" t="s">
        <v>6786</v>
      </c>
      <c r="CQ2097" s="205">
        <v>1</v>
      </c>
    </row>
    <row r="2098" spans="52:95" x14ac:dyDescent="0.25">
      <c r="AZ2098" s="96" t="s">
        <v>2580</v>
      </c>
      <c r="BA2098" s="96" t="s">
        <v>12</v>
      </c>
      <c r="BB2098" s="96">
        <v>1</v>
      </c>
      <c r="BC2098" t="s">
        <v>4560</v>
      </c>
      <c r="BD2098" t="s">
        <v>7096</v>
      </c>
      <c r="BE2098" t="s">
        <v>6831</v>
      </c>
      <c r="BH2098"/>
      <c r="BI2098"/>
      <c r="BJ2098" s="96">
        <v>4</v>
      </c>
      <c r="BK2098" s="96" t="s">
        <v>4302</v>
      </c>
      <c r="BL2098" s="68" t="s">
        <v>6786</v>
      </c>
      <c r="CQ2098" s="205">
        <v>1</v>
      </c>
    </row>
    <row r="2099" spans="52:95" x14ac:dyDescent="0.25">
      <c r="AZ2099" s="96" t="s">
        <v>2580</v>
      </c>
      <c r="BA2099" s="96" t="s">
        <v>12</v>
      </c>
      <c r="BB2099" s="96">
        <v>2</v>
      </c>
      <c r="BC2099" t="s">
        <v>4564</v>
      </c>
      <c r="BD2099" t="s">
        <v>4565</v>
      </c>
      <c r="BE2099" t="s">
        <v>6808</v>
      </c>
      <c r="BF2099" t="s">
        <v>6809</v>
      </c>
      <c r="BG2099" t="s">
        <v>6810</v>
      </c>
      <c r="BH2099" t="s">
        <v>6811</v>
      </c>
      <c r="BI2099"/>
      <c r="BJ2099" s="96">
        <v>4</v>
      </c>
      <c r="BK2099" s="96" t="s">
        <v>4303</v>
      </c>
      <c r="BL2099" s="68" t="s">
        <v>6786</v>
      </c>
      <c r="CQ2099" s="205">
        <v>1</v>
      </c>
    </row>
    <row r="2100" spans="52:95" x14ac:dyDescent="0.25">
      <c r="AZ2100" s="96" t="s">
        <v>2580</v>
      </c>
      <c r="BA2100" s="96" t="s">
        <v>12</v>
      </c>
      <c r="BB2100" s="96">
        <v>3</v>
      </c>
      <c r="BC2100" t="s">
        <v>4569</v>
      </c>
      <c r="BD2100" t="s">
        <v>5749</v>
      </c>
      <c r="BE2100" t="s">
        <v>5748</v>
      </c>
      <c r="BH2100"/>
      <c r="BI2100"/>
      <c r="BJ2100" s="96">
        <v>4</v>
      </c>
      <c r="BK2100" s="96" t="s">
        <v>4304</v>
      </c>
      <c r="BL2100" s="68" t="s">
        <v>6786</v>
      </c>
      <c r="CQ2100" s="205">
        <v>1</v>
      </c>
    </row>
    <row r="2101" spans="52:95" x14ac:dyDescent="0.25">
      <c r="AZ2101" s="96" t="s">
        <v>2580</v>
      </c>
      <c r="BA2101" s="96" t="s">
        <v>12</v>
      </c>
      <c r="BB2101" s="96">
        <v>4</v>
      </c>
      <c r="BC2101" t="s">
        <v>4573</v>
      </c>
      <c r="BD2101" t="s">
        <v>6812</v>
      </c>
      <c r="BE2101" t="s">
        <v>6813</v>
      </c>
      <c r="BF2101" t="s">
        <v>6802</v>
      </c>
      <c r="BG2101" t="s">
        <v>6814</v>
      </c>
      <c r="BH2101" t="s">
        <v>6815</v>
      </c>
      <c r="BI2101" t="s">
        <v>6816</v>
      </c>
      <c r="BJ2101" s="96">
        <v>4</v>
      </c>
      <c r="BK2101" s="96" t="s">
        <v>4305</v>
      </c>
      <c r="BL2101" s="68" t="s">
        <v>6786</v>
      </c>
      <c r="CQ2101" s="205">
        <v>1</v>
      </c>
    </row>
    <row r="2102" spans="52:95" x14ac:dyDescent="0.25">
      <c r="AZ2102" s="96" t="s">
        <v>2580</v>
      </c>
      <c r="BA2102" s="96" t="s">
        <v>12</v>
      </c>
      <c r="BB2102" s="96">
        <v>5</v>
      </c>
      <c r="BC2102" t="s">
        <v>4577</v>
      </c>
      <c r="BD2102" t="s">
        <v>6817</v>
      </c>
      <c r="BE2102" t="s">
        <v>4578</v>
      </c>
      <c r="BF2102" t="s">
        <v>6818</v>
      </c>
      <c r="BG2102" t="s">
        <v>6819</v>
      </c>
      <c r="BH2102" t="s">
        <v>6793</v>
      </c>
      <c r="BI2102"/>
      <c r="BJ2102" s="96">
        <v>4</v>
      </c>
      <c r="BK2102" s="96" t="s">
        <v>4306</v>
      </c>
      <c r="BL2102" s="68" t="s">
        <v>6786</v>
      </c>
      <c r="CQ2102" s="205">
        <v>1</v>
      </c>
    </row>
    <row r="2103" spans="52:95" x14ac:dyDescent="0.25">
      <c r="AZ2103" s="96" t="s">
        <v>2597</v>
      </c>
      <c r="BA2103" s="96" t="s">
        <v>10</v>
      </c>
      <c r="BB2103" s="96">
        <v>1</v>
      </c>
      <c r="BC2103" t="s">
        <v>4512</v>
      </c>
      <c r="BD2103" t="s">
        <v>5750</v>
      </c>
      <c r="BE2103" t="s">
        <v>4453</v>
      </c>
      <c r="BF2103" t="s">
        <v>6848</v>
      </c>
      <c r="BJ2103" s="96">
        <v>4</v>
      </c>
      <c r="BK2103" s="96" t="s">
        <v>4292</v>
      </c>
      <c r="BL2103" s="68" t="s">
        <v>6786</v>
      </c>
      <c r="CQ2103" s="205">
        <v>1</v>
      </c>
    </row>
    <row r="2104" spans="52:95" x14ac:dyDescent="0.25">
      <c r="AZ2104" s="96" t="s">
        <v>2597</v>
      </c>
      <c r="BA2104" s="96" t="s">
        <v>10</v>
      </c>
      <c r="BB2104" s="96">
        <v>2</v>
      </c>
      <c r="BC2104" t="s">
        <v>4518</v>
      </c>
      <c r="BD2104" t="s">
        <v>7099</v>
      </c>
      <c r="BE2104" t="s">
        <v>6787</v>
      </c>
      <c r="BF2104" t="s">
        <v>6788</v>
      </c>
      <c r="BG2104" t="s">
        <v>6789</v>
      </c>
      <c r="BI2104"/>
      <c r="BJ2104" s="96">
        <v>4</v>
      </c>
      <c r="BK2104" s="96" t="s">
        <v>4293</v>
      </c>
      <c r="BL2104" s="68" t="s">
        <v>6786</v>
      </c>
      <c r="CQ2104" s="205">
        <v>1</v>
      </c>
    </row>
    <row r="2105" spans="52:95" x14ac:dyDescent="0.25">
      <c r="AZ2105" s="96" t="s">
        <v>2597</v>
      </c>
      <c r="BA2105" s="96" t="s">
        <v>10</v>
      </c>
      <c r="BB2105" s="96">
        <v>3</v>
      </c>
      <c r="BC2105" t="s">
        <v>4523</v>
      </c>
      <c r="BD2105" t="s">
        <v>5751</v>
      </c>
      <c r="BE2105" t="s">
        <v>5752</v>
      </c>
      <c r="BJ2105" s="96">
        <v>4</v>
      </c>
      <c r="BK2105" s="96" t="s">
        <v>4294</v>
      </c>
      <c r="BL2105" s="68" t="s">
        <v>6786</v>
      </c>
      <c r="CQ2105" s="205">
        <v>1</v>
      </c>
    </row>
    <row r="2106" spans="52:95" x14ac:dyDescent="0.25">
      <c r="AZ2106" s="96" t="s">
        <v>2597</v>
      </c>
      <c r="BA2106" s="96" t="s">
        <v>10</v>
      </c>
      <c r="BB2106" s="96">
        <v>4</v>
      </c>
      <c r="BC2106" t="s">
        <v>4527</v>
      </c>
      <c r="BD2106" t="s">
        <v>5752</v>
      </c>
      <c r="BJ2106" s="96">
        <v>4</v>
      </c>
      <c r="BK2106" s="96" t="s">
        <v>4295</v>
      </c>
      <c r="BL2106" s="68" t="s">
        <v>6786</v>
      </c>
      <c r="CQ2106" s="205">
        <v>1</v>
      </c>
    </row>
    <row r="2107" spans="52:95" x14ac:dyDescent="0.25">
      <c r="AZ2107" s="96" t="s">
        <v>2597</v>
      </c>
      <c r="BA2107" s="96" t="s">
        <v>10</v>
      </c>
      <c r="BB2107" s="96">
        <v>5</v>
      </c>
      <c r="BC2107" t="s">
        <v>4531</v>
      </c>
      <c r="BD2107" t="s">
        <v>5598</v>
      </c>
      <c r="BE2107" t="s">
        <v>6792</v>
      </c>
      <c r="BF2107" t="s">
        <v>6793</v>
      </c>
      <c r="BJ2107" s="96">
        <v>4</v>
      </c>
      <c r="BK2107" s="96" t="s">
        <v>4296</v>
      </c>
      <c r="BL2107" s="68" t="s">
        <v>6786</v>
      </c>
      <c r="CQ2107" s="205">
        <v>1</v>
      </c>
    </row>
    <row r="2108" spans="52:95" x14ac:dyDescent="0.25">
      <c r="AZ2108" s="96" t="s">
        <v>2597</v>
      </c>
      <c r="BA2108" s="96" t="s">
        <v>54</v>
      </c>
      <c r="BB2108" s="96">
        <v>1</v>
      </c>
      <c r="BC2108" t="s">
        <v>4536</v>
      </c>
      <c r="BD2108" t="s">
        <v>5752</v>
      </c>
      <c r="BJ2108" s="96">
        <v>4</v>
      </c>
      <c r="BK2108" s="96" t="s">
        <v>4297</v>
      </c>
      <c r="BL2108" s="68" t="s">
        <v>6786</v>
      </c>
      <c r="CQ2108" s="205">
        <v>1</v>
      </c>
    </row>
    <row r="2109" spans="52:95" x14ac:dyDescent="0.25">
      <c r="AZ2109" s="96" t="s">
        <v>2597</v>
      </c>
      <c r="BA2109" s="96" t="s">
        <v>54</v>
      </c>
      <c r="BB2109" s="96">
        <v>2</v>
      </c>
      <c r="BC2109" t="s">
        <v>4540</v>
      </c>
      <c r="BD2109" t="s">
        <v>4541</v>
      </c>
      <c r="BE2109" t="s">
        <v>6794</v>
      </c>
      <c r="BF2109" t="s">
        <v>6789</v>
      </c>
      <c r="BG2109" t="s">
        <v>6788</v>
      </c>
      <c r="BH2109" s="96" t="s">
        <v>6795</v>
      </c>
      <c r="BJ2109" s="96">
        <v>4</v>
      </c>
      <c r="BK2109" s="96" t="s">
        <v>4298</v>
      </c>
      <c r="BL2109" s="68" t="s">
        <v>6786</v>
      </c>
      <c r="CQ2109" s="205">
        <v>1</v>
      </c>
    </row>
    <row r="2110" spans="52:95" x14ac:dyDescent="0.25">
      <c r="AZ2110" s="96" t="s">
        <v>2597</v>
      </c>
      <c r="BA2110" s="96" t="s">
        <v>54</v>
      </c>
      <c r="BB2110" s="96">
        <v>3</v>
      </c>
      <c r="BC2110" t="s">
        <v>4545</v>
      </c>
      <c r="BD2110" t="s">
        <v>5751</v>
      </c>
      <c r="BE2110" t="s">
        <v>5752</v>
      </c>
      <c r="BJ2110" s="96">
        <v>4</v>
      </c>
      <c r="BK2110" s="96" t="s">
        <v>4299</v>
      </c>
      <c r="BL2110" s="68" t="s">
        <v>6786</v>
      </c>
      <c r="CQ2110" s="205">
        <v>1</v>
      </c>
    </row>
    <row r="2111" spans="52:95" x14ac:dyDescent="0.25">
      <c r="AZ2111" s="96" t="s">
        <v>2597</v>
      </c>
      <c r="BA2111" s="96" t="s">
        <v>54</v>
      </c>
      <c r="BB2111" s="96">
        <v>4</v>
      </c>
      <c r="BC2111" t="s">
        <v>4550</v>
      </c>
      <c r="BD2111" t="s">
        <v>4551</v>
      </c>
      <c r="BE2111" t="s">
        <v>6799</v>
      </c>
      <c r="BF2111" t="s">
        <v>6800</v>
      </c>
      <c r="BG2111" t="s">
        <v>6801</v>
      </c>
      <c r="BH2111" s="96" t="s">
        <v>6802</v>
      </c>
      <c r="BI2111" s="96" t="s">
        <v>6803</v>
      </c>
      <c r="BJ2111" s="96">
        <v>4</v>
      </c>
      <c r="BK2111" s="96" t="s">
        <v>4300</v>
      </c>
      <c r="BL2111" s="68" t="s">
        <v>6786</v>
      </c>
      <c r="CQ2111" s="205">
        <v>1</v>
      </c>
    </row>
    <row r="2112" spans="52:95" x14ac:dyDescent="0.25">
      <c r="AZ2112" s="96" t="s">
        <v>2597</v>
      </c>
      <c r="BA2112" s="96" t="s">
        <v>54</v>
      </c>
      <c r="BB2112" s="96">
        <v>5</v>
      </c>
      <c r="BC2112" t="s">
        <v>4555</v>
      </c>
      <c r="BD2112" t="s">
        <v>4556</v>
      </c>
      <c r="BE2112" t="s">
        <v>6804</v>
      </c>
      <c r="BF2112" t="s">
        <v>6805</v>
      </c>
      <c r="BG2112" t="s">
        <v>6806</v>
      </c>
      <c r="BH2112" s="96" t="s">
        <v>6807</v>
      </c>
      <c r="BJ2112" s="96">
        <v>4</v>
      </c>
      <c r="BK2112" s="96" t="s">
        <v>4301</v>
      </c>
      <c r="BL2112" s="68" t="s">
        <v>6786</v>
      </c>
      <c r="CQ2112" s="205">
        <v>1</v>
      </c>
    </row>
    <row r="2113" spans="52:95" x14ac:dyDescent="0.25">
      <c r="AZ2113" s="96" t="s">
        <v>2597</v>
      </c>
      <c r="BA2113" s="96" t="s">
        <v>12</v>
      </c>
      <c r="BB2113" s="96">
        <v>1</v>
      </c>
      <c r="BC2113" t="s">
        <v>4560</v>
      </c>
      <c r="BD2113" t="s">
        <v>4453</v>
      </c>
      <c r="BE2113" t="s">
        <v>6848</v>
      </c>
      <c r="BH2113"/>
      <c r="BI2113"/>
      <c r="BJ2113" s="96">
        <v>4</v>
      </c>
      <c r="BK2113" s="96" t="s">
        <v>4302</v>
      </c>
      <c r="BL2113" s="68" t="s">
        <v>6786</v>
      </c>
      <c r="CQ2113" s="205">
        <v>1</v>
      </c>
    </row>
    <row r="2114" spans="52:95" x14ac:dyDescent="0.25">
      <c r="AZ2114" s="96" t="s">
        <v>2597</v>
      </c>
      <c r="BA2114" s="96" t="s">
        <v>12</v>
      </c>
      <c r="BB2114" s="96">
        <v>2</v>
      </c>
      <c r="BC2114" t="s">
        <v>4564</v>
      </c>
      <c r="BD2114" t="s">
        <v>4565</v>
      </c>
      <c r="BE2114" t="s">
        <v>6808</v>
      </c>
      <c r="BF2114" t="s">
        <v>6809</v>
      </c>
      <c r="BG2114" t="s">
        <v>6810</v>
      </c>
      <c r="BH2114" t="s">
        <v>6811</v>
      </c>
      <c r="BI2114"/>
      <c r="BJ2114" s="96">
        <v>4</v>
      </c>
      <c r="BK2114" s="96" t="s">
        <v>4303</v>
      </c>
      <c r="BL2114" s="68" t="s">
        <v>6786</v>
      </c>
      <c r="CQ2114" s="205">
        <v>1</v>
      </c>
    </row>
    <row r="2115" spans="52:95" x14ac:dyDescent="0.25">
      <c r="AZ2115" s="96" t="s">
        <v>2597</v>
      </c>
      <c r="BA2115" s="96" t="s">
        <v>12</v>
      </c>
      <c r="BB2115" s="96">
        <v>3</v>
      </c>
      <c r="BC2115" t="s">
        <v>4569</v>
      </c>
      <c r="BD2115" t="s">
        <v>5753</v>
      </c>
      <c r="BE2115" t="s">
        <v>5752</v>
      </c>
      <c r="BH2115"/>
      <c r="BI2115"/>
      <c r="BJ2115" s="96">
        <v>4</v>
      </c>
      <c r="BK2115" s="96" t="s">
        <v>4304</v>
      </c>
      <c r="BL2115" s="68" t="s">
        <v>6786</v>
      </c>
      <c r="CQ2115" s="205">
        <v>1</v>
      </c>
    </row>
    <row r="2116" spans="52:95" x14ac:dyDescent="0.25">
      <c r="AZ2116" s="96" t="s">
        <v>2597</v>
      </c>
      <c r="BA2116" s="96" t="s">
        <v>12</v>
      </c>
      <c r="BB2116" s="96">
        <v>4</v>
      </c>
      <c r="BC2116" t="s">
        <v>4573</v>
      </c>
      <c r="BD2116" t="s">
        <v>6812</v>
      </c>
      <c r="BE2116" t="s">
        <v>6813</v>
      </c>
      <c r="BF2116" t="s">
        <v>6802</v>
      </c>
      <c r="BG2116" t="s">
        <v>6814</v>
      </c>
      <c r="BH2116" t="s">
        <v>6815</v>
      </c>
      <c r="BI2116" t="s">
        <v>6816</v>
      </c>
      <c r="BJ2116" s="96">
        <v>4</v>
      </c>
      <c r="BK2116" s="96" t="s">
        <v>4305</v>
      </c>
      <c r="BL2116" s="68" t="s">
        <v>6786</v>
      </c>
      <c r="CQ2116" s="205">
        <v>1</v>
      </c>
    </row>
    <row r="2117" spans="52:95" x14ac:dyDescent="0.25">
      <c r="AZ2117" s="96" t="s">
        <v>2597</v>
      </c>
      <c r="BA2117" s="96" t="s">
        <v>12</v>
      </c>
      <c r="BB2117" s="96">
        <v>5</v>
      </c>
      <c r="BC2117" t="s">
        <v>4577</v>
      </c>
      <c r="BD2117" t="s">
        <v>6817</v>
      </c>
      <c r="BE2117" t="s">
        <v>4578</v>
      </c>
      <c r="BF2117" t="s">
        <v>6818</v>
      </c>
      <c r="BG2117" t="s">
        <v>6819</v>
      </c>
      <c r="BH2117" t="s">
        <v>6793</v>
      </c>
      <c r="BI2117"/>
      <c r="BJ2117" s="96">
        <v>4</v>
      </c>
      <c r="BK2117" s="96" t="s">
        <v>4306</v>
      </c>
      <c r="BL2117" s="68" t="s">
        <v>6786</v>
      </c>
      <c r="CQ2117" s="205">
        <v>1</v>
      </c>
    </row>
    <row r="2118" spans="52:95" x14ac:dyDescent="0.25">
      <c r="AZ2118" s="96" t="s">
        <v>2614</v>
      </c>
      <c r="BA2118" s="96" t="s">
        <v>10</v>
      </c>
      <c r="BB2118" s="96">
        <v>1</v>
      </c>
      <c r="BC2118" t="s">
        <v>4512</v>
      </c>
      <c r="BD2118" t="s">
        <v>5754</v>
      </c>
      <c r="BE2118" t="s">
        <v>6848</v>
      </c>
      <c r="BJ2118" s="96">
        <v>4</v>
      </c>
      <c r="BK2118" s="96" t="s">
        <v>4292</v>
      </c>
      <c r="BL2118" s="68" t="s">
        <v>6786</v>
      </c>
      <c r="CQ2118" s="205">
        <v>1</v>
      </c>
    </row>
    <row r="2119" spans="52:95" x14ac:dyDescent="0.25">
      <c r="AZ2119" s="96" t="s">
        <v>2614</v>
      </c>
      <c r="BA2119" s="96" t="s">
        <v>10</v>
      </c>
      <c r="BB2119" s="96">
        <v>2</v>
      </c>
      <c r="BC2119" t="s">
        <v>4518</v>
      </c>
      <c r="BD2119" t="s">
        <v>5754</v>
      </c>
      <c r="BE2119" t="s">
        <v>6787</v>
      </c>
      <c r="BF2119" t="s">
        <v>6788</v>
      </c>
      <c r="BG2119" t="s">
        <v>6789</v>
      </c>
      <c r="BJ2119" s="96">
        <v>4</v>
      </c>
      <c r="BK2119" s="96" t="s">
        <v>4293</v>
      </c>
      <c r="BL2119" s="68" t="s">
        <v>6786</v>
      </c>
      <c r="CQ2119" s="205">
        <v>1</v>
      </c>
    </row>
    <row r="2120" spans="52:95" x14ac:dyDescent="0.25">
      <c r="AZ2120" s="96" t="s">
        <v>2614</v>
      </c>
      <c r="BA2120" s="96" t="s">
        <v>10</v>
      </c>
      <c r="BB2120" s="96">
        <v>3</v>
      </c>
      <c r="BC2120" t="s">
        <v>4523</v>
      </c>
      <c r="BD2120" t="s">
        <v>5755</v>
      </c>
      <c r="BE2120" t="s">
        <v>5756</v>
      </c>
      <c r="BJ2120" s="96">
        <v>4</v>
      </c>
      <c r="BK2120" s="96" t="s">
        <v>4294</v>
      </c>
      <c r="BL2120" s="68" t="s">
        <v>6786</v>
      </c>
      <c r="CQ2120" s="205">
        <v>1</v>
      </c>
    </row>
    <row r="2121" spans="52:95" x14ac:dyDescent="0.25">
      <c r="AZ2121" s="96" t="s">
        <v>2614</v>
      </c>
      <c r="BA2121" s="96" t="s">
        <v>10</v>
      </c>
      <c r="BB2121" s="96">
        <v>4</v>
      </c>
      <c r="BC2121" t="s">
        <v>4527</v>
      </c>
      <c r="BD2121" t="s">
        <v>5756</v>
      </c>
      <c r="BJ2121" s="96">
        <v>4</v>
      </c>
      <c r="BK2121" s="96" t="s">
        <v>4295</v>
      </c>
      <c r="BL2121" s="68" t="s">
        <v>6786</v>
      </c>
      <c r="CQ2121" s="205">
        <v>1</v>
      </c>
    </row>
    <row r="2122" spans="52:95" x14ac:dyDescent="0.25">
      <c r="AZ2122" s="96" t="s">
        <v>2614</v>
      </c>
      <c r="BA2122" s="96" t="s">
        <v>10</v>
      </c>
      <c r="BB2122" s="96">
        <v>5</v>
      </c>
      <c r="BC2122" t="s">
        <v>4531</v>
      </c>
      <c r="BD2122" t="s">
        <v>5598</v>
      </c>
      <c r="BE2122" t="s">
        <v>6792</v>
      </c>
      <c r="BF2122" t="s">
        <v>6793</v>
      </c>
      <c r="BJ2122" s="96">
        <v>4</v>
      </c>
      <c r="BK2122" s="96" t="s">
        <v>4296</v>
      </c>
      <c r="BL2122" s="68" t="s">
        <v>6786</v>
      </c>
      <c r="CQ2122" s="205">
        <v>1</v>
      </c>
    </row>
    <row r="2123" spans="52:95" x14ac:dyDescent="0.25">
      <c r="AZ2123" s="96" t="s">
        <v>2614</v>
      </c>
      <c r="BA2123" s="96" t="s">
        <v>54</v>
      </c>
      <c r="BB2123" s="96">
        <v>1</v>
      </c>
      <c r="BC2123" t="s">
        <v>4536</v>
      </c>
      <c r="BD2123" t="s">
        <v>5756</v>
      </c>
      <c r="BJ2123" s="96">
        <v>4</v>
      </c>
      <c r="BK2123" s="96" t="s">
        <v>4297</v>
      </c>
      <c r="BL2123" s="68" t="s">
        <v>6786</v>
      </c>
      <c r="CQ2123" s="205">
        <v>1</v>
      </c>
    </row>
    <row r="2124" spans="52:95" x14ac:dyDescent="0.25">
      <c r="AZ2124" s="96" t="s">
        <v>2614</v>
      </c>
      <c r="BA2124" s="96" t="s">
        <v>54</v>
      </c>
      <c r="BB2124" s="96">
        <v>2</v>
      </c>
      <c r="BC2124" t="s">
        <v>4540</v>
      </c>
      <c r="BD2124" t="s">
        <v>4541</v>
      </c>
      <c r="BE2124" t="s">
        <v>6794</v>
      </c>
      <c r="BF2124" t="s">
        <v>6789</v>
      </c>
      <c r="BG2124" t="s">
        <v>6788</v>
      </c>
      <c r="BH2124" s="96" t="s">
        <v>6795</v>
      </c>
      <c r="BJ2124" s="96">
        <v>4</v>
      </c>
      <c r="BK2124" s="96" t="s">
        <v>4298</v>
      </c>
      <c r="BL2124" s="68" t="s">
        <v>6786</v>
      </c>
      <c r="CQ2124" s="205">
        <v>1</v>
      </c>
    </row>
    <row r="2125" spans="52:95" x14ac:dyDescent="0.25">
      <c r="AZ2125" s="96" t="s">
        <v>2614</v>
      </c>
      <c r="BA2125" s="96" t="s">
        <v>54</v>
      </c>
      <c r="BB2125" s="96">
        <v>3</v>
      </c>
      <c r="BC2125" t="s">
        <v>4545</v>
      </c>
      <c r="BD2125" t="s">
        <v>5755</v>
      </c>
      <c r="BE2125" t="s">
        <v>5756</v>
      </c>
      <c r="BJ2125" s="96">
        <v>4</v>
      </c>
      <c r="BK2125" s="96" t="s">
        <v>4299</v>
      </c>
      <c r="BL2125" s="68" t="s">
        <v>6786</v>
      </c>
      <c r="CQ2125" s="205">
        <v>1</v>
      </c>
    </row>
    <row r="2126" spans="52:95" x14ac:dyDescent="0.25">
      <c r="AZ2126" s="96" t="s">
        <v>2614</v>
      </c>
      <c r="BA2126" s="96" t="s">
        <v>54</v>
      </c>
      <c r="BB2126" s="96">
        <v>4</v>
      </c>
      <c r="BC2126" t="s">
        <v>4550</v>
      </c>
      <c r="BD2126" t="s">
        <v>4551</v>
      </c>
      <c r="BE2126" t="s">
        <v>6799</v>
      </c>
      <c r="BF2126" t="s">
        <v>6800</v>
      </c>
      <c r="BG2126" t="s">
        <v>6801</v>
      </c>
      <c r="BH2126" s="96" t="s">
        <v>6802</v>
      </c>
      <c r="BI2126" s="96" t="s">
        <v>6803</v>
      </c>
      <c r="BJ2126" s="96">
        <v>4</v>
      </c>
      <c r="BK2126" s="96" t="s">
        <v>4300</v>
      </c>
      <c r="BL2126" s="68" t="s">
        <v>6786</v>
      </c>
      <c r="CQ2126" s="205">
        <v>1</v>
      </c>
    </row>
    <row r="2127" spans="52:95" x14ac:dyDescent="0.25">
      <c r="AZ2127" s="96" t="s">
        <v>2614</v>
      </c>
      <c r="BA2127" s="96" t="s">
        <v>54</v>
      </c>
      <c r="BB2127" s="96">
        <v>5</v>
      </c>
      <c r="BC2127" t="s">
        <v>4555</v>
      </c>
      <c r="BD2127" t="s">
        <v>4556</v>
      </c>
      <c r="BE2127" t="s">
        <v>6804</v>
      </c>
      <c r="BF2127" t="s">
        <v>6805</v>
      </c>
      <c r="BG2127" t="s">
        <v>6806</v>
      </c>
      <c r="BH2127" s="96" t="s">
        <v>6807</v>
      </c>
      <c r="BJ2127" s="96">
        <v>4</v>
      </c>
      <c r="BK2127" s="96" t="s">
        <v>4301</v>
      </c>
      <c r="BL2127" s="68" t="s">
        <v>6786</v>
      </c>
      <c r="CQ2127" s="205">
        <v>1</v>
      </c>
    </row>
    <row r="2128" spans="52:95" x14ac:dyDescent="0.25">
      <c r="AZ2128" s="96" t="s">
        <v>2614</v>
      </c>
      <c r="BA2128" s="96" t="s">
        <v>12</v>
      </c>
      <c r="BB2128" s="96">
        <v>1</v>
      </c>
      <c r="BC2128" t="s">
        <v>4560</v>
      </c>
      <c r="BD2128" t="s">
        <v>5754</v>
      </c>
      <c r="BE2128" t="s">
        <v>6848</v>
      </c>
      <c r="BH2128"/>
      <c r="BI2128"/>
      <c r="BJ2128" s="96">
        <v>4</v>
      </c>
      <c r="BK2128" s="96" t="s">
        <v>4302</v>
      </c>
      <c r="BL2128" s="68" t="s">
        <v>6786</v>
      </c>
      <c r="CQ2128" s="205">
        <v>1</v>
      </c>
    </row>
    <row r="2129" spans="52:95" x14ac:dyDescent="0.25">
      <c r="AZ2129" s="96" t="s">
        <v>2614</v>
      </c>
      <c r="BA2129" s="96" t="s">
        <v>12</v>
      </c>
      <c r="BB2129" s="96">
        <v>2</v>
      </c>
      <c r="BC2129" t="s">
        <v>4564</v>
      </c>
      <c r="BD2129" t="s">
        <v>4565</v>
      </c>
      <c r="BE2129" t="s">
        <v>6808</v>
      </c>
      <c r="BF2129" t="s">
        <v>6809</v>
      </c>
      <c r="BG2129" t="s">
        <v>6810</v>
      </c>
      <c r="BH2129" t="s">
        <v>6811</v>
      </c>
      <c r="BI2129"/>
      <c r="BJ2129" s="96">
        <v>4</v>
      </c>
      <c r="BK2129" s="96" t="s">
        <v>4303</v>
      </c>
      <c r="BL2129" s="68" t="s">
        <v>6786</v>
      </c>
      <c r="CQ2129" s="205">
        <v>1</v>
      </c>
    </row>
    <row r="2130" spans="52:95" x14ac:dyDescent="0.25">
      <c r="AZ2130" s="96" t="s">
        <v>2614</v>
      </c>
      <c r="BA2130" s="96" t="s">
        <v>12</v>
      </c>
      <c r="BB2130" s="96">
        <v>3</v>
      </c>
      <c r="BC2130" t="s">
        <v>4569</v>
      </c>
      <c r="BD2130" t="s">
        <v>5754</v>
      </c>
      <c r="BE2130" t="s">
        <v>5756</v>
      </c>
      <c r="BH2130"/>
      <c r="BI2130"/>
      <c r="BJ2130" s="96">
        <v>4</v>
      </c>
      <c r="BK2130" s="96" t="s">
        <v>4304</v>
      </c>
      <c r="BL2130" s="68" t="s">
        <v>6786</v>
      </c>
      <c r="CQ2130" s="205">
        <v>1</v>
      </c>
    </row>
    <row r="2131" spans="52:95" x14ac:dyDescent="0.25">
      <c r="AZ2131" s="96" t="s">
        <v>2614</v>
      </c>
      <c r="BA2131" s="96" t="s">
        <v>12</v>
      </c>
      <c r="BB2131" s="96">
        <v>4</v>
      </c>
      <c r="BC2131" t="s">
        <v>4573</v>
      </c>
      <c r="BD2131" t="s">
        <v>6812</v>
      </c>
      <c r="BE2131" t="s">
        <v>6813</v>
      </c>
      <c r="BF2131" t="s">
        <v>6802</v>
      </c>
      <c r="BG2131" t="s">
        <v>6814</v>
      </c>
      <c r="BH2131" t="s">
        <v>6815</v>
      </c>
      <c r="BI2131" t="s">
        <v>6816</v>
      </c>
      <c r="BJ2131" s="96">
        <v>4</v>
      </c>
      <c r="BK2131" s="96" t="s">
        <v>4305</v>
      </c>
      <c r="BL2131" s="68" t="s">
        <v>6786</v>
      </c>
      <c r="CQ2131" s="205">
        <v>1</v>
      </c>
    </row>
    <row r="2132" spans="52:95" x14ac:dyDescent="0.25">
      <c r="AZ2132" s="96" t="s">
        <v>2614</v>
      </c>
      <c r="BA2132" s="96" t="s">
        <v>12</v>
      </c>
      <c r="BB2132" s="96">
        <v>5</v>
      </c>
      <c r="BC2132" t="s">
        <v>4577</v>
      </c>
      <c r="BD2132" t="s">
        <v>6817</v>
      </c>
      <c r="BE2132" t="s">
        <v>4578</v>
      </c>
      <c r="BF2132" t="s">
        <v>6818</v>
      </c>
      <c r="BG2132" t="s">
        <v>6819</v>
      </c>
      <c r="BH2132" t="s">
        <v>6793</v>
      </c>
      <c r="BI2132"/>
      <c r="BJ2132" s="96">
        <v>4</v>
      </c>
      <c r="BK2132" s="96" t="s">
        <v>4306</v>
      </c>
      <c r="BL2132" s="68" t="s">
        <v>6786</v>
      </c>
      <c r="CQ2132" s="205">
        <v>1</v>
      </c>
    </row>
    <row r="2133" spans="52:95" x14ac:dyDescent="0.25">
      <c r="AZ2133" s="96" t="s">
        <v>2634</v>
      </c>
      <c r="BA2133" s="96" t="s">
        <v>10</v>
      </c>
      <c r="BB2133" s="96">
        <v>1</v>
      </c>
      <c r="BC2133" t="s">
        <v>4512</v>
      </c>
      <c r="BD2133" t="s">
        <v>4454</v>
      </c>
      <c r="BE2133" t="s">
        <v>6848</v>
      </c>
      <c r="BI2133"/>
      <c r="BJ2133" s="96">
        <v>4</v>
      </c>
      <c r="BK2133" s="96" t="s">
        <v>4292</v>
      </c>
      <c r="BL2133" s="68" t="s">
        <v>6786</v>
      </c>
      <c r="CQ2133" s="205">
        <v>1</v>
      </c>
    </row>
    <row r="2134" spans="52:95" x14ac:dyDescent="0.25">
      <c r="AZ2134" s="96" t="s">
        <v>2634</v>
      </c>
      <c r="BA2134" s="96" t="s">
        <v>10</v>
      </c>
      <c r="BB2134" s="96">
        <v>2</v>
      </c>
      <c r="BC2134" t="s">
        <v>4518</v>
      </c>
      <c r="BD2134" t="s">
        <v>4454</v>
      </c>
      <c r="BE2134" t="s">
        <v>6787</v>
      </c>
      <c r="BF2134" t="s">
        <v>6788</v>
      </c>
      <c r="BG2134" t="s">
        <v>6789</v>
      </c>
      <c r="BI2134"/>
      <c r="BJ2134" s="96">
        <v>4</v>
      </c>
      <c r="BK2134" s="96" t="s">
        <v>4293</v>
      </c>
      <c r="BL2134" s="68" t="s">
        <v>6786</v>
      </c>
      <c r="CQ2134" s="205">
        <v>1</v>
      </c>
    </row>
    <row r="2135" spans="52:95" x14ac:dyDescent="0.25">
      <c r="AZ2135" s="96" t="s">
        <v>2634</v>
      </c>
      <c r="BA2135" s="96" t="s">
        <v>10</v>
      </c>
      <c r="BB2135" s="96">
        <v>3</v>
      </c>
      <c r="BC2135" t="s">
        <v>4523</v>
      </c>
      <c r="BD2135" t="s">
        <v>5757</v>
      </c>
      <c r="BE2135" t="s">
        <v>4326</v>
      </c>
      <c r="BI2135"/>
      <c r="BJ2135" s="96">
        <v>4</v>
      </c>
      <c r="BK2135" s="96" t="s">
        <v>4294</v>
      </c>
      <c r="BL2135" s="68" t="s">
        <v>6786</v>
      </c>
      <c r="CQ2135" s="205">
        <v>1</v>
      </c>
    </row>
    <row r="2136" spans="52:95" x14ac:dyDescent="0.25">
      <c r="AZ2136" s="96" t="s">
        <v>2634</v>
      </c>
      <c r="BA2136" s="96" t="s">
        <v>10</v>
      </c>
      <c r="BB2136" s="96">
        <v>4</v>
      </c>
      <c r="BC2136" t="s">
        <v>4527</v>
      </c>
      <c r="BD2136" t="s">
        <v>4326</v>
      </c>
      <c r="BJ2136" s="96">
        <v>4</v>
      </c>
      <c r="BK2136" s="96" t="s">
        <v>4295</v>
      </c>
      <c r="BL2136" s="68" t="s">
        <v>6786</v>
      </c>
      <c r="CQ2136" s="205">
        <v>1</v>
      </c>
    </row>
    <row r="2137" spans="52:95" x14ac:dyDescent="0.25">
      <c r="AZ2137" s="96" t="s">
        <v>2634</v>
      </c>
      <c r="BA2137" s="96" t="s">
        <v>10</v>
      </c>
      <c r="BB2137" s="96">
        <v>5</v>
      </c>
      <c r="BC2137" t="s">
        <v>4531</v>
      </c>
      <c r="BD2137" t="s">
        <v>5598</v>
      </c>
      <c r="BE2137" t="s">
        <v>6792</v>
      </c>
      <c r="BF2137" t="s">
        <v>6793</v>
      </c>
      <c r="BJ2137" s="96">
        <v>4</v>
      </c>
      <c r="BK2137" s="96" t="s">
        <v>4296</v>
      </c>
      <c r="BL2137" s="68" t="s">
        <v>6786</v>
      </c>
      <c r="CQ2137" s="205">
        <v>1</v>
      </c>
    </row>
    <row r="2138" spans="52:95" x14ac:dyDescent="0.25">
      <c r="AZ2138" s="96" t="s">
        <v>2634</v>
      </c>
      <c r="BA2138" s="96" t="s">
        <v>54</v>
      </c>
      <c r="BB2138" s="96">
        <v>1</v>
      </c>
      <c r="BC2138" t="s">
        <v>4536</v>
      </c>
      <c r="BD2138" t="s">
        <v>4326</v>
      </c>
      <c r="BJ2138" s="96">
        <v>4</v>
      </c>
      <c r="BK2138" s="96" t="s">
        <v>4297</v>
      </c>
      <c r="BL2138" s="68" t="s">
        <v>6786</v>
      </c>
      <c r="CQ2138" s="205">
        <v>1</v>
      </c>
    </row>
    <row r="2139" spans="52:95" x14ac:dyDescent="0.25">
      <c r="AZ2139" s="96" t="s">
        <v>2634</v>
      </c>
      <c r="BA2139" s="96" t="s">
        <v>54</v>
      </c>
      <c r="BB2139" s="96">
        <v>2</v>
      </c>
      <c r="BC2139" t="s">
        <v>4540</v>
      </c>
      <c r="BD2139" t="s">
        <v>4541</v>
      </c>
      <c r="BE2139" t="s">
        <v>6794</v>
      </c>
      <c r="BF2139" t="s">
        <v>6789</v>
      </c>
      <c r="BG2139" t="s">
        <v>6788</v>
      </c>
      <c r="BH2139" s="96" t="s">
        <v>6795</v>
      </c>
      <c r="BJ2139" s="96">
        <v>4</v>
      </c>
      <c r="BK2139" s="96" t="s">
        <v>4298</v>
      </c>
      <c r="BL2139" s="68" t="s">
        <v>6786</v>
      </c>
      <c r="CQ2139" s="205">
        <v>1</v>
      </c>
    </row>
    <row r="2140" spans="52:95" x14ac:dyDescent="0.25">
      <c r="AZ2140" s="96" t="s">
        <v>2634</v>
      </c>
      <c r="BA2140" s="96" t="s">
        <v>54</v>
      </c>
      <c r="BB2140" s="96">
        <v>3</v>
      </c>
      <c r="BC2140" t="s">
        <v>4545</v>
      </c>
      <c r="BD2140" t="s">
        <v>5757</v>
      </c>
      <c r="BE2140" t="s">
        <v>4326</v>
      </c>
      <c r="BI2140"/>
      <c r="BJ2140" s="96">
        <v>4</v>
      </c>
      <c r="BK2140" s="96" t="s">
        <v>4299</v>
      </c>
      <c r="BL2140" s="68" t="s">
        <v>6786</v>
      </c>
      <c r="CQ2140" s="205">
        <v>1</v>
      </c>
    </row>
    <row r="2141" spans="52:95" x14ac:dyDescent="0.25">
      <c r="AZ2141" s="96" t="s">
        <v>2634</v>
      </c>
      <c r="BA2141" s="96" t="s">
        <v>54</v>
      </c>
      <c r="BB2141" s="96">
        <v>4</v>
      </c>
      <c r="BC2141" t="s">
        <v>4550</v>
      </c>
      <c r="BD2141" t="s">
        <v>4551</v>
      </c>
      <c r="BE2141" t="s">
        <v>6799</v>
      </c>
      <c r="BF2141" t="s">
        <v>6800</v>
      </c>
      <c r="BG2141" t="s">
        <v>6801</v>
      </c>
      <c r="BH2141" s="96" t="s">
        <v>6802</v>
      </c>
      <c r="BI2141" s="96" t="s">
        <v>6803</v>
      </c>
      <c r="BJ2141" s="96">
        <v>4</v>
      </c>
      <c r="BK2141" s="96" t="s">
        <v>4300</v>
      </c>
      <c r="BL2141" s="68" t="s">
        <v>6786</v>
      </c>
      <c r="CQ2141" s="205">
        <v>1</v>
      </c>
    </row>
    <row r="2142" spans="52:95" x14ac:dyDescent="0.25">
      <c r="AZ2142" s="96" t="s">
        <v>2634</v>
      </c>
      <c r="BA2142" s="96" t="s">
        <v>54</v>
      </c>
      <c r="BB2142" s="96">
        <v>5</v>
      </c>
      <c r="BC2142" t="s">
        <v>4555</v>
      </c>
      <c r="BD2142" t="s">
        <v>4556</v>
      </c>
      <c r="BE2142" t="s">
        <v>6804</v>
      </c>
      <c r="BF2142" t="s">
        <v>6805</v>
      </c>
      <c r="BG2142" t="s">
        <v>6806</v>
      </c>
      <c r="BH2142" s="96" t="s">
        <v>6807</v>
      </c>
      <c r="BJ2142" s="96">
        <v>4</v>
      </c>
      <c r="BK2142" s="96" t="s">
        <v>4301</v>
      </c>
      <c r="BL2142" s="68" t="s">
        <v>6786</v>
      </c>
      <c r="CQ2142" s="205">
        <v>1</v>
      </c>
    </row>
    <row r="2143" spans="52:95" x14ac:dyDescent="0.25">
      <c r="AZ2143" s="96" t="s">
        <v>2634</v>
      </c>
      <c r="BA2143" s="96" t="s">
        <v>12</v>
      </c>
      <c r="BB2143" s="96">
        <v>1</v>
      </c>
      <c r="BC2143" t="s">
        <v>4560</v>
      </c>
      <c r="BD2143" t="s">
        <v>4454</v>
      </c>
      <c r="BE2143" t="s">
        <v>6848</v>
      </c>
      <c r="BH2143"/>
      <c r="BI2143"/>
      <c r="BJ2143" s="96">
        <v>4</v>
      </c>
      <c r="BK2143" s="96" t="s">
        <v>4302</v>
      </c>
      <c r="BL2143" s="68" t="s">
        <v>6786</v>
      </c>
      <c r="CQ2143" s="205">
        <v>1</v>
      </c>
    </row>
    <row r="2144" spans="52:95" x14ac:dyDescent="0.25">
      <c r="AZ2144" s="96" t="s">
        <v>2634</v>
      </c>
      <c r="BA2144" s="96" t="s">
        <v>12</v>
      </c>
      <c r="BB2144" s="96">
        <v>2</v>
      </c>
      <c r="BC2144" t="s">
        <v>4564</v>
      </c>
      <c r="BD2144" t="s">
        <v>4565</v>
      </c>
      <c r="BE2144" t="s">
        <v>6808</v>
      </c>
      <c r="BF2144" t="s">
        <v>6809</v>
      </c>
      <c r="BG2144" t="s">
        <v>6810</v>
      </c>
      <c r="BH2144" t="s">
        <v>6811</v>
      </c>
      <c r="BI2144"/>
      <c r="BJ2144" s="96">
        <v>4</v>
      </c>
      <c r="BK2144" s="96" t="s">
        <v>4303</v>
      </c>
      <c r="BL2144" s="68" t="s">
        <v>6786</v>
      </c>
      <c r="CQ2144" s="205">
        <v>1</v>
      </c>
    </row>
    <row r="2145" spans="52:95" x14ac:dyDescent="0.25">
      <c r="AZ2145" s="96" t="s">
        <v>2634</v>
      </c>
      <c r="BA2145" s="96" t="s">
        <v>12</v>
      </c>
      <c r="BB2145" s="96">
        <v>3</v>
      </c>
      <c r="BC2145" t="s">
        <v>4569</v>
      </c>
      <c r="BD2145" t="s">
        <v>4454</v>
      </c>
      <c r="BE2145" t="s">
        <v>4326</v>
      </c>
      <c r="BH2145"/>
      <c r="BI2145"/>
      <c r="BJ2145" s="96">
        <v>4</v>
      </c>
      <c r="BK2145" s="96" t="s">
        <v>4304</v>
      </c>
      <c r="BL2145" s="68" t="s">
        <v>6786</v>
      </c>
      <c r="CQ2145" s="205">
        <v>1</v>
      </c>
    </row>
    <row r="2146" spans="52:95" x14ac:dyDescent="0.25">
      <c r="AZ2146" s="96" t="s">
        <v>2634</v>
      </c>
      <c r="BA2146" s="96" t="s">
        <v>12</v>
      </c>
      <c r="BB2146" s="96">
        <v>4</v>
      </c>
      <c r="BC2146" t="s">
        <v>4573</v>
      </c>
      <c r="BD2146" t="s">
        <v>6812</v>
      </c>
      <c r="BE2146" t="s">
        <v>6813</v>
      </c>
      <c r="BF2146" t="s">
        <v>6802</v>
      </c>
      <c r="BG2146" t="s">
        <v>6814</v>
      </c>
      <c r="BH2146" t="s">
        <v>6815</v>
      </c>
      <c r="BI2146" t="s">
        <v>6816</v>
      </c>
      <c r="BJ2146" s="96">
        <v>4</v>
      </c>
      <c r="BK2146" s="96" t="s">
        <v>4305</v>
      </c>
      <c r="BL2146" s="68" t="s">
        <v>6786</v>
      </c>
      <c r="CQ2146" s="205">
        <v>1</v>
      </c>
    </row>
    <row r="2147" spans="52:95" x14ac:dyDescent="0.25">
      <c r="AZ2147" s="96" t="s">
        <v>2634</v>
      </c>
      <c r="BA2147" s="96" t="s">
        <v>12</v>
      </c>
      <c r="BB2147" s="96">
        <v>5</v>
      </c>
      <c r="BC2147" t="s">
        <v>4577</v>
      </c>
      <c r="BD2147" t="s">
        <v>6817</v>
      </c>
      <c r="BE2147" t="s">
        <v>4578</v>
      </c>
      <c r="BF2147" t="s">
        <v>6818</v>
      </c>
      <c r="BG2147" t="s">
        <v>6819</v>
      </c>
      <c r="BH2147" t="s">
        <v>6793</v>
      </c>
      <c r="BI2147"/>
      <c r="BJ2147" s="96">
        <v>4</v>
      </c>
      <c r="BK2147" s="96" t="s">
        <v>4306</v>
      </c>
      <c r="BL2147" s="68" t="s">
        <v>6786</v>
      </c>
      <c r="CQ2147" s="205">
        <v>1</v>
      </c>
    </row>
    <row r="2148" spans="52:95" x14ac:dyDescent="0.25">
      <c r="AZ2148" s="96" t="s">
        <v>2651</v>
      </c>
      <c r="BA2148" s="96" t="s">
        <v>10</v>
      </c>
      <c r="BB2148" s="96">
        <v>1</v>
      </c>
      <c r="BC2148" t="s">
        <v>4512</v>
      </c>
      <c r="BD2148" t="s">
        <v>4455</v>
      </c>
      <c r="BE2148" t="s">
        <v>6848</v>
      </c>
      <c r="BJ2148" s="96">
        <v>4</v>
      </c>
      <c r="BK2148" s="96" t="s">
        <v>4292</v>
      </c>
      <c r="BL2148" s="68" t="s">
        <v>6786</v>
      </c>
      <c r="CQ2148" s="205">
        <v>1</v>
      </c>
    </row>
    <row r="2149" spans="52:95" x14ac:dyDescent="0.25">
      <c r="AZ2149" s="96" t="s">
        <v>2651</v>
      </c>
      <c r="BA2149" s="96" t="s">
        <v>10</v>
      </c>
      <c r="BB2149" s="96">
        <v>2</v>
      </c>
      <c r="BC2149" t="s">
        <v>4518</v>
      </c>
      <c r="BD2149" t="s">
        <v>4455</v>
      </c>
      <c r="BE2149" t="s">
        <v>6787</v>
      </c>
      <c r="BF2149" t="s">
        <v>6788</v>
      </c>
      <c r="BG2149" t="s">
        <v>6789</v>
      </c>
      <c r="BJ2149" s="96">
        <v>4</v>
      </c>
      <c r="BK2149" s="96" t="s">
        <v>4293</v>
      </c>
      <c r="BL2149" s="68" t="s">
        <v>6786</v>
      </c>
      <c r="CQ2149" s="205">
        <v>1</v>
      </c>
    </row>
    <row r="2150" spans="52:95" x14ac:dyDescent="0.25">
      <c r="AZ2150" s="96" t="s">
        <v>2651</v>
      </c>
      <c r="BA2150" s="96" t="s">
        <v>10</v>
      </c>
      <c r="BB2150" s="96">
        <v>3</v>
      </c>
      <c r="BC2150" t="s">
        <v>4523</v>
      </c>
      <c r="BD2150" t="s">
        <v>5758</v>
      </c>
      <c r="BE2150" t="s">
        <v>4456</v>
      </c>
      <c r="BI2150"/>
      <c r="BJ2150" s="96">
        <v>4</v>
      </c>
      <c r="BK2150" s="96" t="s">
        <v>4294</v>
      </c>
      <c r="BL2150" s="68" t="s">
        <v>6786</v>
      </c>
      <c r="CQ2150" s="205">
        <v>1</v>
      </c>
    </row>
    <row r="2151" spans="52:95" x14ac:dyDescent="0.25">
      <c r="AZ2151" s="96" t="s">
        <v>2651</v>
      </c>
      <c r="BA2151" s="96" t="s">
        <v>10</v>
      </c>
      <c r="BB2151" s="96">
        <v>4</v>
      </c>
      <c r="BC2151" t="s">
        <v>4527</v>
      </c>
      <c r="BD2151" t="s">
        <v>4456</v>
      </c>
      <c r="BJ2151" s="96">
        <v>4</v>
      </c>
      <c r="BK2151" s="96" t="s">
        <v>4295</v>
      </c>
      <c r="BL2151" s="68" t="s">
        <v>6786</v>
      </c>
      <c r="CQ2151" s="205">
        <v>1</v>
      </c>
    </row>
    <row r="2152" spans="52:95" x14ac:dyDescent="0.25">
      <c r="AZ2152" s="96" t="s">
        <v>2651</v>
      </c>
      <c r="BA2152" s="96" t="s">
        <v>10</v>
      </c>
      <c r="BB2152" s="96">
        <v>5</v>
      </c>
      <c r="BC2152" t="s">
        <v>4531</v>
      </c>
      <c r="BD2152" t="s">
        <v>5598</v>
      </c>
      <c r="BE2152" t="s">
        <v>6792</v>
      </c>
      <c r="BF2152" t="s">
        <v>6793</v>
      </c>
      <c r="BJ2152" s="96">
        <v>4</v>
      </c>
      <c r="BK2152" s="96" t="s">
        <v>4296</v>
      </c>
      <c r="BL2152" s="68" t="s">
        <v>6786</v>
      </c>
      <c r="CQ2152" s="205">
        <v>1</v>
      </c>
    </row>
    <row r="2153" spans="52:95" x14ac:dyDescent="0.25">
      <c r="AZ2153" s="96" t="s">
        <v>2651</v>
      </c>
      <c r="BA2153" s="96" t="s">
        <v>54</v>
      </c>
      <c r="BB2153" s="96">
        <v>1</v>
      </c>
      <c r="BC2153" t="s">
        <v>4536</v>
      </c>
      <c r="BD2153" t="s">
        <v>4456</v>
      </c>
      <c r="BJ2153" s="96">
        <v>4</v>
      </c>
      <c r="BK2153" s="96" t="s">
        <v>4297</v>
      </c>
      <c r="BL2153" s="68" t="s">
        <v>6786</v>
      </c>
      <c r="CQ2153" s="205">
        <v>1</v>
      </c>
    </row>
    <row r="2154" spans="52:95" x14ac:dyDescent="0.25">
      <c r="AZ2154" s="96" t="s">
        <v>2651</v>
      </c>
      <c r="BA2154" s="96" t="s">
        <v>54</v>
      </c>
      <c r="BB2154" s="96">
        <v>2</v>
      </c>
      <c r="BC2154" t="s">
        <v>4540</v>
      </c>
      <c r="BD2154" t="s">
        <v>4541</v>
      </c>
      <c r="BE2154" t="s">
        <v>6794</v>
      </c>
      <c r="BF2154" t="s">
        <v>6789</v>
      </c>
      <c r="BG2154" t="s">
        <v>6788</v>
      </c>
      <c r="BH2154" s="96" t="s">
        <v>6795</v>
      </c>
      <c r="BJ2154" s="96">
        <v>4</v>
      </c>
      <c r="BK2154" s="96" t="s">
        <v>4298</v>
      </c>
      <c r="BL2154" s="68" t="s">
        <v>6786</v>
      </c>
      <c r="CQ2154" s="205">
        <v>1</v>
      </c>
    </row>
    <row r="2155" spans="52:95" x14ac:dyDescent="0.25">
      <c r="AZ2155" s="96" t="s">
        <v>2651</v>
      </c>
      <c r="BA2155" s="96" t="s">
        <v>54</v>
      </c>
      <c r="BB2155" s="96">
        <v>3</v>
      </c>
      <c r="BC2155" t="s">
        <v>4545</v>
      </c>
      <c r="BD2155" t="s">
        <v>5758</v>
      </c>
      <c r="BE2155" t="s">
        <v>4456</v>
      </c>
      <c r="BI2155"/>
      <c r="BJ2155" s="96">
        <v>4</v>
      </c>
      <c r="BK2155" s="96" t="s">
        <v>4299</v>
      </c>
      <c r="BL2155" s="68" t="s">
        <v>6786</v>
      </c>
      <c r="CQ2155" s="205">
        <v>1</v>
      </c>
    </row>
    <row r="2156" spans="52:95" x14ac:dyDescent="0.25">
      <c r="AZ2156" s="96" t="s">
        <v>2651</v>
      </c>
      <c r="BA2156" s="96" t="s">
        <v>54</v>
      </c>
      <c r="BB2156" s="96">
        <v>4</v>
      </c>
      <c r="BC2156" t="s">
        <v>4550</v>
      </c>
      <c r="BD2156" t="s">
        <v>4551</v>
      </c>
      <c r="BE2156" t="s">
        <v>6799</v>
      </c>
      <c r="BF2156" t="s">
        <v>6800</v>
      </c>
      <c r="BG2156" t="s">
        <v>6801</v>
      </c>
      <c r="BH2156" s="96" t="s">
        <v>6802</v>
      </c>
      <c r="BI2156" s="96" t="s">
        <v>6803</v>
      </c>
      <c r="BJ2156" s="96">
        <v>4</v>
      </c>
      <c r="BK2156" s="96" t="s">
        <v>4300</v>
      </c>
      <c r="BL2156" s="68" t="s">
        <v>6786</v>
      </c>
      <c r="CQ2156" s="205">
        <v>1</v>
      </c>
    </row>
    <row r="2157" spans="52:95" x14ac:dyDescent="0.25">
      <c r="AZ2157" s="96" t="s">
        <v>2651</v>
      </c>
      <c r="BA2157" s="96" t="s">
        <v>54</v>
      </c>
      <c r="BB2157" s="96">
        <v>5</v>
      </c>
      <c r="BC2157" t="s">
        <v>4555</v>
      </c>
      <c r="BD2157" t="s">
        <v>4556</v>
      </c>
      <c r="BE2157" t="s">
        <v>6804</v>
      </c>
      <c r="BF2157" t="s">
        <v>6805</v>
      </c>
      <c r="BG2157" t="s">
        <v>6806</v>
      </c>
      <c r="BH2157" s="96" t="s">
        <v>6807</v>
      </c>
      <c r="BJ2157" s="96">
        <v>4</v>
      </c>
      <c r="BK2157" s="96" t="s">
        <v>4301</v>
      </c>
      <c r="BL2157" s="68" t="s">
        <v>6786</v>
      </c>
      <c r="CQ2157" s="205">
        <v>1</v>
      </c>
    </row>
    <row r="2158" spans="52:95" x14ac:dyDescent="0.25">
      <c r="AZ2158" s="96" t="s">
        <v>2651</v>
      </c>
      <c r="BA2158" s="96" t="s">
        <v>12</v>
      </c>
      <c r="BB2158" s="96">
        <v>1</v>
      </c>
      <c r="BC2158" t="s">
        <v>4560</v>
      </c>
      <c r="BD2158" t="s">
        <v>4455</v>
      </c>
      <c r="BE2158" t="s">
        <v>6848</v>
      </c>
      <c r="BH2158"/>
      <c r="BI2158"/>
      <c r="BJ2158" s="96">
        <v>4</v>
      </c>
      <c r="BK2158" s="96" t="s">
        <v>4302</v>
      </c>
      <c r="BL2158" s="68" t="s">
        <v>6786</v>
      </c>
      <c r="CQ2158" s="205">
        <v>1</v>
      </c>
    </row>
    <row r="2159" spans="52:95" x14ac:dyDescent="0.25">
      <c r="AZ2159" s="96" t="s">
        <v>2651</v>
      </c>
      <c r="BA2159" s="96" t="s">
        <v>12</v>
      </c>
      <c r="BB2159" s="96">
        <v>2</v>
      </c>
      <c r="BC2159" t="s">
        <v>4564</v>
      </c>
      <c r="BD2159" t="s">
        <v>4565</v>
      </c>
      <c r="BE2159" t="s">
        <v>6808</v>
      </c>
      <c r="BF2159" t="s">
        <v>6809</v>
      </c>
      <c r="BG2159" t="s">
        <v>6810</v>
      </c>
      <c r="BH2159" t="s">
        <v>6811</v>
      </c>
      <c r="BI2159"/>
      <c r="BJ2159" s="96">
        <v>4</v>
      </c>
      <c r="BK2159" s="96" t="s">
        <v>4303</v>
      </c>
      <c r="BL2159" s="68" t="s">
        <v>6786</v>
      </c>
      <c r="CQ2159" s="205">
        <v>1</v>
      </c>
    </row>
    <row r="2160" spans="52:95" x14ac:dyDescent="0.25">
      <c r="AZ2160" s="96" t="s">
        <v>2651</v>
      </c>
      <c r="BA2160" s="96" t="s">
        <v>12</v>
      </c>
      <c r="BB2160" s="96">
        <v>3</v>
      </c>
      <c r="BC2160" t="s">
        <v>4569</v>
      </c>
      <c r="BD2160" t="s">
        <v>4455</v>
      </c>
      <c r="BE2160" t="s">
        <v>4456</v>
      </c>
      <c r="BH2160"/>
      <c r="BI2160"/>
      <c r="BJ2160" s="96">
        <v>4</v>
      </c>
      <c r="BK2160" s="96" t="s">
        <v>4304</v>
      </c>
      <c r="BL2160" s="68" t="s">
        <v>6786</v>
      </c>
      <c r="CQ2160" s="205">
        <v>1</v>
      </c>
    </row>
    <row r="2161" spans="52:95" x14ac:dyDescent="0.25">
      <c r="AZ2161" s="96" t="s">
        <v>2651</v>
      </c>
      <c r="BA2161" s="96" t="s">
        <v>12</v>
      </c>
      <c r="BB2161" s="96">
        <v>4</v>
      </c>
      <c r="BC2161" t="s">
        <v>4573</v>
      </c>
      <c r="BD2161" t="s">
        <v>6812</v>
      </c>
      <c r="BE2161" t="s">
        <v>6813</v>
      </c>
      <c r="BF2161" t="s">
        <v>6802</v>
      </c>
      <c r="BG2161" t="s">
        <v>6814</v>
      </c>
      <c r="BH2161" t="s">
        <v>6815</v>
      </c>
      <c r="BI2161" t="s">
        <v>6816</v>
      </c>
      <c r="BJ2161" s="96">
        <v>4</v>
      </c>
      <c r="BK2161" s="96" t="s">
        <v>4305</v>
      </c>
      <c r="BL2161" s="68" t="s">
        <v>6786</v>
      </c>
      <c r="CQ2161" s="205">
        <v>1</v>
      </c>
    </row>
    <row r="2162" spans="52:95" x14ac:dyDescent="0.25">
      <c r="AZ2162" s="96" t="s">
        <v>2651</v>
      </c>
      <c r="BA2162" s="96" t="s">
        <v>12</v>
      </c>
      <c r="BB2162" s="96">
        <v>5</v>
      </c>
      <c r="BC2162" t="s">
        <v>4577</v>
      </c>
      <c r="BD2162" t="s">
        <v>6817</v>
      </c>
      <c r="BE2162" t="s">
        <v>4578</v>
      </c>
      <c r="BF2162" t="s">
        <v>6818</v>
      </c>
      <c r="BG2162" t="s">
        <v>6819</v>
      </c>
      <c r="BH2162" t="s">
        <v>6793</v>
      </c>
      <c r="BI2162"/>
      <c r="BJ2162" s="96">
        <v>4</v>
      </c>
      <c r="BK2162" s="96" t="s">
        <v>4306</v>
      </c>
      <c r="BL2162" s="68" t="s">
        <v>6786</v>
      </c>
      <c r="CQ2162" s="205">
        <v>1</v>
      </c>
    </row>
    <row r="2163" spans="52:95" x14ac:dyDescent="0.25">
      <c r="AZ2163" s="96" t="s">
        <v>2668</v>
      </c>
      <c r="BA2163" s="96" t="s">
        <v>10</v>
      </c>
      <c r="BB2163" s="96">
        <v>1</v>
      </c>
      <c r="BC2163" t="s">
        <v>4512</v>
      </c>
      <c r="BD2163" t="s">
        <v>5759</v>
      </c>
      <c r="BE2163" t="s">
        <v>6848</v>
      </c>
      <c r="BJ2163" s="96">
        <v>4</v>
      </c>
      <c r="BK2163" s="96" t="s">
        <v>4292</v>
      </c>
      <c r="BL2163" s="68" t="s">
        <v>6786</v>
      </c>
      <c r="CQ2163" s="205">
        <v>1</v>
      </c>
    </row>
    <row r="2164" spans="52:95" x14ac:dyDescent="0.25">
      <c r="AZ2164" s="96" t="s">
        <v>2668</v>
      </c>
      <c r="BA2164" s="96" t="s">
        <v>10</v>
      </c>
      <c r="BB2164" s="96">
        <v>2</v>
      </c>
      <c r="BC2164" t="s">
        <v>4518</v>
      </c>
      <c r="BD2164" t="s">
        <v>5759</v>
      </c>
      <c r="BE2164" t="s">
        <v>6787</v>
      </c>
      <c r="BF2164" t="s">
        <v>6788</v>
      </c>
      <c r="BG2164" t="s">
        <v>6789</v>
      </c>
      <c r="BJ2164" s="96">
        <v>4</v>
      </c>
      <c r="BK2164" s="96" t="s">
        <v>4293</v>
      </c>
      <c r="BL2164" s="68" t="s">
        <v>6786</v>
      </c>
      <c r="CQ2164" s="205">
        <v>1</v>
      </c>
    </row>
    <row r="2165" spans="52:95" x14ac:dyDescent="0.25">
      <c r="AZ2165" s="96" t="s">
        <v>2668</v>
      </c>
      <c r="BA2165" s="96" t="s">
        <v>10</v>
      </c>
      <c r="BB2165" s="96">
        <v>3</v>
      </c>
      <c r="BC2165" t="s">
        <v>4523</v>
      </c>
      <c r="BD2165" t="s">
        <v>5760</v>
      </c>
      <c r="BE2165" t="s">
        <v>5761</v>
      </c>
      <c r="BJ2165" s="96">
        <v>4</v>
      </c>
      <c r="BK2165" s="96" t="s">
        <v>4294</v>
      </c>
      <c r="BL2165" s="68" t="s">
        <v>6786</v>
      </c>
      <c r="CQ2165" s="205">
        <v>1</v>
      </c>
    </row>
    <row r="2166" spans="52:95" x14ac:dyDescent="0.25">
      <c r="AZ2166" s="96" t="s">
        <v>2668</v>
      </c>
      <c r="BA2166" s="96" t="s">
        <v>10</v>
      </c>
      <c r="BB2166" s="96">
        <v>4</v>
      </c>
      <c r="BC2166" t="s">
        <v>4527</v>
      </c>
      <c r="BD2166" t="s">
        <v>5761</v>
      </c>
      <c r="BJ2166" s="96">
        <v>4</v>
      </c>
      <c r="BK2166" s="96" t="s">
        <v>4295</v>
      </c>
      <c r="BL2166" s="68" t="s">
        <v>6786</v>
      </c>
      <c r="CQ2166" s="205">
        <v>1</v>
      </c>
    </row>
    <row r="2167" spans="52:95" x14ac:dyDescent="0.25">
      <c r="AZ2167" s="96" t="s">
        <v>2668</v>
      </c>
      <c r="BA2167" s="96" t="s">
        <v>10</v>
      </c>
      <c r="BB2167" s="96">
        <v>5</v>
      </c>
      <c r="BC2167" t="s">
        <v>4531</v>
      </c>
      <c r="BD2167" t="s">
        <v>5598</v>
      </c>
      <c r="BE2167" t="s">
        <v>6792</v>
      </c>
      <c r="BF2167" t="s">
        <v>6793</v>
      </c>
      <c r="BJ2167" s="96">
        <v>4</v>
      </c>
      <c r="BK2167" s="96" t="s">
        <v>4296</v>
      </c>
      <c r="BL2167" s="68" t="s">
        <v>6786</v>
      </c>
      <c r="CQ2167" s="205">
        <v>1</v>
      </c>
    </row>
    <row r="2168" spans="52:95" x14ac:dyDescent="0.25">
      <c r="AZ2168" s="96" t="s">
        <v>2668</v>
      </c>
      <c r="BA2168" s="96" t="s">
        <v>54</v>
      </c>
      <c r="BB2168" s="96">
        <v>1</v>
      </c>
      <c r="BC2168" t="s">
        <v>4536</v>
      </c>
      <c r="BD2168" t="s">
        <v>5761</v>
      </c>
      <c r="BJ2168" s="96">
        <v>4</v>
      </c>
      <c r="BK2168" s="96" t="s">
        <v>4297</v>
      </c>
      <c r="BL2168" s="68" t="s">
        <v>6786</v>
      </c>
      <c r="CQ2168" s="205">
        <v>1</v>
      </c>
    </row>
    <row r="2169" spans="52:95" x14ac:dyDescent="0.25">
      <c r="AZ2169" s="96" t="s">
        <v>2668</v>
      </c>
      <c r="BA2169" s="96" t="s">
        <v>54</v>
      </c>
      <c r="BB2169" s="96">
        <v>2</v>
      </c>
      <c r="BC2169" t="s">
        <v>4540</v>
      </c>
      <c r="BD2169" t="s">
        <v>4541</v>
      </c>
      <c r="BE2169" t="s">
        <v>6794</v>
      </c>
      <c r="BF2169" t="s">
        <v>6789</v>
      </c>
      <c r="BG2169" t="s">
        <v>6788</v>
      </c>
      <c r="BH2169" s="96" t="s">
        <v>6795</v>
      </c>
      <c r="BJ2169" s="96">
        <v>4</v>
      </c>
      <c r="BK2169" s="96" t="s">
        <v>4298</v>
      </c>
      <c r="BL2169" s="68" t="s">
        <v>6786</v>
      </c>
      <c r="CQ2169" s="205">
        <v>1</v>
      </c>
    </row>
    <row r="2170" spans="52:95" x14ac:dyDescent="0.25">
      <c r="AZ2170" s="96" t="s">
        <v>2668</v>
      </c>
      <c r="BA2170" s="96" t="s">
        <v>54</v>
      </c>
      <c r="BB2170" s="96">
        <v>3</v>
      </c>
      <c r="BC2170" t="s">
        <v>4545</v>
      </c>
      <c r="BD2170" t="s">
        <v>5760</v>
      </c>
      <c r="BE2170" t="s">
        <v>5761</v>
      </c>
      <c r="BJ2170" s="96">
        <v>4</v>
      </c>
      <c r="BK2170" s="96" t="s">
        <v>4299</v>
      </c>
      <c r="BL2170" s="68" t="s">
        <v>6786</v>
      </c>
      <c r="CQ2170" s="205">
        <v>1</v>
      </c>
    </row>
    <row r="2171" spans="52:95" x14ac:dyDescent="0.25">
      <c r="AZ2171" s="96" t="s">
        <v>2668</v>
      </c>
      <c r="BA2171" s="96" t="s">
        <v>54</v>
      </c>
      <c r="BB2171" s="96">
        <v>4</v>
      </c>
      <c r="BC2171" t="s">
        <v>4550</v>
      </c>
      <c r="BD2171" t="s">
        <v>4551</v>
      </c>
      <c r="BE2171" t="s">
        <v>6799</v>
      </c>
      <c r="BF2171" t="s">
        <v>6800</v>
      </c>
      <c r="BG2171" t="s">
        <v>6801</v>
      </c>
      <c r="BH2171" s="96" t="s">
        <v>6802</v>
      </c>
      <c r="BI2171" s="96" t="s">
        <v>6803</v>
      </c>
      <c r="BJ2171" s="96">
        <v>4</v>
      </c>
      <c r="BK2171" s="96" t="s">
        <v>4300</v>
      </c>
      <c r="BL2171" s="68" t="s">
        <v>6786</v>
      </c>
      <c r="CQ2171" s="205">
        <v>1</v>
      </c>
    </row>
    <row r="2172" spans="52:95" x14ac:dyDescent="0.25">
      <c r="AZ2172" s="96" t="s">
        <v>2668</v>
      </c>
      <c r="BA2172" s="96" t="s">
        <v>54</v>
      </c>
      <c r="BB2172" s="96">
        <v>5</v>
      </c>
      <c r="BC2172" t="s">
        <v>4555</v>
      </c>
      <c r="BD2172" t="s">
        <v>4556</v>
      </c>
      <c r="BE2172" t="s">
        <v>6804</v>
      </c>
      <c r="BF2172" t="s">
        <v>6805</v>
      </c>
      <c r="BG2172" t="s">
        <v>6806</v>
      </c>
      <c r="BH2172" s="96" t="s">
        <v>6807</v>
      </c>
      <c r="BJ2172" s="96">
        <v>4</v>
      </c>
      <c r="BK2172" s="96" t="s">
        <v>4301</v>
      </c>
      <c r="BL2172" s="68" t="s">
        <v>6786</v>
      </c>
      <c r="CQ2172" s="205">
        <v>1</v>
      </c>
    </row>
    <row r="2173" spans="52:95" x14ac:dyDescent="0.25">
      <c r="AZ2173" s="96" t="s">
        <v>2668</v>
      </c>
      <c r="BA2173" s="96" t="s">
        <v>12</v>
      </c>
      <c r="BB2173" s="96">
        <v>1</v>
      </c>
      <c r="BC2173" t="s">
        <v>4560</v>
      </c>
      <c r="BD2173" t="s">
        <v>5759</v>
      </c>
      <c r="BE2173" t="s">
        <v>6848</v>
      </c>
      <c r="BH2173"/>
      <c r="BI2173"/>
      <c r="BJ2173" s="96">
        <v>4</v>
      </c>
      <c r="BK2173" s="96" t="s">
        <v>4302</v>
      </c>
      <c r="BL2173" s="68" t="s">
        <v>6786</v>
      </c>
      <c r="CQ2173" s="205">
        <v>1</v>
      </c>
    </row>
    <row r="2174" spans="52:95" x14ac:dyDescent="0.25">
      <c r="AZ2174" s="96" t="s">
        <v>2668</v>
      </c>
      <c r="BA2174" s="96" t="s">
        <v>12</v>
      </c>
      <c r="BB2174" s="96">
        <v>2</v>
      </c>
      <c r="BC2174" t="s">
        <v>4564</v>
      </c>
      <c r="BD2174" t="s">
        <v>4565</v>
      </c>
      <c r="BE2174" t="s">
        <v>6808</v>
      </c>
      <c r="BF2174" t="s">
        <v>6809</v>
      </c>
      <c r="BG2174" t="s">
        <v>6810</v>
      </c>
      <c r="BH2174" t="s">
        <v>6811</v>
      </c>
      <c r="BI2174"/>
      <c r="BJ2174" s="96">
        <v>4</v>
      </c>
      <c r="BK2174" s="96" t="s">
        <v>4303</v>
      </c>
      <c r="BL2174" s="68" t="s">
        <v>6786</v>
      </c>
      <c r="CQ2174" s="205">
        <v>1</v>
      </c>
    </row>
    <row r="2175" spans="52:95" x14ac:dyDescent="0.25">
      <c r="AZ2175" s="96" t="s">
        <v>2668</v>
      </c>
      <c r="BA2175" s="96" t="s">
        <v>12</v>
      </c>
      <c r="BB2175" s="96">
        <v>3</v>
      </c>
      <c r="BC2175" t="s">
        <v>4569</v>
      </c>
      <c r="BD2175" t="s">
        <v>5759</v>
      </c>
      <c r="BE2175" t="s">
        <v>5761</v>
      </c>
      <c r="BH2175"/>
      <c r="BI2175"/>
      <c r="BJ2175" s="96">
        <v>4</v>
      </c>
      <c r="BK2175" s="96" t="s">
        <v>4304</v>
      </c>
      <c r="BL2175" s="68" t="s">
        <v>6786</v>
      </c>
      <c r="CQ2175" s="205">
        <v>1</v>
      </c>
    </row>
    <row r="2176" spans="52:95" x14ac:dyDescent="0.25">
      <c r="AZ2176" s="96" t="s">
        <v>2668</v>
      </c>
      <c r="BA2176" s="96" t="s">
        <v>12</v>
      </c>
      <c r="BB2176" s="96">
        <v>4</v>
      </c>
      <c r="BC2176" t="s">
        <v>4573</v>
      </c>
      <c r="BD2176" t="s">
        <v>6812</v>
      </c>
      <c r="BE2176" t="s">
        <v>6813</v>
      </c>
      <c r="BF2176" t="s">
        <v>6802</v>
      </c>
      <c r="BG2176" t="s">
        <v>6814</v>
      </c>
      <c r="BH2176" t="s">
        <v>6815</v>
      </c>
      <c r="BI2176" t="s">
        <v>6816</v>
      </c>
      <c r="BJ2176" s="96">
        <v>4</v>
      </c>
      <c r="BK2176" s="96" t="s">
        <v>4305</v>
      </c>
      <c r="BL2176" s="68" t="s">
        <v>6786</v>
      </c>
      <c r="CQ2176" s="205">
        <v>1</v>
      </c>
    </row>
    <row r="2177" spans="52:95" x14ac:dyDescent="0.25">
      <c r="AZ2177" s="96" t="s">
        <v>2668</v>
      </c>
      <c r="BA2177" s="96" t="s">
        <v>12</v>
      </c>
      <c r="BB2177" s="96">
        <v>5</v>
      </c>
      <c r="BC2177" t="s">
        <v>4577</v>
      </c>
      <c r="BD2177" t="s">
        <v>6817</v>
      </c>
      <c r="BE2177" t="s">
        <v>4578</v>
      </c>
      <c r="BF2177" t="s">
        <v>6818</v>
      </c>
      <c r="BG2177" t="s">
        <v>6819</v>
      </c>
      <c r="BH2177" t="s">
        <v>6793</v>
      </c>
      <c r="BI2177"/>
      <c r="BJ2177" s="96">
        <v>4</v>
      </c>
      <c r="BK2177" s="96" t="s">
        <v>4306</v>
      </c>
      <c r="BL2177" s="68" t="s">
        <v>6786</v>
      </c>
      <c r="CQ2177" s="205">
        <v>1</v>
      </c>
    </row>
    <row r="2178" spans="52:95" x14ac:dyDescent="0.25">
      <c r="AZ2178" s="96" t="s">
        <v>2685</v>
      </c>
      <c r="BA2178" s="96" t="s">
        <v>10</v>
      </c>
      <c r="BB2178" s="96">
        <v>1</v>
      </c>
      <c r="BC2178" t="s">
        <v>4512</v>
      </c>
      <c r="BD2178" t="s">
        <v>4457</v>
      </c>
      <c r="BE2178" t="s">
        <v>6848</v>
      </c>
      <c r="BI2178"/>
      <c r="BJ2178" s="96">
        <v>4</v>
      </c>
      <c r="BK2178" s="96" t="s">
        <v>4292</v>
      </c>
      <c r="BL2178" s="68" t="s">
        <v>6786</v>
      </c>
      <c r="CQ2178" s="205">
        <v>1</v>
      </c>
    </row>
    <row r="2179" spans="52:95" x14ac:dyDescent="0.25">
      <c r="AZ2179" s="96" t="s">
        <v>2685</v>
      </c>
      <c r="BA2179" s="96" t="s">
        <v>10</v>
      </c>
      <c r="BB2179" s="96">
        <v>2</v>
      </c>
      <c r="BC2179" t="s">
        <v>4518</v>
      </c>
      <c r="BD2179" t="s">
        <v>4457</v>
      </c>
      <c r="BE2179" t="s">
        <v>6787</v>
      </c>
      <c r="BF2179" t="s">
        <v>6788</v>
      </c>
      <c r="BG2179" t="s">
        <v>6789</v>
      </c>
      <c r="BI2179"/>
      <c r="BJ2179" s="96">
        <v>4</v>
      </c>
      <c r="BK2179" s="96" t="s">
        <v>4293</v>
      </c>
      <c r="BL2179" s="68" t="s">
        <v>6786</v>
      </c>
      <c r="CQ2179" s="205">
        <v>1</v>
      </c>
    </row>
    <row r="2180" spans="52:95" x14ac:dyDescent="0.25">
      <c r="AZ2180" s="96" t="s">
        <v>2685</v>
      </c>
      <c r="BA2180" s="96" t="s">
        <v>10</v>
      </c>
      <c r="BB2180" s="96">
        <v>3</v>
      </c>
      <c r="BC2180" t="s">
        <v>4523</v>
      </c>
      <c r="BD2180" t="s">
        <v>5762</v>
      </c>
      <c r="BE2180" t="s">
        <v>5763</v>
      </c>
      <c r="BI2180"/>
      <c r="BJ2180" s="96">
        <v>4</v>
      </c>
      <c r="BK2180" s="96" t="s">
        <v>4294</v>
      </c>
      <c r="BL2180" s="68" t="s">
        <v>6786</v>
      </c>
      <c r="CQ2180" s="205">
        <v>1</v>
      </c>
    </row>
    <row r="2181" spans="52:95" x14ac:dyDescent="0.25">
      <c r="AZ2181" s="96" t="s">
        <v>2685</v>
      </c>
      <c r="BA2181" s="96" t="s">
        <v>10</v>
      </c>
      <c r="BB2181" s="96">
        <v>4</v>
      </c>
      <c r="BC2181" t="s">
        <v>4527</v>
      </c>
      <c r="BD2181" t="s">
        <v>5763</v>
      </c>
      <c r="BJ2181" s="96">
        <v>4</v>
      </c>
      <c r="BK2181" s="96" t="s">
        <v>4295</v>
      </c>
      <c r="BL2181" s="68" t="s">
        <v>6786</v>
      </c>
      <c r="CQ2181" s="205">
        <v>1</v>
      </c>
    </row>
    <row r="2182" spans="52:95" x14ac:dyDescent="0.25">
      <c r="AZ2182" s="96" t="s">
        <v>2685</v>
      </c>
      <c r="BA2182" s="96" t="s">
        <v>10</v>
      </c>
      <c r="BB2182" s="96">
        <v>5</v>
      </c>
      <c r="BC2182" t="s">
        <v>4531</v>
      </c>
      <c r="BD2182" t="s">
        <v>5598</v>
      </c>
      <c r="BE2182" t="s">
        <v>6792</v>
      </c>
      <c r="BF2182" t="s">
        <v>6793</v>
      </c>
      <c r="BJ2182" s="96">
        <v>4</v>
      </c>
      <c r="BK2182" s="96" t="s">
        <v>4296</v>
      </c>
      <c r="BL2182" s="68" t="s">
        <v>6786</v>
      </c>
      <c r="CQ2182" s="205">
        <v>1</v>
      </c>
    </row>
    <row r="2183" spans="52:95" x14ac:dyDescent="0.25">
      <c r="AZ2183" s="96" t="s">
        <v>2685</v>
      </c>
      <c r="BA2183" s="96" t="s">
        <v>54</v>
      </c>
      <c r="BB2183" s="96">
        <v>1</v>
      </c>
      <c r="BC2183" t="s">
        <v>4536</v>
      </c>
      <c r="BD2183" t="s">
        <v>5763</v>
      </c>
      <c r="BJ2183" s="96">
        <v>4</v>
      </c>
      <c r="BK2183" s="96" t="s">
        <v>4297</v>
      </c>
      <c r="BL2183" s="68" t="s">
        <v>6786</v>
      </c>
      <c r="CQ2183" s="205">
        <v>1</v>
      </c>
    </row>
    <row r="2184" spans="52:95" x14ac:dyDescent="0.25">
      <c r="AZ2184" s="96" t="s">
        <v>2685</v>
      </c>
      <c r="BA2184" s="96" t="s">
        <v>54</v>
      </c>
      <c r="BB2184" s="96">
        <v>2</v>
      </c>
      <c r="BC2184" t="s">
        <v>4540</v>
      </c>
      <c r="BD2184" t="s">
        <v>4541</v>
      </c>
      <c r="BE2184" t="s">
        <v>6794</v>
      </c>
      <c r="BF2184" t="s">
        <v>6789</v>
      </c>
      <c r="BG2184" t="s">
        <v>6788</v>
      </c>
      <c r="BH2184" s="96" t="s">
        <v>6795</v>
      </c>
      <c r="BJ2184" s="96">
        <v>4</v>
      </c>
      <c r="BK2184" s="96" t="s">
        <v>4298</v>
      </c>
      <c r="BL2184" s="68" t="s">
        <v>6786</v>
      </c>
      <c r="CQ2184" s="205">
        <v>1</v>
      </c>
    </row>
    <row r="2185" spans="52:95" x14ac:dyDescent="0.25">
      <c r="AZ2185" s="96" t="s">
        <v>2685</v>
      </c>
      <c r="BA2185" s="96" t="s">
        <v>54</v>
      </c>
      <c r="BB2185" s="96">
        <v>3</v>
      </c>
      <c r="BC2185" t="s">
        <v>4545</v>
      </c>
      <c r="BD2185" t="s">
        <v>5762</v>
      </c>
      <c r="BE2185" t="s">
        <v>5763</v>
      </c>
      <c r="BI2185"/>
      <c r="BJ2185" s="96">
        <v>4</v>
      </c>
      <c r="BK2185" s="96" t="s">
        <v>4299</v>
      </c>
      <c r="BL2185" s="68" t="s">
        <v>6786</v>
      </c>
      <c r="CQ2185" s="205">
        <v>1</v>
      </c>
    </row>
    <row r="2186" spans="52:95" x14ac:dyDescent="0.25">
      <c r="AZ2186" s="96" t="s">
        <v>2685</v>
      </c>
      <c r="BA2186" s="96" t="s">
        <v>54</v>
      </c>
      <c r="BB2186" s="96">
        <v>4</v>
      </c>
      <c r="BC2186" t="s">
        <v>4550</v>
      </c>
      <c r="BD2186" t="s">
        <v>4551</v>
      </c>
      <c r="BE2186" t="s">
        <v>6799</v>
      </c>
      <c r="BF2186" t="s">
        <v>6800</v>
      </c>
      <c r="BG2186" t="s">
        <v>6801</v>
      </c>
      <c r="BH2186" s="96" t="s">
        <v>6802</v>
      </c>
      <c r="BI2186" s="96" t="s">
        <v>6803</v>
      </c>
      <c r="BJ2186" s="96">
        <v>4</v>
      </c>
      <c r="BK2186" s="96" t="s">
        <v>4300</v>
      </c>
      <c r="BL2186" s="68" t="s">
        <v>6786</v>
      </c>
      <c r="CQ2186" s="205">
        <v>1</v>
      </c>
    </row>
    <row r="2187" spans="52:95" x14ac:dyDescent="0.25">
      <c r="AZ2187" s="96" t="s">
        <v>2685</v>
      </c>
      <c r="BA2187" s="96" t="s">
        <v>54</v>
      </c>
      <c r="BB2187" s="96">
        <v>5</v>
      </c>
      <c r="BC2187" t="s">
        <v>4555</v>
      </c>
      <c r="BD2187" t="s">
        <v>4556</v>
      </c>
      <c r="BE2187" t="s">
        <v>6804</v>
      </c>
      <c r="BF2187" t="s">
        <v>6805</v>
      </c>
      <c r="BG2187" t="s">
        <v>6806</v>
      </c>
      <c r="BH2187" s="96" t="s">
        <v>6807</v>
      </c>
      <c r="BJ2187" s="96">
        <v>4</v>
      </c>
      <c r="BK2187" s="96" t="s">
        <v>4301</v>
      </c>
      <c r="BL2187" s="68" t="s">
        <v>6786</v>
      </c>
      <c r="CQ2187" s="205">
        <v>1</v>
      </c>
    </row>
    <row r="2188" spans="52:95" x14ac:dyDescent="0.25">
      <c r="AZ2188" s="96" t="s">
        <v>2685</v>
      </c>
      <c r="BA2188" s="96" t="s">
        <v>12</v>
      </c>
      <c r="BB2188" s="96">
        <v>1</v>
      </c>
      <c r="BC2188" t="s">
        <v>4560</v>
      </c>
      <c r="BD2188" t="s">
        <v>4457</v>
      </c>
      <c r="BE2188" t="s">
        <v>6848</v>
      </c>
      <c r="BH2188"/>
      <c r="BI2188"/>
      <c r="BJ2188" s="96">
        <v>4</v>
      </c>
      <c r="BK2188" s="96" t="s">
        <v>4302</v>
      </c>
      <c r="BL2188" s="68" t="s">
        <v>6786</v>
      </c>
      <c r="CQ2188" s="205">
        <v>1</v>
      </c>
    </row>
    <row r="2189" spans="52:95" x14ac:dyDescent="0.25">
      <c r="AZ2189" s="96" t="s">
        <v>2685</v>
      </c>
      <c r="BA2189" s="96" t="s">
        <v>12</v>
      </c>
      <c r="BB2189" s="96">
        <v>2</v>
      </c>
      <c r="BC2189" t="s">
        <v>4564</v>
      </c>
      <c r="BD2189" t="s">
        <v>4565</v>
      </c>
      <c r="BE2189" t="s">
        <v>6808</v>
      </c>
      <c r="BF2189" t="s">
        <v>6809</v>
      </c>
      <c r="BG2189" t="s">
        <v>6810</v>
      </c>
      <c r="BH2189" t="s">
        <v>6811</v>
      </c>
      <c r="BI2189"/>
      <c r="BJ2189" s="96">
        <v>4</v>
      </c>
      <c r="BK2189" s="96" t="s">
        <v>4303</v>
      </c>
      <c r="BL2189" s="68" t="s">
        <v>6786</v>
      </c>
      <c r="CQ2189" s="205">
        <v>1</v>
      </c>
    </row>
    <row r="2190" spans="52:95" x14ac:dyDescent="0.25">
      <c r="AZ2190" s="96" t="s">
        <v>2685</v>
      </c>
      <c r="BA2190" s="96" t="s">
        <v>12</v>
      </c>
      <c r="BB2190" s="96">
        <v>3</v>
      </c>
      <c r="BC2190" t="s">
        <v>4569</v>
      </c>
      <c r="BD2190" t="s">
        <v>4457</v>
      </c>
      <c r="BE2190" t="s">
        <v>5763</v>
      </c>
      <c r="BH2190"/>
      <c r="BI2190"/>
      <c r="BJ2190" s="96">
        <v>4</v>
      </c>
      <c r="BK2190" s="96" t="s">
        <v>4304</v>
      </c>
      <c r="BL2190" s="68" t="s">
        <v>6786</v>
      </c>
      <c r="CQ2190" s="205">
        <v>1</v>
      </c>
    </row>
    <row r="2191" spans="52:95" x14ac:dyDescent="0.25">
      <c r="AZ2191" s="96" t="s">
        <v>2685</v>
      </c>
      <c r="BA2191" s="96" t="s">
        <v>12</v>
      </c>
      <c r="BB2191" s="96">
        <v>4</v>
      </c>
      <c r="BC2191" t="s">
        <v>4573</v>
      </c>
      <c r="BD2191" t="s">
        <v>6812</v>
      </c>
      <c r="BE2191" t="s">
        <v>6813</v>
      </c>
      <c r="BF2191" t="s">
        <v>6802</v>
      </c>
      <c r="BG2191" t="s">
        <v>6814</v>
      </c>
      <c r="BH2191" t="s">
        <v>6815</v>
      </c>
      <c r="BI2191" t="s">
        <v>6816</v>
      </c>
      <c r="BJ2191" s="96">
        <v>4</v>
      </c>
      <c r="BK2191" s="96" t="s">
        <v>4305</v>
      </c>
      <c r="BL2191" s="68" t="s">
        <v>6786</v>
      </c>
      <c r="CQ2191" s="205">
        <v>1</v>
      </c>
    </row>
    <row r="2192" spans="52:95" x14ac:dyDescent="0.25">
      <c r="AZ2192" s="96" t="s">
        <v>2685</v>
      </c>
      <c r="BA2192" s="96" t="s">
        <v>12</v>
      </c>
      <c r="BB2192" s="96">
        <v>5</v>
      </c>
      <c r="BC2192" t="s">
        <v>4577</v>
      </c>
      <c r="BD2192" t="s">
        <v>6817</v>
      </c>
      <c r="BE2192" t="s">
        <v>4578</v>
      </c>
      <c r="BF2192" t="s">
        <v>6818</v>
      </c>
      <c r="BG2192" t="s">
        <v>6819</v>
      </c>
      <c r="BH2192" t="s">
        <v>6793</v>
      </c>
      <c r="BI2192"/>
      <c r="BJ2192" s="96">
        <v>4</v>
      </c>
      <c r="BK2192" s="96" t="s">
        <v>4306</v>
      </c>
      <c r="BL2192" s="68" t="s">
        <v>6786</v>
      </c>
      <c r="CQ2192" s="205">
        <v>1</v>
      </c>
    </row>
    <row r="2193" spans="52:95" x14ac:dyDescent="0.25">
      <c r="AZ2193" s="96" t="s">
        <v>2702</v>
      </c>
      <c r="BA2193" s="96" t="s">
        <v>10</v>
      </c>
      <c r="BB2193" s="96">
        <v>1</v>
      </c>
      <c r="BC2193" t="s">
        <v>4512</v>
      </c>
      <c r="BD2193" t="s">
        <v>4458</v>
      </c>
      <c r="BE2193" t="s">
        <v>6848</v>
      </c>
      <c r="BI2193"/>
      <c r="BJ2193" s="96">
        <v>4</v>
      </c>
      <c r="BK2193" s="96" t="s">
        <v>4292</v>
      </c>
      <c r="BL2193" s="68" t="s">
        <v>6786</v>
      </c>
      <c r="CQ2193" s="205">
        <v>1</v>
      </c>
    </row>
    <row r="2194" spans="52:95" x14ac:dyDescent="0.25">
      <c r="AZ2194" s="96" t="s">
        <v>2702</v>
      </c>
      <c r="BA2194" s="96" t="s">
        <v>10</v>
      </c>
      <c r="BB2194" s="96">
        <v>2</v>
      </c>
      <c r="BC2194" t="s">
        <v>4518</v>
      </c>
      <c r="BD2194" t="s">
        <v>4458</v>
      </c>
      <c r="BE2194" t="s">
        <v>6787</v>
      </c>
      <c r="BF2194" t="s">
        <v>6788</v>
      </c>
      <c r="BG2194" t="s">
        <v>6789</v>
      </c>
      <c r="BI2194"/>
      <c r="BJ2194" s="96">
        <v>4</v>
      </c>
      <c r="BK2194" s="96" t="s">
        <v>4293</v>
      </c>
      <c r="BL2194" s="68" t="s">
        <v>6786</v>
      </c>
      <c r="CQ2194" s="205">
        <v>1</v>
      </c>
    </row>
    <row r="2195" spans="52:95" x14ac:dyDescent="0.25">
      <c r="AZ2195" s="96" t="s">
        <v>2702</v>
      </c>
      <c r="BA2195" s="96" t="s">
        <v>10</v>
      </c>
      <c r="BB2195" s="96">
        <v>3</v>
      </c>
      <c r="BC2195" t="s">
        <v>4523</v>
      </c>
      <c r="BD2195" t="s">
        <v>5764</v>
      </c>
      <c r="BE2195" t="s">
        <v>5765</v>
      </c>
      <c r="BI2195"/>
      <c r="BJ2195" s="96">
        <v>4</v>
      </c>
      <c r="BK2195" s="96" t="s">
        <v>4294</v>
      </c>
      <c r="BL2195" s="68" t="s">
        <v>6786</v>
      </c>
      <c r="CQ2195" s="205">
        <v>1</v>
      </c>
    </row>
    <row r="2196" spans="52:95" x14ac:dyDescent="0.25">
      <c r="AZ2196" s="96" t="s">
        <v>2702</v>
      </c>
      <c r="BA2196" s="96" t="s">
        <v>10</v>
      </c>
      <c r="BB2196" s="96">
        <v>4</v>
      </c>
      <c r="BC2196" t="s">
        <v>4527</v>
      </c>
      <c r="BD2196" t="s">
        <v>5765</v>
      </c>
      <c r="BJ2196" s="96">
        <v>4</v>
      </c>
      <c r="BK2196" s="96" t="s">
        <v>4295</v>
      </c>
      <c r="BL2196" s="68" t="s">
        <v>6786</v>
      </c>
      <c r="CQ2196" s="205">
        <v>1</v>
      </c>
    </row>
    <row r="2197" spans="52:95" x14ac:dyDescent="0.25">
      <c r="AZ2197" s="96" t="s">
        <v>2702</v>
      </c>
      <c r="BA2197" s="96" t="s">
        <v>10</v>
      </c>
      <c r="BB2197" s="96">
        <v>5</v>
      </c>
      <c r="BC2197" t="s">
        <v>4531</v>
      </c>
      <c r="BD2197" t="s">
        <v>5598</v>
      </c>
      <c r="BE2197" t="s">
        <v>6792</v>
      </c>
      <c r="BF2197" t="s">
        <v>6793</v>
      </c>
      <c r="BJ2197" s="96">
        <v>4</v>
      </c>
      <c r="BK2197" s="96" t="s">
        <v>4296</v>
      </c>
      <c r="BL2197" s="68" t="s">
        <v>6786</v>
      </c>
      <c r="CQ2197" s="205">
        <v>1</v>
      </c>
    </row>
    <row r="2198" spans="52:95" x14ac:dyDescent="0.25">
      <c r="AZ2198" s="96" t="s">
        <v>2702</v>
      </c>
      <c r="BA2198" s="96" t="s">
        <v>54</v>
      </c>
      <c r="BB2198" s="96">
        <v>1</v>
      </c>
      <c r="BC2198" t="s">
        <v>4536</v>
      </c>
      <c r="BD2198" t="s">
        <v>5765</v>
      </c>
      <c r="BJ2198" s="96">
        <v>4</v>
      </c>
      <c r="BK2198" s="96" t="s">
        <v>4297</v>
      </c>
      <c r="BL2198" s="68" t="s">
        <v>6786</v>
      </c>
      <c r="CQ2198" s="205">
        <v>1</v>
      </c>
    </row>
    <row r="2199" spans="52:95" x14ac:dyDescent="0.25">
      <c r="AZ2199" s="96" t="s">
        <v>2702</v>
      </c>
      <c r="BA2199" s="96" t="s">
        <v>54</v>
      </c>
      <c r="BB2199" s="96">
        <v>2</v>
      </c>
      <c r="BC2199" t="s">
        <v>4540</v>
      </c>
      <c r="BD2199" t="s">
        <v>4541</v>
      </c>
      <c r="BE2199" t="s">
        <v>6794</v>
      </c>
      <c r="BF2199" t="s">
        <v>6789</v>
      </c>
      <c r="BG2199" t="s">
        <v>6788</v>
      </c>
      <c r="BH2199" s="96" t="s">
        <v>6795</v>
      </c>
      <c r="BJ2199" s="96">
        <v>4</v>
      </c>
      <c r="BK2199" s="96" t="s">
        <v>4298</v>
      </c>
      <c r="BL2199" s="68" t="s">
        <v>6786</v>
      </c>
      <c r="CQ2199" s="205">
        <v>1</v>
      </c>
    </row>
    <row r="2200" spans="52:95" x14ac:dyDescent="0.25">
      <c r="AZ2200" s="96" t="s">
        <v>2702</v>
      </c>
      <c r="BA2200" s="96" t="s">
        <v>54</v>
      </c>
      <c r="BB2200" s="96">
        <v>3</v>
      </c>
      <c r="BC2200" t="s">
        <v>4545</v>
      </c>
      <c r="BD2200" t="s">
        <v>5764</v>
      </c>
      <c r="BE2200" t="s">
        <v>5765</v>
      </c>
      <c r="BI2200"/>
      <c r="BJ2200" s="96">
        <v>4</v>
      </c>
      <c r="BK2200" s="96" t="s">
        <v>4299</v>
      </c>
      <c r="BL2200" s="68" t="s">
        <v>6786</v>
      </c>
      <c r="CQ2200" s="205">
        <v>1</v>
      </c>
    </row>
    <row r="2201" spans="52:95" x14ac:dyDescent="0.25">
      <c r="AZ2201" s="96" t="s">
        <v>2702</v>
      </c>
      <c r="BA2201" s="96" t="s">
        <v>54</v>
      </c>
      <c r="BB2201" s="96">
        <v>4</v>
      </c>
      <c r="BC2201" t="s">
        <v>4550</v>
      </c>
      <c r="BD2201" t="s">
        <v>4551</v>
      </c>
      <c r="BE2201" t="s">
        <v>6799</v>
      </c>
      <c r="BF2201" t="s">
        <v>6800</v>
      </c>
      <c r="BG2201" t="s">
        <v>6801</v>
      </c>
      <c r="BH2201" s="96" t="s">
        <v>6802</v>
      </c>
      <c r="BI2201" s="96" t="s">
        <v>6803</v>
      </c>
      <c r="BJ2201" s="96">
        <v>4</v>
      </c>
      <c r="BK2201" s="96" t="s">
        <v>4300</v>
      </c>
      <c r="BL2201" s="68" t="s">
        <v>6786</v>
      </c>
      <c r="CQ2201" s="205">
        <v>1</v>
      </c>
    </row>
    <row r="2202" spans="52:95" x14ac:dyDescent="0.25">
      <c r="AZ2202" s="96" t="s">
        <v>2702</v>
      </c>
      <c r="BA2202" s="96" t="s">
        <v>54</v>
      </c>
      <c r="BB2202" s="96">
        <v>5</v>
      </c>
      <c r="BC2202" t="s">
        <v>4555</v>
      </c>
      <c r="BD2202" t="s">
        <v>4556</v>
      </c>
      <c r="BE2202" t="s">
        <v>6804</v>
      </c>
      <c r="BF2202" t="s">
        <v>6805</v>
      </c>
      <c r="BG2202" t="s">
        <v>6806</v>
      </c>
      <c r="BH2202" s="96" t="s">
        <v>6807</v>
      </c>
      <c r="BJ2202" s="96">
        <v>4</v>
      </c>
      <c r="BK2202" s="96" t="s">
        <v>4301</v>
      </c>
      <c r="BL2202" s="68" t="s">
        <v>6786</v>
      </c>
      <c r="CQ2202" s="205">
        <v>1</v>
      </c>
    </row>
    <row r="2203" spans="52:95" x14ac:dyDescent="0.25">
      <c r="AZ2203" s="96" t="s">
        <v>2702</v>
      </c>
      <c r="BA2203" s="96" t="s">
        <v>12</v>
      </c>
      <c r="BB2203" s="96">
        <v>1</v>
      </c>
      <c r="BC2203" t="s">
        <v>4560</v>
      </c>
      <c r="BD2203" t="s">
        <v>4458</v>
      </c>
      <c r="BE2203" t="s">
        <v>6848</v>
      </c>
      <c r="BH2203"/>
      <c r="BI2203"/>
      <c r="BJ2203" s="96">
        <v>4</v>
      </c>
      <c r="BK2203" s="96" t="s">
        <v>4302</v>
      </c>
      <c r="BL2203" s="68" t="s">
        <v>6786</v>
      </c>
      <c r="CQ2203" s="205">
        <v>1</v>
      </c>
    </row>
    <row r="2204" spans="52:95" x14ac:dyDescent="0.25">
      <c r="AZ2204" s="96" t="s">
        <v>2702</v>
      </c>
      <c r="BA2204" s="96" t="s">
        <v>12</v>
      </c>
      <c r="BB2204" s="96">
        <v>2</v>
      </c>
      <c r="BC2204" t="s">
        <v>4564</v>
      </c>
      <c r="BD2204" t="s">
        <v>4565</v>
      </c>
      <c r="BE2204" t="s">
        <v>6808</v>
      </c>
      <c r="BF2204" t="s">
        <v>6809</v>
      </c>
      <c r="BG2204" t="s">
        <v>6810</v>
      </c>
      <c r="BH2204" t="s">
        <v>6811</v>
      </c>
      <c r="BI2204"/>
      <c r="BJ2204" s="96">
        <v>4</v>
      </c>
      <c r="BK2204" s="96" t="s">
        <v>4303</v>
      </c>
      <c r="BL2204" s="68" t="s">
        <v>6786</v>
      </c>
      <c r="CQ2204" s="205">
        <v>1</v>
      </c>
    </row>
    <row r="2205" spans="52:95" x14ac:dyDescent="0.25">
      <c r="AZ2205" s="96" t="s">
        <v>2702</v>
      </c>
      <c r="BA2205" s="96" t="s">
        <v>12</v>
      </c>
      <c r="BB2205" s="96">
        <v>3</v>
      </c>
      <c r="BC2205" t="s">
        <v>4569</v>
      </c>
      <c r="BD2205" t="s">
        <v>4458</v>
      </c>
      <c r="BE2205" t="s">
        <v>5765</v>
      </c>
      <c r="BH2205"/>
      <c r="BI2205"/>
      <c r="BJ2205" s="96">
        <v>4</v>
      </c>
      <c r="BK2205" s="96" t="s">
        <v>4304</v>
      </c>
      <c r="BL2205" s="68" t="s">
        <v>6786</v>
      </c>
      <c r="CQ2205" s="205">
        <v>1</v>
      </c>
    </row>
    <row r="2206" spans="52:95" x14ac:dyDescent="0.25">
      <c r="AZ2206" s="96" t="s">
        <v>2702</v>
      </c>
      <c r="BA2206" s="96" t="s">
        <v>12</v>
      </c>
      <c r="BB2206" s="96">
        <v>4</v>
      </c>
      <c r="BC2206" t="s">
        <v>4573</v>
      </c>
      <c r="BD2206" t="s">
        <v>6812</v>
      </c>
      <c r="BE2206" t="s">
        <v>6813</v>
      </c>
      <c r="BF2206" t="s">
        <v>6802</v>
      </c>
      <c r="BG2206" t="s">
        <v>6814</v>
      </c>
      <c r="BH2206" t="s">
        <v>6815</v>
      </c>
      <c r="BI2206" t="s">
        <v>6816</v>
      </c>
      <c r="BJ2206" s="96">
        <v>4</v>
      </c>
      <c r="BK2206" s="96" t="s">
        <v>4305</v>
      </c>
      <c r="BL2206" s="68" t="s">
        <v>6786</v>
      </c>
      <c r="CQ2206" s="205">
        <v>1</v>
      </c>
    </row>
    <row r="2207" spans="52:95" x14ac:dyDescent="0.25">
      <c r="AZ2207" s="96" t="s">
        <v>2702</v>
      </c>
      <c r="BA2207" s="96" t="s">
        <v>12</v>
      </c>
      <c r="BB2207" s="96">
        <v>5</v>
      </c>
      <c r="BC2207" t="s">
        <v>4577</v>
      </c>
      <c r="BD2207" t="s">
        <v>6817</v>
      </c>
      <c r="BE2207" t="s">
        <v>4578</v>
      </c>
      <c r="BF2207" t="s">
        <v>6818</v>
      </c>
      <c r="BG2207" t="s">
        <v>6819</v>
      </c>
      <c r="BH2207" t="s">
        <v>6793</v>
      </c>
      <c r="BI2207"/>
      <c r="BJ2207" s="96">
        <v>4</v>
      </c>
      <c r="BK2207" s="96" t="s">
        <v>4306</v>
      </c>
      <c r="BL2207" s="68" t="s">
        <v>6786</v>
      </c>
      <c r="CQ2207" s="205">
        <v>1</v>
      </c>
    </row>
    <row r="2208" spans="52:95" x14ac:dyDescent="0.25">
      <c r="AZ2208" s="96" t="s">
        <v>2719</v>
      </c>
      <c r="BA2208" s="96" t="s">
        <v>10</v>
      </c>
      <c r="BB2208" s="96">
        <v>1</v>
      </c>
      <c r="BC2208" t="s">
        <v>4512</v>
      </c>
      <c r="BD2208" t="s">
        <v>4459</v>
      </c>
      <c r="BE2208" t="s">
        <v>6848</v>
      </c>
      <c r="BJ2208" s="96">
        <v>4</v>
      </c>
      <c r="BK2208" s="96" t="s">
        <v>4292</v>
      </c>
      <c r="BL2208" s="68" t="s">
        <v>6786</v>
      </c>
      <c r="CQ2208" s="205">
        <v>1</v>
      </c>
    </row>
    <row r="2209" spans="52:95" x14ac:dyDescent="0.25">
      <c r="AZ2209" s="96" t="s">
        <v>2719</v>
      </c>
      <c r="BA2209" s="96" t="s">
        <v>10</v>
      </c>
      <c r="BB2209" s="96">
        <v>2</v>
      </c>
      <c r="BC2209" t="s">
        <v>4518</v>
      </c>
      <c r="BD2209" t="s">
        <v>4459</v>
      </c>
      <c r="BE2209" t="s">
        <v>6787</v>
      </c>
      <c r="BF2209" t="s">
        <v>6788</v>
      </c>
      <c r="BG2209" t="s">
        <v>6789</v>
      </c>
      <c r="BJ2209" s="96">
        <v>4</v>
      </c>
      <c r="BK2209" s="96" t="s">
        <v>4293</v>
      </c>
      <c r="BL2209" s="68" t="s">
        <v>6786</v>
      </c>
      <c r="CQ2209" s="205">
        <v>1</v>
      </c>
    </row>
    <row r="2210" spans="52:95" x14ac:dyDescent="0.25">
      <c r="AZ2210" s="96" t="s">
        <v>2719</v>
      </c>
      <c r="BA2210" s="96" t="s">
        <v>10</v>
      </c>
      <c r="BB2210" s="96">
        <v>3</v>
      </c>
      <c r="BC2210" t="s">
        <v>4523</v>
      </c>
      <c r="BD2210" t="s">
        <v>5766</v>
      </c>
      <c r="BE2210" t="s">
        <v>5767</v>
      </c>
      <c r="BJ2210" s="96">
        <v>4</v>
      </c>
      <c r="BK2210" s="96" t="s">
        <v>4294</v>
      </c>
      <c r="BL2210" s="68" t="s">
        <v>6786</v>
      </c>
      <c r="CQ2210" s="205">
        <v>1</v>
      </c>
    </row>
    <row r="2211" spans="52:95" x14ac:dyDescent="0.25">
      <c r="AZ2211" s="96" t="s">
        <v>2719</v>
      </c>
      <c r="BA2211" s="96" t="s">
        <v>10</v>
      </c>
      <c r="BB2211" s="96">
        <v>4</v>
      </c>
      <c r="BC2211" t="s">
        <v>4527</v>
      </c>
      <c r="BD2211" t="s">
        <v>5767</v>
      </c>
      <c r="BJ2211" s="96">
        <v>4</v>
      </c>
      <c r="BK2211" s="96" t="s">
        <v>4295</v>
      </c>
      <c r="BL2211" s="68" t="s">
        <v>6786</v>
      </c>
      <c r="CQ2211" s="205">
        <v>1</v>
      </c>
    </row>
    <row r="2212" spans="52:95" x14ac:dyDescent="0.25">
      <c r="AZ2212" s="96" t="s">
        <v>2719</v>
      </c>
      <c r="BA2212" s="96" t="s">
        <v>10</v>
      </c>
      <c r="BB2212" s="96">
        <v>5</v>
      </c>
      <c r="BC2212" t="s">
        <v>4531</v>
      </c>
      <c r="BD2212" t="s">
        <v>5598</v>
      </c>
      <c r="BE2212" t="s">
        <v>6792</v>
      </c>
      <c r="BF2212" t="s">
        <v>6793</v>
      </c>
      <c r="BJ2212" s="96">
        <v>4</v>
      </c>
      <c r="BK2212" s="96" t="s">
        <v>4296</v>
      </c>
      <c r="BL2212" s="68" t="s">
        <v>6786</v>
      </c>
      <c r="CQ2212" s="205">
        <v>1</v>
      </c>
    </row>
    <row r="2213" spans="52:95" x14ac:dyDescent="0.25">
      <c r="AZ2213" s="96" t="s">
        <v>2719</v>
      </c>
      <c r="BA2213" s="96" t="s">
        <v>54</v>
      </c>
      <c r="BB2213" s="96">
        <v>1</v>
      </c>
      <c r="BC2213" t="s">
        <v>4536</v>
      </c>
      <c r="BD2213" t="s">
        <v>5767</v>
      </c>
      <c r="BJ2213" s="96">
        <v>4</v>
      </c>
      <c r="BK2213" s="96" t="s">
        <v>4297</v>
      </c>
      <c r="BL2213" s="68" t="s">
        <v>6786</v>
      </c>
      <c r="CQ2213" s="205">
        <v>1</v>
      </c>
    </row>
    <row r="2214" spans="52:95" x14ac:dyDescent="0.25">
      <c r="AZ2214" s="96" t="s">
        <v>2719</v>
      </c>
      <c r="BA2214" s="96" t="s">
        <v>54</v>
      </c>
      <c r="BB2214" s="96">
        <v>2</v>
      </c>
      <c r="BC2214" t="s">
        <v>4540</v>
      </c>
      <c r="BD2214" t="s">
        <v>4541</v>
      </c>
      <c r="BE2214" t="s">
        <v>6794</v>
      </c>
      <c r="BF2214" t="s">
        <v>6789</v>
      </c>
      <c r="BG2214" t="s">
        <v>6788</v>
      </c>
      <c r="BH2214" s="96" t="s">
        <v>6795</v>
      </c>
      <c r="BJ2214" s="96">
        <v>4</v>
      </c>
      <c r="BK2214" s="96" t="s">
        <v>4298</v>
      </c>
      <c r="BL2214" s="68" t="s">
        <v>6786</v>
      </c>
      <c r="CQ2214" s="205">
        <v>1</v>
      </c>
    </row>
    <row r="2215" spans="52:95" x14ac:dyDescent="0.25">
      <c r="AZ2215" s="96" t="s">
        <v>2719</v>
      </c>
      <c r="BA2215" s="96" t="s">
        <v>54</v>
      </c>
      <c r="BB2215" s="96">
        <v>3</v>
      </c>
      <c r="BC2215" t="s">
        <v>4545</v>
      </c>
      <c r="BD2215" t="s">
        <v>5766</v>
      </c>
      <c r="BE2215" t="s">
        <v>5767</v>
      </c>
      <c r="BJ2215" s="96">
        <v>4</v>
      </c>
      <c r="BK2215" s="96" t="s">
        <v>4299</v>
      </c>
      <c r="BL2215" s="68" t="s">
        <v>6786</v>
      </c>
      <c r="CQ2215" s="205">
        <v>1</v>
      </c>
    </row>
    <row r="2216" spans="52:95" x14ac:dyDescent="0.25">
      <c r="AZ2216" s="96" t="s">
        <v>2719</v>
      </c>
      <c r="BA2216" s="96" t="s">
        <v>54</v>
      </c>
      <c r="BB2216" s="96">
        <v>4</v>
      </c>
      <c r="BC2216" t="s">
        <v>4550</v>
      </c>
      <c r="BD2216" t="s">
        <v>4551</v>
      </c>
      <c r="BE2216" t="s">
        <v>6799</v>
      </c>
      <c r="BF2216" t="s">
        <v>6800</v>
      </c>
      <c r="BG2216" t="s">
        <v>6801</v>
      </c>
      <c r="BH2216" s="96" t="s">
        <v>6802</v>
      </c>
      <c r="BI2216" s="96" t="s">
        <v>6803</v>
      </c>
      <c r="BJ2216" s="96">
        <v>4</v>
      </c>
      <c r="BK2216" s="96" t="s">
        <v>4300</v>
      </c>
      <c r="BL2216" s="68" t="s">
        <v>6786</v>
      </c>
      <c r="CQ2216" s="205">
        <v>1</v>
      </c>
    </row>
    <row r="2217" spans="52:95" x14ac:dyDescent="0.25">
      <c r="AZ2217" s="96" t="s">
        <v>2719</v>
      </c>
      <c r="BA2217" s="96" t="s">
        <v>54</v>
      </c>
      <c r="BB2217" s="96">
        <v>5</v>
      </c>
      <c r="BC2217" t="s">
        <v>4555</v>
      </c>
      <c r="BD2217" t="s">
        <v>4556</v>
      </c>
      <c r="BE2217" t="s">
        <v>6804</v>
      </c>
      <c r="BF2217" t="s">
        <v>6805</v>
      </c>
      <c r="BG2217" t="s">
        <v>6806</v>
      </c>
      <c r="BH2217" s="96" t="s">
        <v>6807</v>
      </c>
      <c r="BJ2217" s="96">
        <v>4</v>
      </c>
      <c r="BK2217" s="96" t="s">
        <v>4301</v>
      </c>
      <c r="BL2217" s="68" t="s">
        <v>6786</v>
      </c>
      <c r="CQ2217" s="205">
        <v>1</v>
      </c>
    </row>
    <row r="2218" spans="52:95" x14ac:dyDescent="0.25">
      <c r="AZ2218" s="96" t="s">
        <v>2719</v>
      </c>
      <c r="BA2218" s="96" t="s">
        <v>12</v>
      </c>
      <c r="BB2218" s="96">
        <v>1</v>
      </c>
      <c r="BC2218" t="s">
        <v>4560</v>
      </c>
      <c r="BD2218" t="s">
        <v>4459</v>
      </c>
      <c r="BE2218" t="s">
        <v>6848</v>
      </c>
      <c r="BH2218"/>
      <c r="BI2218"/>
      <c r="BJ2218" s="96">
        <v>4</v>
      </c>
      <c r="BK2218" s="96" t="s">
        <v>4302</v>
      </c>
      <c r="BL2218" s="68" t="s">
        <v>6786</v>
      </c>
      <c r="CQ2218" s="205">
        <v>1</v>
      </c>
    </row>
    <row r="2219" spans="52:95" x14ac:dyDescent="0.25">
      <c r="AZ2219" s="96" t="s">
        <v>2719</v>
      </c>
      <c r="BA2219" s="96" t="s">
        <v>12</v>
      </c>
      <c r="BB2219" s="96">
        <v>2</v>
      </c>
      <c r="BC2219" t="s">
        <v>4564</v>
      </c>
      <c r="BD2219" t="s">
        <v>4565</v>
      </c>
      <c r="BE2219" t="s">
        <v>6808</v>
      </c>
      <c r="BF2219" t="s">
        <v>6809</v>
      </c>
      <c r="BG2219" t="s">
        <v>6810</v>
      </c>
      <c r="BH2219" t="s">
        <v>6811</v>
      </c>
      <c r="BI2219"/>
      <c r="BJ2219" s="96">
        <v>4</v>
      </c>
      <c r="BK2219" s="96" t="s">
        <v>4303</v>
      </c>
      <c r="BL2219" s="68" t="s">
        <v>6786</v>
      </c>
      <c r="CQ2219" s="205">
        <v>1</v>
      </c>
    </row>
    <row r="2220" spans="52:95" x14ac:dyDescent="0.25">
      <c r="AZ2220" s="96" t="s">
        <v>2719</v>
      </c>
      <c r="BA2220" s="96" t="s">
        <v>12</v>
      </c>
      <c r="BB2220" s="96">
        <v>3</v>
      </c>
      <c r="BC2220" t="s">
        <v>4569</v>
      </c>
      <c r="BD2220" t="s">
        <v>4459</v>
      </c>
      <c r="BE2220" t="s">
        <v>5767</v>
      </c>
      <c r="BH2220"/>
      <c r="BI2220"/>
      <c r="BJ2220" s="96">
        <v>4</v>
      </c>
      <c r="BK2220" s="96" t="s">
        <v>4304</v>
      </c>
      <c r="BL2220" s="68" t="s">
        <v>6786</v>
      </c>
      <c r="CQ2220" s="205">
        <v>1</v>
      </c>
    </row>
    <row r="2221" spans="52:95" x14ac:dyDescent="0.25">
      <c r="AZ2221" s="96" t="s">
        <v>2719</v>
      </c>
      <c r="BA2221" s="96" t="s">
        <v>12</v>
      </c>
      <c r="BB2221" s="96">
        <v>4</v>
      </c>
      <c r="BC2221" t="s">
        <v>4573</v>
      </c>
      <c r="BD2221" t="s">
        <v>6812</v>
      </c>
      <c r="BE2221" t="s">
        <v>6813</v>
      </c>
      <c r="BF2221" t="s">
        <v>6802</v>
      </c>
      <c r="BG2221" t="s">
        <v>6814</v>
      </c>
      <c r="BH2221" t="s">
        <v>6815</v>
      </c>
      <c r="BI2221" t="s">
        <v>6816</v>
      </c>
      <c r="BJ2221" s="96">
        <v>4</v>
      </c>
      <c r="BK2221" s="96" t="s">
        <v>4305</v>
      </c>
      <c r="BL2221" s="68" t="s">
        <v>6786</v>
      </c>
      <c r="CQ2221" s="205">
        <v>1</v>
      </c>
    </row>
    <row r="2222" spans="52:95" x14ac:dyDescent="0.25">
      <c r="AZ2222" s="96" t="s">
        <v>2719</v>
      </c>
      <c r="BA2222" s="96" t="s">
        <v>12</v>
      </c>
      <c r="BB2222" s="96">
        <v>5</v>
      </c>
      <c r="BC2222" t="s">
        <v>4577</v>
      </c>
      <c r="BD2222" t="s">
        <v>6817</v>
      </c>
      <c r="BE2222" t="s">
        <v>4578</v>
      </c>
      <c r="BF2222" t="s">
        <v>6818</v>
      </c>
      <c r="BG2222" t="s">
        <v>6819</v>
      </c>
      <c r="BH2222" t="s">
        <v>6793</v>
      </c>
      <c r="BI2222"/>
      <c r="BJ2222" s="96">
        <v>4</v>
      </c>
      <c r="BK2222" s="96" t="s">
        <v>4306</v>
      </c>
      <c r="BL2222" s="68" t="s">
        <v>6786</v>
      </c>
      <c r="CQ2222" s="205">
        <v>1</v>
      </c>
    </row>
    <row r="2223" spans="52:95" x14ac:dyDescent="0.25">
      <c r="AZ2223" s="96" t="s">
        <v>2736</v>
      </c>
      <c r="BA2223" s="96" t="s">
        <v>10</v>
      </c>
      <c r="BB2223" s="96">
        <v>1</v>
      </c>
      <c r="BC2223" t="s">
        <v>4512</v>
      </c>
      <c r="BD2223" t="s">
        <v>6848</v>
      </c>
      <c r="BJ2223" s="96">
        <v>4</v>
      </c>
      <c r="BK2223" s="96" t="s">
        <v>4292</v>
      </c>
      <c r="BL2223" s="68" t="s">
        <v>6786</v>
      </c>
      <c r="CQ2223" s="205">
        <v>1</v>
      </c>
    </row>
    <row r="2224" spans="52:95" x14ac:dyDescent="0.25">
      <c r="AZ2224" s="96" t="s">
        <v>2736</v>
      </c>
      <c r="BA2224" s="96" t="s">
        <v>10</v>
      </c>
      <c r="BB2224" s="96">
        <v>2</v>
      </c>
      <c r="BC2224" t="s">
        <v>4518</v>
      </c>
      <c r="BD2224" t="s">
        <v>6787</v>
      </c>
      <c r="BE2224" t="s">
        <v>6788</v>
      </c>
      <c r="BF2224" t="s">
        <v>6789</v>
      </c>
      <c r="BJ2224" s="96">
        <v>4</v>
      </c>
      <c r="BK2224" s="96" t="s">
        <v>4293</v>
      </c>
      <c r="BL2224" s="68" t="s">
        <v>6786</v>
      </c>
      <c r="CQ2224" s="205">
        <v>1</v>
      </c>
    </row>
    <row r="2225" spans="52:95" x14ac:dyDescent="0.25">
      <c r="AZ2225" s="96" t="s">
        <v>2736</v>
      </c>
      <c r="BA2225" s="96" t="s">
        <v>10</v>
      </c>
      <c r="BB2225" s="96">
        <v>3</v>
      </c>
      <c r="BC2225" t="s">
        <v>4523</v>
      </c>
      <c r="BD2225" t="s">
        <v>7100</v>
      </c>
      <c r="BE2225" t="s">
        <v>4321</v>
      </c>
      <c r="BJ2225" s="96">
        <v>4</v>
      </c>
      <c r="BK2225" s="96" t="s">
        <v>4294</v>
      </c>
      <c r="BL2225" s="68" t="s">
        <v>6786</v>
      </c>
      <c r="CQ2225" s="205">
        <v>1</v>
      </c>
    </row>
    <row r="2226" spans="52:95" x14ac:dyDescent="0.25">
      <c r="AZ2226" s="96" t="s">
        <v>2736</v>
      </c>
      <c r="BA2226" s="96" t="s">
        <v>10</v>
      </c>
      <c r="BB2226" s="96">
        <v>4</v>
      </c>
      <c r="BC2226" t="s">
        <v>4527</v>
      </c>
      <c r="BD2226" t="s">
        <v>4321</v>
      </c>
      <c r="BJ2226" s="96">
        <v>4</v>
      </c>
      <c r="BK2226" s="96" t="s">
        <v>4295</v>
      </c>
      <c r="BL2226" s="68" t="s">
        <v>6786</v>
      </c>
      <c r="CQ2226" s="205">
        <v>1</v>
      </c>
    </row>
    <row r="2227" spans="52:95" x14ac:dyDescent="0.25">
      <c r="AZ2227" s="96" t="s">
        <v>2736</v>
      </c>
      <c r="BA2227" s="96" t="s">
        <v>10</v>
      </c>
      <c r="BB2227" s="96">
        <v>5</v>
      </c>
      <c r="BC2227" t="s">
        <v>4531</v>
      </c>
      <c r="BD2227" t="s">
        <v>5598</v>
      </c>
      <c r="BE2227" t="s">
        <v>6792</v>
      </c>
      <c r="BF2227" t="s">
        <v>6793</v>
      </c>
      <c r="BJ2227" s="96">
        <v>4</v>
      </c>
      <c r="BK2227" s="96" t="s">
        <v>4296</v>
      </c>
      <c r="BL2227" s="68" t="s">
        <v>6786</v>
      </c>
      <c r="CQ2227" s="205">
        <v>1</v>
      </c>
    </row>
    <row r="2228" spans="52:95" x14ac:dyDescent="0.25">
      <c r="AZ2228" s="96" t="s">
        <v>2736</v>
      </c>
      <c r="BA2228" s="96" t="s">
        <v>54</v>
      </c>
      <c r="BB2228" s="96">
        <v>1</v>
      </c>
      <c r="BC2228" t="s">
        <v>4536</v>
      </c>
      <c r="BD2228" t="s">
        <v>4321</v>
      </c>
      <c r="BJ2228" s="96">
        <v>4</v>
      </c>
      <c r="BK2228" s="96" t="s">
        <v>4297</v>
      </c>
      <c r="BL2228" s="68" t="s">
        <v>6786</v>
      </c>
      <c r="CQ2228" s="205">
        <v>1</v>
      </c>
    </row>
    <row r="2229" spans="52:95" x14ac:dyDescent="0.25">
      <c r="AZ2229" s="96" t="s">
        <v>2736</v>
      </c>
      <c r="BA2229" s="96" t="s">
        <v>54</v>
      </c>
      <c r="BB2229" s="96">
        <v>2</v>
      </c>
      <c r="BC2229" t="s">
        <v>4540</v>
      </c>
      <c r="BD2229" t="s">
        <v>4541</v>
      </c>
      <c r="BE2229" t="s">
        <v>6794</v>
      </c>
      <c r="BF2229" t="s">
        <v>6789</v>
      </c>
      <c r="BG2229" t="s">
        <v>6788</v>
      </c>
      <c r="BH2229" s="96" t="s">
        <v>6795</v>
      </c>
      <c r="BJ2229" s="96">
        <v>4</v>
      </c>
      <c r="BK2229" s="96" t="s">
        <v>4298</v>
      </c>
      <c r="BL2229" s="68" t="s">
        <v>6786</v>
      </c>
      <c r="CQ2229" s="205">
        <v>1</v>
      </c>
    </row>
    <row r="2230" spans="52:95" x14ac:dyDescent="0.25">
      <c r="AZ2230" s="96" t="s">
        <v>2736</v>
      </c>
      <c r="BA2230" s="96" t="s">
        <v>54</v>
      </c>
      <c r="BB2230" s="96">
        <v>3</v>
      </c>
      <c r="BC2230" t="s">
        <v>4545</v>
      </c>
      <c r="BD2230" t="s">
        <v>5768</v>
      </c>
      <c r="BE2230" t="s">
        <v>4321</v>
      </c>
      <c r="BI2230"/>
      <c r="BJ2230" s="96">
        <v>4</v>
      </c>
      <c r="BK2230" s="96" t="s">
        <v>4299</v>
      </c>
      <c r="BL2230" s="68" t="s">
        <v>6786</v>
      </c>
      <c r="CQ2230" s="205">
        <v>1</v>
      </c>
    </row>
    <row r="2231" spans="52:95" x14ac:dyDescent="0.25">
      <c r="AZ2231" s="96" t="s">
        <v>2736</v>
      </c>
      <c r="BA2231" s="96" t="s">
        <v>54</v>
      </c>
      <c r="BB2231" s="96">
        <v>4</v>
      </c>
      <c r="BC2231" t="s">
        <v>4550</v>
      </c>
      <c r="BD2231" t="s">
        <v>4551</v>
      </c>
      <c r="BE2231" t="s">
        <v>6799</v>
      </c>
      <c r="BF2231" t="s">
        <v>6800</v>
      </c>
      <c r="BG2231" t="s">
        <v>6801</v>
      </c>
      <c r="BH2231" s="96" t="s">
        <v>6802</v>
      </c>
      <c r="BI2231" s="96" t="s">
        <v>6803</v>
      </c>
      <c r="BJ2231" s="96">
        <v>4</v>
      </c>
      <c r="BK2231" s="96" t="s">
        <v>4300</v>
      </c>
      <c r="BL2231" s="68" t="s">
        <v>6786</v>
      </c>
      <c r="CQ2231" s="205">
        <v>1</v>
      </c>
    </row>
    <row r="2232" spans="52:95" x14ac:dyDescent="0.25">
      <c r="AZ2232" s="96" t="s">
        <v>2736</v>
      </c>
      <c r="BA2232" s="96" t="s">
        <v>54</v>
      </c>
      <c r="BB2232" s="96">
        <v>5</v>
      </c>
      <c r="BC2232" t="s">
        <v>4555</v>
      </c>
      <c r="BD2232" t="s">
        <v>4556</v>
      </c>
      <c r="BE2232" t="s">
        <v>6804</v>
      </c>
      <c r="BF2232" t="s">
        <v>6805</v>
      </c>
      <c r="BG2232" t="s">
        <v>6806</v>
      </c>
      <c r="BH2232" s="96" t="s">
        <v>6807</v>
      </c>
      <c r="BJ2232" s="96">
        <v>4</v>
      </c>
      <c r="BK2232" s="96" t="s">
        <v>4301</v>
      </c>
      <c r="BL2232" s="68" t="s">
        <v>6786</v>
      </c>
      <c r="CQ2232" s="205">
        <v>1</v>
      </c>
    </row>
    <row r="2233" spans="52:95" x14ac:dyDescent="0.25">
      <c r="AZ2233" s="96" t="s">
        <v>2736</v>
      </c>
      <c r="BA2233" s="96" t="s">
        <v>12</v>
      </c>
      <c r="BB2233" s="96">
        <v>1</v>
      </c>
      <c r="BC2233" t="s">
        <v>4560</v>
      </c>
      <c r="BD2233" t="s">
        <v>6848</v>
      </c>
      <c r="BH2233"/>
      <c r="BI2233"/>
      <c r="BJ2233" s="96">
        <v>4</v>
      </c>
      <c r="BK2233" s="96" t="s">
        <v>4302</v>
      </c>
      <c r="BL2233" s="68" t="s">
        <v>6786</v>
      </c>
      <c r="CQ2233" s="205">
        <v>1</v>
      </c>
    </row>
    <row r="2234" spans="52:95" x14ac:dyDescent="0.25">
      <c r="AZ2234" s="96" t="s">
        <v>2736</v>
      </c>
      <c r="BA2234" s="96" t="s">
        <v>12</v>
      </c>
      <c r="BB2234" s="96">
        <v>2</v>
      </c>
      <c r="BC2234" t="s">
        <v>4564</v>
      </c>
      <c r="BD2234" t="s">
        <v>4565</v>
      </c>
      <c r="BE2234" t="s">
        <v>6808</v>
      </c>
      <c r="BF2234" t="s">
        <v>6809</v>
      </c>
      <c r="BG2234" t="s">
        <v>6810</v>
      </c>
      <c r="BH2234" t="s">
        <v>6811</v>
      </c>
      <c r="BI2234"/>
      <c r="BJ2234" s="96">
        <v>4</v>
      </c>
      <c r="BK2234" s="96" t="s">
        <v>4303</v>
      </c>
      <c r="BL2234" s="68" t="s">
        <v>6786</v>
      </c>
      <c r="CQ2234" s="205">
        <v>1</v>
      </c>
    </row>
    <row r="2235" spans="52:95" x14ac:dyDescent="0.25">
      <c r="AZ2235" s="96" t="s">
        <v>2736</v>
      </c>
      <c r="BA2235" s="96" t="s">
        <v>12</v>
      </c>
      <c r="BB2235" s="96">
        <v>3</v>
      </c>
      <c r="BC2235" t="s">
        <v>4569</v>
      </c>
      <c r="BD2235" t="s">
        <v>4321</v>
      </c>
      <c r="BH2235"/>
      <c r="BI2235"/>
      <c r="BJ2235" s="96">
        <v>4</v>
      </c>
      <c r="BK2235" s="96" t="s">
        <v>4304</v>
      </c>
      <c r="BL2235" s="68" t="s">
        <v>6786</v>
      </c>
      <c r="CQ2235" s="205">
        <v>1</v>
      </c>
    </row>
    <row r="2236" spans="52:95" x14ac:dyDescent="0.25">
      <c r="AZ2236" s="96" t="s">
        <v>2736</v>
      </c>
      <c r="BA2236" s="96" t="s">
        <v>12</v>
      </c>
      <c r="BB2236" s="96">
        <v>4</v>
      </c>
      <c r="BC2236" t="s">
        <v>4573</v>
      </c>
      <c r="BD2236" t="s">
        <v>6812</v>
      </c>
      <c r="BE2236" t="s">
        <v>6813</v>
      </c>
      <c r="BF2236" t="s">
        <v>6802</v>
      </c>
      <c r="BG2236" t="s">
        <v>6814</v>
      </c>
      <c r="BH2236" t="s">
        <v>6815</v>
      </c>
      <c r="BI2236" t="s">
        <v>6816</v>
      </c>
      <c r="BJ2236" s="96">
        <v>4</v>
      </c>
      <c r="BK2236" s="96" t="s">
        <v>4305</v>
      </c>
      <c r="BL2236" s="68" t="s">
        <v>6786</v>
      </c>
      <c r="CQ2236" s="205">
        <v>1</v>
      </c>
    </row>
    <row r="2237" spans="52:95" x14ac:dyDescent="0.25">
      <c r="AZ2237" s="96" t="s">
        <v>2736</v>
      </c>
      <c r="BA2237" s="96" t="s">
        <v>12</v>
      </c>
      <c r="BB2237" s="96">
        <v>5</v>
      </c>
      <c r="BC2237" t="s">
        <v>4577</v>
      </c>
      <c r="BD2237" t="s">
        <v>6817</v>
      </c>
      <c r="BE2237" t="s">
        <v>4578</v>
      </c>
      <c r="BF2237" t="s">
        <v>6818</v>
      </c>
      <c r="BG2237" t="s">
        <v>6819</v>
      </c>
      <c r="BH2237" t="s">
        <v>6793</v>
      </c>
      <c r="BI2237"/>
      <c r="BJ2237" s="96">
        <v>4</v>
      </c>
      <c r="BK2237" s="96" t="s">
        <v>4306</v>
      </c>
      <c r="BL2237" s="68" t="s">
        <v>6786</v>
      </c>
      <c r="CQ2237" s="205">
        <v>1</v>
      </c>
    </row>
    <row r="2238" spans="52:95" x14ac:dyDescent="0.25">
      <c r="AZ2238" s="96" t="s">
        <v>2753</v>
      </c>
      <c r="BA2238" s="96" t="s">
        <v>10</v>
      </c>
      <c r="BB2238" s="96">
        <v>1</v>
      </c>
      <c r="BC2238" t="s">
        <v>4512</v>
      </c>
      <c r="BD2238" t="s">
        <v>5769</v>
      </c>
      <c r="BE2238" t="s">
        <v>6848</v>
      </c>
      <c r="BI2238"/>
      <c r="BJ2238" s="96">
        <v>4</v>
      </c>
      <c r="BK2238" s="96" t="s">
        <v>4292</v>
      </c>
      <c r="BL2238" s="68" t="s">
        <v>6786</v>
      </c>
      <c r="CQ2238" s="205">
        <v>1</v>
      </c>
    </row>
    <row r="2239" spans="52:95" x14ac:dyDescent="0.25">
      <c r="AZ2239" s="96" t="s">
        <v>2753</v>
      </c>
      <c r="BA2239" s="96" t="s">
        <v>10</v>
      </c>
      <c r="BB2239" s="96">
        <v>2</v>
      </c>
      <c r="BC2239" t="s">
        <v>4518</v>
      </c>
      <c r="BD2239" t="s">
        <v>5769</v>
      </c>
      <c r="BE2239" t="s">
        <v>6787</v>
      </c>
      <c r="BF2239" t="s">
        <v>6788</v>
      </c>
      <c r="BG2239" t="s">
        <v>6789</v>
      </c>
      <c r="BI2239"/>
      <c r="BJ2239" s="96">
        <v>4</v>
      </c>
      <c r="BK2239" s="96" t="s">
        <v>4293</v>
      </c>
      <c r="BL2239" s="68" t="s">
        <v>6786</v>
      </c>
      <c r="CQ2239" s="205">
        <v>1</v>
      </c>
    </row>
    <row r="2240" spans="52:95" x14ac:dyDescent="0.25">
      <c r="AZ2240" s="96" t="s">
        <v>2753</v>
      </c>
      <c r="BA2240" s="96" t="s">
        <v>10</v>
      </c>
      <c r="BB2240" s="96">
        <v>3</v>
      </c>
      <c r="BC2240" t="s">
        <v>4523</v>
      </c>
      <c r="BD2240" t="s">
        <v>5770</v>
      </c>
      <c r="BE2240" t="s">
        <v>4374</v>
      </c>
      <c r="BI2240"/>
      <c r="BJ2240" s="96">
        <v>4</v>
      </c>
      <c r="BK2240" s="96" t="s">
        <v>4294</v>
      </c>
      <c r="BL2240" s="68" t="s">
        <v>6786</v>
      </c>
      <c r="CQ2240" s="205">
        <v>1</v>
      </c>
    </row>
    <row r="2241" spans="52:95" x14ac:dyDescent="0.25">
      <c r="AZ2241" s="96" t="s">
        <v>2753</v>
      </c>
      <c r="BA2241" s="96" t="s">
        <v>10</v>
      </c>
      <c r="BB2241" s="96">
        <v>4</v>
      </c>
      <c r="BC2241" t="s">
        <v>4527</v>
      </c>
      <c r="BD2241" t="s">
        <v>5771</v>
      </c>
      <c r="BE2241" t="s">
        <v>4374</v>
      </c>
      <c r="BJ2241" s="96">
        <v>4</v>
      </c>
      <c r="BK2241" s="96" t="s">
        <v>4295</v>
      </c>
      <c r="BL2241" s="68" t="s">
        <v>6786</v>
      </c>
      <c r="CQ2241" s="205">
        <v>1</v>
      </c>
    </row>
    <row r="2242" spans="52:95" x14ac:dyDescent="0.25">
      <c r="AZ2242" s="96" t="s">
        <v>2753</v>
      </c>
      <c r="BA2242" s="96" t="s">
        <v>10</v>
      </c>
      <c r="BB2242" s="96">
        <v>5</v>
      </c>
      <c r="BC2242" t="s">
        <v>4531</v>
      </c>
      <c r="BD2242" t="s">
        <v>5598</v>
      </c>
      <c r="BE2242" t="s">
        <v>6792</v>
      </c>
      <c r="BF2242" t="s">
        <v>6793</v>
      </c>
      <c r="BJ2242" s="96">
        <v>4</v>
      </c>
      <c r="BK2242" s="96" t="s">
        <v>4296</v>
      </c>
      <c r="BL2242" s="68" t="s">
        <v>6786</v>
      </c>
      <c r="CQ2242" s="205">
        <v>1</v>
      </c>
    </row>
    <row r="2243" spans="52:95" x14ac:dyDescent="0.25">
      <c r="AZ2243" s="96" t="s">
        <v>2753</v>
      </c>
      <c r="BA2243" s="96" t="s">
        <v>54</v>
      </c>
      <c r="BB2243" s="96">
        <v>1</v>
      </c>
      <c r="BC2243" t="s">
        <v>4536</v>
      </c>
      <c r="BD2243" t="s">
        <v>4374</v>
      </c>
      <c r="BJ2243" s="96">
        <v>4</v>
      </c>
      <c r="BK2243" s="96" t="s">
        <v>4297</v>
      </c>
      <c r="BL2243" s="68" t="s">
        <v>6786</v>
      </c>
      <c r="CQ2243" s="205">
        <v>1</v>
      </c>
    </row>
    <row r="2244" spans="52:95" x14ac:dyDescent="0.25">
      <c r="AZ2244" s="96" t="s">
        <v>2753</v>
      </c>
      <c r="BA2244" s="96" t="s">
        <v>54</v>
      </c>
      <c r="BB2244" s="96">
        <v>2</v>
      </c>
      <c r="BC2244" t="s">
        <v>4540</v>
      </c>
      <c r="BD2244" t="s">
        <v>4541</v>
      </c>
      <c r="BE2244" t="s">
        <v>6794</v>
      </c>
      <c r="BF2244" t="s">
        <v>6789</v>
      </c>
      <c r="BG2244" t="s">
        <v>6788</v>
      </c>
      <c r="BH2244" s="96" t="s">
        <v>6795</v>
      </c>
      <c r="BJ2244" s="96">
        <v>4</v>
      </c>
      <c r="BK2244" s="96" t="s">
        <v>4298</v>
      </c>
      <c r="BL2244" s="68" t="s">
        <v>6786</v>
      </c>
      <c r="CQ2244" s="205">
        <v>1</v>
      </c>
    </row>
    <row r="2245" spans="52:95" x14ac:dyDescent="0.25">
      <c r="AZ2245" s="96" t="s">
        <v>2753</v>
      </c>
      <c r="BA2245" s="96" t="s">
        <v>54</v>
      </c>
      <c r="BB2245" s="96">
        <v>3</v>
      </c>
      <c r="BC2245" t="s">
        <v>4545</v>
      </c>
      <c r="BD2245" t="s">
        <v>5770</v>
      </c>
      <c r="BE2245" t="s">
        <v>4374</v>
      </c>
      <c r="BI2245"/>
      <c r="BJ2245" s="96">
        <v>4</v>
      </c>
      <c r="BK2245" s="96" t="s">
        <v>4299</v>
      </c>
      <c r="BL2245" s="68" t="s">
        <v>6786</v>
      </c>
      <c r="CQ2245" s="205">
        <v>1</v>
      </c>
    </row>
    <row r="2246" spans="52:95" x14ac:dyDescent="0.25">
      <c r="AZ2246" s="96" t="s">
        <v>2753</v>
      </c>
      <c r="BA2246" s="96" t="s">
        <v>54</v>
      </c>
      <c r="BB2246" s="96">
        <v>4</v>
      </c>
      <c r="BC2246" t="s">
        <v>4550</v>
      </c>
      <c r="BD2246" t="s">
        <v>4551</v>
      </c>
      <c r="BE2246" t="s">
        <v>6799</v>
      </c>
      <c r="BF2246" t="s">
        <v>6800</v>
      </c>
      <c r="BG2246" t="s">
        <v>6801</v>
      </c>
      <c r="BH2246" s="96" t="s">
        <v>6802</v>
      </c>
      <c r="BI2246" s="96" t="s">
        <v>6803</v>
      </c>
      <c r="BJ2246" s="96">
        <v>4</v>
      </c>
      <c r="BK2246" s="96" t="s">
        <v>4300</v>
      </c>
      <c r="BL2246" s="68" t="s">
        <v>6786</v>
      </c>
      <c r="CQ2246" s="205">
        <v>1</v>
      </c>
    </row>
    <row r="2247" spans="52:95" x14ac:dyDescent="0.25">
      <c r="AZ2247" s="96" t="s">
        <v>2753</v>
      </c>
      <c r="BA2247" s="96" t="s">
        <v>54</v>
      </c>
      <c r="BB2247" s="96">
        <v>5</v>
      </c>
      <c r="BC2247" t="s">
        <v>4555</v>
      </c>
      <c r="BD2247" t="s">
        <v>4556</v>
      </c>
      <c r="BE2247" t="s">
        <v>6804</v>
      </c>
      <c r="BF2247" t="s">
        <v>6805</v>
      </c>
      <c r="BG2247" t="s">
        <v>6806</v>
      </c>
      <c r="BH2247" s="96" t="s">
        <v>6807</v>
      </c>
      <c r="BJ2247" s="96">
        <v>4</v>
      </c>
      <c r="BK2247" s="96" t="s">
        <v>4301</v>
      </c>
      <c r="BL2247" s="68" t="s">
        <v>6786</v>
      </c>
      <c r="CQ2247" s="205">
        <v>1</v>
      </c>
    </row>
    <row r="2248" spans="52:95" x14ac:dyDescent="0.25">
      <c r="AZ2248" s="96" t="s">
        <v>2753</v>
      </c>
      <c r="BA2248" s="96" t="s">
        <v>12</v>
      </c>
      <c r="BB2248" s="96">
        <v>1</v>
      </c>
      <c r="BC2248" t="s">
        <v>4560</v>
      </c>
      <c r="BD2248" t="s">
        <v>5769</v>
      </c>
      <c r="BE2248" t="s">
        <v>6848</v>
      </c>
      <c r="BH2248"/>
      <c r="BI2248"/>
      <c r="BJ2248" s="96">
        <v>4</v>
      </c>
      <c r="BK2248" s="96" t="s">
        <v>4302</v>
      </c>
      <c r="BL2248" s="68" t="s">
        <v>6786</v>
      </c>
      <c r="CQ2248" s="205">
        <v>1</v>
      </c>
    </row>
    <row r="2249" spans="52:95" x14ac:dyDescent="0.25">
      <c r="AZ2249" s="96" t="s">
        <v>2753</v>
      </c>
      <c r="BA2249" s="96" t="s">
        <v>12</v>
      </c>
      <c r="BB2249" s="96">
        <v>2</v>
      </c>
      <c r="BC2249" t="s">
        <v>4564</v>
      </c>
      <c r="BD2249" t="s">
        <v>4565</v>
      </c>
      <c r="BE2249" t="s">
        <v>6808</v>
      </c>
      <c r="BF2249" t="s">
        <v>6809</v>
      </c>
      <c r="BG2249" t="s">
        <v>6810</v>
      </c>
      <c r="BH2249" t="s">
        <v>6811</v>
      </c>
      <c r="BI2249"/>
      <c r="BJ2249" s="96">
        <v>4</v>
      </c>
      <c r="BK2249" s="96" t="s">
        <v>4303</v>
      </c>
      <c r="BL2249" s="68" t="s">
        <v>6786</v>
      </c>
      <c r="CQ2249" s="205">
        <v>1</v>
      </c>
    </row>
    <row r="2250" spans="52:95" x14ac:dyDescent="0.25">
      <c r="AZ2250" s="96" t="s">
        <v>2753</v>
      </c>
      <c r="BA2250" s="96" t="s">
        <v>12</v>
      </c>
      <c r="BB2250" s="96">
        <v>3</v>
      </c>
      <c r="BC2250" t="s">
        <v>4569</v>
      </c>
      <c r="BD2250" t="s">
        <v>5769</v>
      </c>
      <c r="BE2250" t="s">
        <v>4374</v>
      </c>
      <c r="BH2250"/>
      <c r="BI2250"/>
      <c r="BJ2250" s="96">
        <v>4</v>
      </c>
      <c r="BK2250" s="96" t="s">
        <v>4304</v>
      </c>
      <c r="BL2250" s="68" t="s">
        <v>6786</v>
      </c>
      <c r="CQ2250" s="205">
        <v>1</v>
      </c>
    </row>
    <row r="2251" spans="52:95" x14ac:dyDescent="0.25">
      <c r="AZ2251" s="96" t="s">
        <v>2753</v>
      </c>
      <c r="BA2251" s="96" t="s">
        <v>12</v>
      </c>
      <c r="BB2251" s="96">
        <v>4</v>
      </c>
      <c r="BC2251" t="s">
        <v>4573</v>
      </c>
      <c r="BD2251" t="s">
        <v>6812</v>
      </c>
      <c r="BE2251" t="s">
        <v>6813</v>
      </c>
      <c r="BF2251" t="s">
        <v>6802</v>
      </c>
      <c r="BG2251" t="s">
        <v>6814</v>
      </c>
      <c r="BH2251" t="s">
        <v>6815</v>
      </c>
      <c r="BI2251" t="s">
        <v>6816</v>
      </c>
      <c r="BJ2251" s="96">
        <v>4</v>
      </c>
      <c r="BK2251" s="96" t="s">
        <v>4305</v>
      </c>
      <c r="BL2251" s="68" t="s">
        <v>6786</v>
      </c>
      <c r="CQ2251" s="205">
        <v>1</v>
      </c>
    </row>
    <row r="2252" spans="52:95" x14ac:dyDescent="0.25">
      <c r="AZ2252" s="96" t="s">
        <v>2753</v>
      </c>
      <c r="BA2252" s="96" t="s">
        <v>12</v>
      </c>
      <c r="BB2252" s="96">
        <v>5</v>
      </c>
      <c r="BC2252" t="s">
        <v>4577</v>
      </c>
      <c r="BD2252" t="s">
        <v>6817</v>
      </c>
      <c r="BE2252" t="s">
        <v>4578</v>
      </c>
      <c r="BF2252" t="s">
        <v>6818</v>
      </c>
      <c r="BG2252" t="s">
        <v>6819</v>
      </c>
      <c r="BH2252" t="s">
        <v>6793</v>
      </c>
      <c r="BI2252"/>
      <c r="BJ2252" s="96">
        <v>4</v>
      </c>
      <c r="BK2252" s="96" t="s">
        <v>4306</v>
      </c>
      <c r="BL2252" s="68" t="s">
        <v>6786</v>
      </c>
      <c r="CQ2252" s="205">
        <v>1</v>
      </c>
    </row>
    <row r="2253" spans="52:95" x14ac:dyDescent="0.25">
      <c r="AZ2253" s="96" t="s">
        <v>2770</v>
      </c>
      <c r="BA2253" s="96" t="s">
        <v>10</v>
      </c>
      <c r="BB2253" s="96">
        <v>1</v>
      </c>
      <c r="BC2253" t="s">
        <v>4512</v>
      </c>
      <c r="BD2253" t="s">
        <v>4199</v>
      </c>
      <c r="BE2253" t="s">
        <v>6848</v>
      </c>
      <c r="BJ2253" s="96">
        <v>4</v>
      </c>
      <c r="BK2253" s="96" t="s">
        <v>4292</v>
      </c>
      <c r="BL2253" s="68" t="s">
        <v>6786</v>
      </c>
      <c r="CQ2253" s="205">
        <v>1</v>
      </c>
    </row>
    <row r="2254" spans="52:95" x14ac:dyDescent="0.25">
      <c r="AZ2254" s="96" t="s">
        <v>2770</v>
      </c>
      <c r="BA2254" s="96" t="s">
        <v>10</v>
      </c>
      <c r="BB2254" s="96">
        <v>2</v>
      </c>
      <c r="BC2254" t="s">
        <v>4518</v>
      </c>
      <c r="BD2254" t="s">
        <v>4199</v>
      </c>
      <c r="BE2254" t="s">
        <v>6787</v>
      </c>
      <c r="BF2254" t="s">
        <v>6788</v>
      </c>
      <c r="BG2254" t="s">
        <v>6789</v>
      </c>
      <c r="BJ2254" s="96">
        <v>4</v>
      </c>
      <c r="BK2254" s="96" t="s">
        <v>4293</v>
      </c>
      <c r="BL2254" s="68" t="s">
        <v>6786</v>
      </c>
      <c r="CQ2254" s="205">
        <v>1</v>
      </c>
    </row>
    <row r="2255" spans="52:95" x14ac:dyDescent="0.25">
      <c r="AZ2255" s="96" t="s">
        <v>2770</v>
      </c>
      <c r="BA2255" s="96" t="s">
        <v>10</v>
      </c>
      <c r="BB2255" s="96">
        <v>3</v>
      </c>
      <c r="BC2255" t="s">
        <v>4523</v>
      </c>
      <c r="BD2255" t="s">
        <v>4460</v>
      </c>
      <c r="BJ2255" s="96">
        <v>4</v>
      </c>
      <c r="BK2255" s="96" t="s">
        <v>4294</v>
      </c>
      <c r="BL2255" s="68" t="s">
        <v>6786</v>
      </c>
      <c r="CQ2255" s="205">
        <v>1</v>
      </c>
    </row>
    <row r="2256" spans="52:95" x14ac:dyDescent="0.25">
      <c r="AZ2256" s="96" t="s">
        <v>2770</v>
      </c>
      <c r="BA2256" s="96" t="s">
        <v>10</v>
      </c>
      <c r="BB2256" s="96">
        <v>4</v>
      </c>
      <c r="BC2256" t="s">
        <v>4527</v>
      </c>
      <c r="BD2256" t="s">
        <v>4460</v>
      </c>
      <c r="BJ2256" s="96">
        <v>4</v>
      </c>
      <c r="BK2256" s="96" t="s">
        <v>4295</v>
      </c>
      <c r="BL2256" s="68" t="s">
        <v>6786</v>
      </c>
      <c r="CQ2256" s="205">
        <v>1</v>
      </c>
    </row>
    <row r="2257" spans="52:95" x14ac:dyDescent="0.25">
      <c r="AZ2257" s="96" t="s">
        <v>2770</v>
      </c>
      <c r="BA2257" s="96" t="s">
        <v>10</v>
      </c>
      <c r="BB2257" s="96">
        <v>5</v>
      </c>
      <c r="BC2257" t="s">
        <v>4531</v>
      </c>
      <c r="BD2257" t="s">
        <v>5598</v>
      </c>
      <c r="BE2257" t="s">
        <v>6792</v>
      </c>
      <c r="BF2257" t="s">
        <v>6793</v>
      </c>
      <c r="BJ2257" s="96">
        <v>4</v>
      </c>
      <c r="BK2257" s="96" t="s">
        <v>4296</v>
      </c>
      <c r="BL2257" s="68" t="s">
        <v>6786</v>
      </c>
      <c r="CQ2257" s="205">
        <v>1</v>
      </c>
    </row>
    <row r="2258" spans="52:95" x14ac:dyDescent="0.25">
      <c r="AZ2258" s="96" t="s">
        <v>2770</v>
      </c>
      <c r="BA2258" s="96" t="s">
        <v>54</v>
      </c>
      <c r="BB2258" s="96">
        <v>1</v>
      </c>
      <c r="BC2258" t="s">
        <v>4536</v>
      </c>
      <c r="BD2258" t="s">
        <v>4460</v>
      </c>
      <c r="BJ2258" s="96">
        <v>4</v>
      </c>
      <c r="BK2258" s="96" t="s">
        <v>4297</v>
      </c>
      <c r="BL2258" s="68" t="s">
        <v>6786</v>
      </c>
      <c r="CQ2258" s="205">
        <v>1</v>
      </c>
    </row>
    <row r="2259" spans="52:95" x14ac:dyDescent="0.25">
      <c r="AZ2259" s="96" t="s">
        <v>2770</v>
      </c>
      <c r="BA2259" s="96" t="s">
        <v>54</v>
      </c>
      <c r="BB2259" s="96">
        <v>2</v>
      </c>
      <c r="BC2259" t="s">
        <v>4540</v>
      </c>
      <c r="BD2259" t="s">
        <v>4541</v>
      </c>
      <c r="BE2259" t="s">
        <v>6794</v>
      </c>
      <c r="BF2259" t="s">
        <v>6789</v>
      </c>
      <c r="BG2259" t="s">
        <v>6788</v>
      </c>
      <c r="BH2259" s="96" t="s">
        <v>6795</v>
      </c>
      <c r="BJ2259" s="96">
        <v>4</v>
      </c>
      <c r="BK2259" s="96" t="s">
        <v>4298</v>
      </c>
      <c r="BL2259" s="68" t="s">
        <v>6786</v>
      </c>
      <c r="CQ2259" s="205">
        <v>1</v>
      </c>
    </row>
    <row r="2260" spans="52:95" x14ac:dyDescent="0.25">
      <c r="AZ2260" s="96" t="s">
        <v>2770</v>
      </c>
      <c r="BA2260" s="96" t="s">
        <v>54</v>
      </c>
      <c r="BB2260" s="96">
        <v>3</v>
      </c>
      <c r="BC2260" t="s">
        <v>4545</v>
      </c>
      <c r="BD2260" t="s">
        <v>5772</v>
      </c>
      <c r="BE2260" t="s">
        <v>4460</v>
      </c>
      <c r="BI2260"/>
      <c r="BJ2260" s="96">
        <v>4</v>
      </c>
      <c r="BK2260" s="96" t="s">
        <v>4299</v>
      </c>
      <c r="BL2260" s="68" t="s">
        <v>6786</v>
      </c>
      <c r="CQ2260" s="205">
        <v>1</v>
      </c>
    </row>
    <row r="2261" spans="52:95" x14ac:dyDescent="0.25">
      <c r="AZ2261" s="96" t="s">
        <v>2770</v>
      </c>
      <c r="BA2261" s="96" t="s">
        <v>54</v>
      </c>
      <c r="BB2261" s="96">
        <v>4</v>
      </c>
      <c r="BC2261" t="s">
        <v>4550</v>
      </c>
      <c r="BD2261" t="s">
        <v>4551</v>
      </c>
      <c r="BE2261" t="s">
        <v>6799</v>
      </c>
      <c r="BF2261" t="s">
        <v>6800</v>
      </c>
      <c r="BG2261" t="s">
        <v>6801</v>
      </c>
      <c r="BH2261" s="96" t="s">
        <v>6802</v>
      </c>
      <c r="BI2261" s="96" t="s">
        <v>6803</v>
      </c>
      <c r="BJ2261" s="96">
        <v>4</v>
      </c>
      <c r="BK2261" s="96" t="s">
        <v>4300</v>
      </c>
      <c r="BL2261" s="68" t="s">
        <v>6786</v>
      </c>
      <c r="CQ2261" s="205">
        <v>1</v>
      </c>
    </row>
    <row r="2262" spans="52:95" x14ac:dyDescent="0.25">
      <c r="AZ2262" s="96" t="s">
        <v>2770</v>
      </c>
      <c r="BA2262" s="96" t="s">
        <v>54</v>
      </c>
      <c r="BB2262" s="96">
        <v>5</v>
      </c>
      <c r="BC2262" t="s">
        <v>4555</v>
      </c>
      <c r="BD2262" t="s">
        <v>4556</v>
      </c>
      <c r="BE2262" t="s">
        <v>6804</v>
      </c>
      <c r="BF2262" t="s">
        <v>6805</v>
      </c>
      <c r="BG2262" t="s">
        <v>6806</v>
      </c>
      <c r="BH2262" s="96" t="s">
        <v>6807</v>
      </c>
      <c r="BJ2262" s="96">
        <v>4</v>
      </c>
      <c r="BK2262" s="96" t="s">
        <v>4301</v>
      </c>
      <c r="BL2262" s="68" t="s">
        <v>6786</v>
      </c>
      <c r="CQ2262" s="205">
        <v>1</v>
      </c>
    </row>
    <row r="2263" spans="52:95" x14ac:dyDescent="0.25">
      <c r="AZ2263" s="96" t="s">
        <v>2770</v>
      </c>
      <c r="BA2263" s="96" t="s">
        <v>12</v>
      </c>
      <c r="BB2263" s="96">
        <v>1</v>
      </c>
      <c r="BC2263" t="s">
        <v>4560</v>
      </c>
      <c r="BD2263" t="s">
        <v>4199</v>
      </c>
      <c r="BE2263" t="s">
        <v>6848</v>
      </c>
      <c r="BH2263"/>
      <c r="BI2263"/>
      <c r="BJ2263" s="96">
        <v>4</v>
      </c>
      <c r="BK2263" s="96" t="s">
        <v>4302</v>
      </c>
      <c r="BL2263" s="68" t="s">
        <v>6786</v>
      </c>
      <c r="CQ2263" s="205">
        <v>1</v>
      </c>
    </row>
    <row r="2264" spans="52:95" x14ac:dyDescent="0.25">
      <c r="AZ2264" s="96" t="s">
        <v>2770</v>
      </c>
      <c r="BA2264" s="96" t="s">
        <v>12</v>
      </c>
      <c r="BB2264" s="96">
        <v>2</v>
      </c>
      <c r="BC2264" t="s">
        <v>4564</v>
      </c>
      <c r="BD2264" t="s">
        <v>4565</v>
      </c>
      <c r="BE2264" t="s">
        <v>6808</v>
      </c>
      <c r="BF2264" t="s">
        <v>6809</v>
      </c>
      <c r="BG2264" t="s">
        <v>6810</v>
      </c>
      <c r="BH2264" t="s">
        <v>6811</v>
      </c>
      <c r="BI2264"/>
      <c r="BJ2264" s="96">
        <v>4</v>
      </c>
      <c r="BK2264" s="96" t="s">
        <v>4303</v>
      </c>
      <c r="BL2264" s="68" t="s">
        <v>6786</v>
      </c>
      <c r="CQ2264" s="205">
        <v>1</v>
      </c>
    </row>
    <row r="2265" spans="52:95" x14ac:dyDescent="0.25">
      <c r="AZ2265" s="96" t="s">
        <v>2770</v>
      </c>
      <c r="BA2265" s="96" t="s">
        <v>12</v>
      </c>
      <c r="BB2265" s="96">
        <v>3</v>
      </c>
      <c r="BC2265" t="s">
        <v>4569</v>
      </c>
      <c r="BD2265" t="s">
        <v>4199</v>
      </c>
      <c r="BE2265" t="s">
        <v>4460</v>
      </c>
      <c r="BH2265"/>
      <c r="BI2265"/>
      <c r="BJ2265" s="96">
        <v>4</v>
      </c>
      <c r="BK2265" s="96" t="s">
        <v>4304</v>
      </c>
      <c r="BL2265" s="68" t="s">
        <v>6786</v>
      </c>
      <c r="CQ2265" s="205">
        <v>1</v>
      </c>
    </row>
    <row r="2266" spans="52:95" x14ac:dyDescent="0.25">
      <c r="AZ2266" s="96" t="s">
        <v>2770</v>
      </c>
      <c r="BA2266" s="96" t="s">
        <v>12</v>
      </c>
      <c r="BB2266" s="96">
        <v>4</v>
      </c>
      <c r="BC2266" t="s">
        <v>4573</v>
      </c>
      <c r="BD2266" t="s">
        <v>6812</v>
      </c>
      <c r="BE2266" t="s">
        <v>6813</v>
      </c>
      <c r="BF2266" t="s">
        <v>6802</v>
      </c>
      <c r="BG2266" t="s">
        <v>6814</v>
      </c>
      <c r="BH2266" t="s">
        <v>6815</v>
      </c>
      <c r="BI2266" t="s">
        <v>6816</v>
      </c>
      <c r="BJ2266" s="96">
        <v>4</v>
      </c>
      <c r="BK2266" s="96" t="s">
        <v>4305</v>
      </c>
      <c r="BL2266" s="68" t="s">
        <v>6786</v>
      </c>
      <c r="CQ2266" s="205">
        <v>1</v>
      </c>
    </row>
    <row r="2267" spans="52:95" x14ac:dyDescent="0.25">
      <c r="AZ2267" s="96" t="s">
        <v>2770</v>
      </c>
      <c r="BA2267" s="96" t="s">
        <v>12</v>
      </c>
      <c r="BB2267" s="96">
        <v>5</v>
      </c>
      <c r="BC2267" t="s">
        <v>4577</v>
      </c>
      <c r="BD2267" t="s">
        <v>6817</v>
      </c>
      <c r="BE2267" t="s">
        <v>4578</v>
      </c>
      <c r="BF2267" t="s">
        <v>6818</v>
      </c>
      <c r="BG2267" t="s">
        <v>6819</v>
      </c>
      <c r="BH2267" t="s">
        <v>6793</v>
      </c>
      <c r="BI2267"/>
      <c r="BJ2267" s="96">
        <v>4</v>
      </c>
      <c r="BK2267" s="96" t="s">
        <v>4306</v>
      </c>
      <c r="BL2267" s="68" t="s">
        <v>6786</v>
      </c>
      <c r="CQ2267" s="205">
        <v>1</v>
      </c>
    </row>
    <row r="2268" spans="52:95" x14ac:dyDescent="0.25">
      <c r="AZ2268" s="96" t="s">
        <v>2788</v>
      </c>
      <c r="BA2268" s="96" t="s">
        <v>10</v>
      </c>
      <c r="BB2268" s="96">
        <v>1</v>
      </c>
      <c r="BC2268" t="s">
        <v>4512</v>
      </c>
      <c r="BD2268" t="s">
        <v>4461</v>
      </c>
      <c r="BE2268" t="s">
        <v>6848</v>
      </c>
      <c r="BI2268"/>
      <c r="BJ2268" s="96">
        <v>4</v>
      </c>
      <c r="BK2268" s="96" t="s">
        <v>4292</v>
      </c>
      <c r="BL2268" s="68" t="s">
        <v>6786</v>
      </c>
      <c r="CQ2268" s="205">
        <v>1</v>
      </c>
    </row>
    <row r="2269" spans="52:95" x14ac:dyDescent="0.25">
      <c r="AZ2269" s="96" t="s">
        <v>2788</v>
      </c>
      <c r="BA2269" s="96" t="s">
        <v>10</v>
      </c>
      <c r="BB2269" s="96">
        <v>2</v>
      </c>
      <c r="BC2269" t="s">
        <v>4518</v>
      </c>
      <c r="BD2269" t="s">
        <v>4461</v>
      </c>
      <c r="BE2269" t="s">
        <v>6787</v>
      </c>
      <c r="BF2269" t="s">
        <v>6788</v>
      </c>
      <c r="BG2269" t="s">
        <v>6789</v>
      </c>
      <c r="BI2269"/>
      <c r="BJ2269" s="96">
        <v>4</v>
      </c>
      <c r="BK2269" s="96" t="s">
        <v>4293</v>
      </c>
      <c r="BL2269" s="68" t="s">
        <v>6786</v>
      </c>
      <c r="CQ2269" s="205">
        <v>1</v>
      </c>
    </row>
    <row r="2270" spans="52:95" x14ac:dyDescent="0.25">
      <c r="AZ2270" s="96" t="s">
        <v>2788</v>
      </c>
      <c r="BA2270" s="96" t="s">
        <v>10</v>
      </c>
      <c r="BB2270" s="96">
        <v>3</v>
      </c>
      <c r="BC2270" t="s">
        <v>4523</v>
      </c>
      <c r="BD2270" t="s">
        <v>5773</v>
      </c>
      <c r="BE2270" t="s">
        <v>4462</v>
      </c>
      <c r="BI2270"/>
      <c r="BJ2270" s="96">
        <v>4</v>
      </c>
      <c r="BK2270" s="96" t="s">
        <v>4294</v>
      </c>
      <c r="BL2270" s="68" t="s">
        <v>6786</v>
      </c>
      <c r="CQ2270" s="205">
        <v>1</v>
      </c>
    </row>
    <row r="2271" spans="52:95" x14ac:dyDescent="0.25">
      <c r="AZ2271" s="96" t="s">
        <v>2788</v>
      </c>
      <c r="BA2271" s="96" t="s">
        <v>10</v>
      </c>
      <c r="BB2271" s="96">
        <v>4</v>
      </c>
      <c r="BC2271" t="s">
        <v>4527</v>
      </c>
      <c r="BD2271" t="s">
        <v>4462</v>
      </c>
      <c r="BJ2271" s="96">
        <v>4</v>
      </c>
      <c r="BK2271" s="96" t="s">
        <v>4295</v>
      </c>
      <c r="BL2271" s="68" t="s">
        <v>6786</v>
      </c>
      <c r="CQ2271" s="205">
        <v>1</v>
      </c>
    </row>
    <row r="2272" spans="52:95" x14ac:dyDescent="0.25">
      <c r="AZ2272" s="96" t="s">
        <v>2788</v>
      </c>
      <c r="BA2272" s="96" t="s">
        <v>10</v>
      </c>
      <c r="BB2272" s="96">
        <v>5</v>
      </c>
      <c r="BC2272" t="s">
        <v>4531</v>
      </c>
      <c r="BD2272" t="s">
        <v>5598</v>
      </c>
      <c r="BE2272" t="s">
        <v>6792</v>
      </c>
      <c r="BF2272" t="s">
        <v>6793</v>
      </c>
      <c r="BJ2272" s="96">
        <v>4</v>
      </c>
      <c r="BK2272" s="96" t="s">
        <v>4296</v>
      </c>
      <c r="BL2272" s="68" t="s">
        <v>6786</v>
      </c>
      <c r="CQ2272" s="205">
        <v>1</v>
      </c>
    </row>
    <row r="2273" spans="52:95" x14ac:dyDescent="0.25">
      <c r="AZ2273" s="96" t="s">
        <v>2788</v>
      </c>
      <c r="BA2273" s="96" t="s">
        <v>54</v>
      </c>
      <c r="BB2273" s="96">
        <v>1</v>
      </c>
      <c r="BC2273" t="s">
        <v>4536</v>
      </c>
      <c r="BD2273" t="s">
        <v>4462</v>
      </c>
      <c r="BJ2273" s="96">
        <v>4</v>
      </c>
      <c r="BK2273" s="96" t="s">
        <v>4297</v>
      </c>
      <c r="BL2273" s="68" t="s">
        <v>6786</v>
      </c>
      <c r="CQ2273" s="205">
        <v>1</v>
      </c>
    </row>
    <row r="2274" spans="52:95" x14ac:dyDescent="0.25">
      <c r="AZ2274" s="96" t="s">
        <v>2788</v>
      </c>
      <c r="BA2274" s="96" t="s">
        <v>54</v>
      </c>
      <c r="BB2274" s="96">
        <v>2</v>
      </c>
      <c r="BC2274" t="s">
        <v>4540</v>
      </c>
      <c r="BD2274" t="s">
        <v>4541</v>
      </c>
      <c r="BE2274" t="s">
        <v>6794</v>
      </c>
      <c r="BF2274" t="s">
        <v>6789</v>
      </c>
      <c r="BG2274" t="s">
        <v>6788</v>
      </c>
      <c r="BH2274" s="96" t="s">
        <v>6795</v>
      </c>
      <c r="BJ2274" s="96">
        <v>4</v>
      </c>
      <c r="BK2274" s="96" t="s">
        <v>4298</v>
      </c>
      <c r="BL2274" s="68" t="s">
        <v>6786</v>
      </c>
      <c r="CQ2274" s="205">
        <v>1</v>
      </c>
    </row>
    <row r="2275" spans="52:95" x14ac:dyDescent="0.25">
      <c r="AZ2275" s="96" t="s">
        <v>2788</v>
      </c>
      <c r="BA2275" s="96" t="s">
        <v>54</v>
      </c>
      <c r="BB2275" s="96">
        <v>3</v>
      </c>
      <c r="BC2275" t="s">
        <v>4545</v>
      </c>
      <c r="BD2275" t="s">
        <v>5773</v>
      </c>
      <c r="BE2275" t="s">
        <v>4462</v>
      </c>
      <c r="BI2275"/>
      <c r="BJ2275" s="96">
        <v>4</v>
      </c>
      <c r="BK2275" s="96" t="s">
        <v>4299</v>
      </c>
      <c r="BL2275" s="68" t="s">
        <v>6786</v>
      </c>
      <c r="CQ2275" s="205">
        <v>1</v>
      </c>
    </row>
    <row r="2276" spans="52:95" x14ac:dyDescent="0.25">
      <c r="AZ2276" s="96" t="s">
        <v>2788</v>
      </c>
      <c r="BA2276" s="96" t="s">
        <v>54</v>
      </c>
      <c r="BB2276" s="96">
        <v>4</v>
      </c>
      <c r="BC2276" t="s">
        <v>4550</v>
      </c>
      <c r="BD2276" t="s">
        <v>4551</v>
      </c>
      <c r="BE2276" t="s">
        <v>6799</v>
      </c>
      <c r="BF2276" t="s">
        <v>6800</v>
      </c>
      <c r="BG2276" t="s">
        <v>6801</v>
      </c>
      <c r="BH2276" s="96" t="s">
        <v>6802</v>
      </c>
      <c r="BI2276" s="96" t="s">
        <v>6803</v>
      </c>
      <c r="BJ2276" s="96">
        <v>4</v>
      </c>
      <c r="BK2276" s="96" t="s">
        <v>4300</v>
      </c>
      <c r="BL2276" s="68" t="s">
        <v>6786</v>
      </c>
      <c r="CQ2276" s="205">
        <v>1</v>
      </c>
    </row>
    <row r="2277" spans="52:95" x14ac:dyDescent="0.25">
      <c r="AZ2277" s="96" t="s">
        <v>2788</v>
      </c>
      <c r="BA2277" s="96" t="s">
        <v>54</v>
      </c>
      <c r="BB2277" s="96">
        <v>5</v>
      </c>
      <c r="BC2277" t="s">
        <v>4555</v>
      </c>
      <c r="BD2277" t="s">
        <v>4556</v>
      </c>
      <c r="BE2277" t="s">
        <v>6804</v>
      </c>
      <c r="BF2277" t="s">
        <v>6805</v>
      </c>
      <c r="BG2277" t="s">
        <v>6806</v>
      </c>
      <c r="BH2277" s="96" t="s">
        <v>6807</v>
      </c>
      <c r="BJ2277" s="96">
        <v>4</v>
      </c>
      <c r="BK2277" s="96" t="s">
        <v>4301</v>
      </c>
      <c r="BL2277" s="68" t="s">
        <v>6786</v>
      </c>
      <c r="CQ2277" s="205">
        <v>1</v>
      </c>
    </row>
    <row r="2278" spans="52:95" x14ac:dyDescent="0.25">
      <c r="AZ2278" s="96" t="s">
        <v>2788</v>
      </c>
      <c r="BA2278" s="96" t="s">
        <v>12</v>
      </c>
      <c r="BB2278" s="96">
        <v>1</v>
      </c>
      <c r="BC2278" t="s">
        <v>4560</v>
      </c>
      <c r="BD2278" t="s">
        <v>4461</v>
      </c>
      <c r="BE2278" t="s">
        <v>6848</v>
      </c>
      <c r="BH2278"/>
      <c r="BI2278"/>
      <c r="BJ2278" s="96">
        <v>4</v>
      </c>
      <c r="BK2278" s="96" t="s">
        <v>4302</v>
      </c>
      <c r="BL2278" s="68" t="s">
        <v>6786</v>
      </c>
      <c r="CQ2278" s="205">
        <v>1</v>
      </c>
    </row>
    <row r="2279" spans="52:95" x14ac:dyDescent="0.25">
      <c r="AZ2279" s="96" t="s">
        <v>2788</v>
      </c>
      <c r="BA2279" s="96" t="s">
        <v>12</v>
      </c>
      <c r="BB2279" s="96">
        <v>2</v>
      </c>
      <c r="BC2279" t="s">
        <v>4564</v>
      </c>
      <c r="BD2279" t="s">
        <v>4565</v>
      </c>
      <c r="BE2279" t="s">
        <v>6808</v>
      </c>
      <c r="BF2279" t="s">
        <v>6809</v>
      </c>
      <c r="BG2279" t="s">
        <v>6810</v>
      </c>
      <c r="BH2279" t="s">
        <v>6811</v>
      </c>
      <c r="BI2279"/>
      <c r="BJ2279" s="96">
        <v>4</v>
      </c>
      <c r="BK2279" s="96" t="s">
        <v>4303</v>
      </c>
      <c r="BL2279" s="68" t="s">
        <v>6786</v>
      </c>
      <c r="CQ2279" s="205">
        <v>1</v>
      </c>
    </row>
    <row r="2280" spans="52:95" x14ac:dyDescent="0.25">
      <c r="AZ2280" s="96" t="s">
        <v>2788</v>
      </c>
      <c r="BA2280" s="96" t="s">
        <v>12</v>
      </c>
      <c r="BB2280" s="96">
        <v>3</v>
      </c>
      <c r="BC2280" t="s">
        <v>4569</v>
      </c>
      <c r="BD2280" t="s">
        <v>4461</v>
      </c>
      <c r="BE2280" t="s">
        <v>4462</v>
      </c>
      <c r="BH2280"/>
      <c r="BI2280"/>
      <c r="BJ2280" s="96">
        <v>4</v>
      </c>
      <c r="BK2280" s="96" t="s">
        <v>4304</v>
      </c>
      <c r="BL2280" s="68" t="s">
        <v>6786</v>
      </c>
      <c r="CQ2280" s="205">
        <v>1</v>
      </c>
    </row>
    <row r="2281" spans="52:95" x14ac:dyDescent="0.25">
      <c r="AZ2281" s="96" t="s">
        <v>2788</v>
      </c>
      <c r="BA2281" s="96" t="s">
        <v>12</v>
      </c>
      <c r="BB2281" s="96">
        <v>4</v>
      </c>
      <c r="BC2281" t="s">
        <v>4573</v>
      </c>
      <c r="BD2281" t="s">
        <v>6812</v>
      </c>
      <c r="BE2281" t="s">
        <v>6813</v>
      </c>
      <c r="BF2281" t="s">
        <v>6802</v>
      </c>
      <c r="BG2281" t="s">
        <v>6814</v>
      </c>
      <c r="BH2281" t="s">
        <v>6815</v>
      </c>
      <c r="BI2281" t="s">
        <v>6816</v>
      </c>
      <c r="BJ2281" s="96">
        <v>4</v>
      </c>
      <c r="BK2281" s="96" t="s">
        <v>4305</v>
      </c>
      <c r="BL2281" s="68" t="s">
        <v>6786</v>
      </c>
      <c r="CQ2281" s="205">
        <v>1</v>
      </c>
    </row>
    <row r="2282" spans="52:95" x14ac:dyDescent="0.25">
      <c r="AZ2282" s="96" t="s">
        <v>2788</v>
      </c>
      <c r="BA2282" s="96" t="s">
        <v>12</v>
      </c>
      <c r="BB2282" s="96">
        <v>5</v>
      </c>
      <c r="BC2282" t="s">
        <v>4577</v>
      </c>
      <c r="BD2282" t="s">
        <v>6817</v>
      </c>
      <c r="BE2282" t="s">
        <v>4578</v>
      </c>
      <c r="BF2282" t="s">
        <v>6818</v>
      </c>
      <c r="BG2282" t="s">
        <v>6819</v>
      </c>
      <c r="BH2282" t="s">
        <v>6793</v>
      </c>
      <c r="BI2282"/>
      <c r="BJ2282" s="96">
        <v>4</v>
      </c>
      <c r="BK2282" s="96" t="s">
        <v>4306</v>
      </c>
      <c r="BL2282" s="68" t="s">
        <v>6786</v>
      </c>
      <c r="CQ2282" s="205">
        <v>1</v>
      </c>
    </row>
    <row r="2283" spans="52:95" x14ac:dyDescent="0.25">
      <c r="AZ2283" s="96" t="s">
        <v>2805</v>
      </c>
      <c r="BA2283" s="96" t="s">
        <v>10</v>
      </c>
      <c r="BB2283" s="96">
        <v>1</v>
      </c>
      <c r="BC2283" t="s">
        <v>4512</v>
      </c>
      <c r="BD2283" t="s">
        <v>4463</v>
      </c>
      <c r="BE2283" t="s">
        <v>6848</v>
      </c>
      <c r="BJ2283" s="96">
        <v>4</v>
      </c>
      <c r="BK2283" s="96" t="s">
        <v>4292</v>
      </c>
      <c r="BL2283" s="68" t="s">
        <v>6786</v>
      </c>
      <c r="CQ2283" s="205">
        <v>1</v>
      </c>
    </row>
    <row r="2284" spans="52:95" x14ac:dyDescent="0.25">
      <c r="AZ2284" s="96" t="s">
        <v>2805</v>
      </c>
      <c r="BA2284" s="96" t="s">
        <v>10</v>
      </c>
      <c r="BB2284" s="96">
        <v>2</v>
      </c>
      <c r="BC2284" t="s">
        <v>4518</v>
      </c>
      <c r="BD2284" t="s">
        <v>4463</v>
      </c>
      <c r="BE2284" t="s">
        <v>6787</v>
      </c>
      <c r="BF2284" t="s">
        <v>6788</v>
      </c>
      <c r="BG2284" t="s">
        <v>6789</v>
      </c>
      <c r="BJ2284" s="96">
        <v>4</v>
      </c>
      <c r="BK2284" s="96" t="s">
        <v>4293</v>
      </c>
      <c r="BL2284" s="68" t="s">
        <v>6786</v>
      </c>
      <c r="CQ2284" s="205">
        <v>1</v>
      </c>
    </row>
    <row r="2285" spans="52:95" x14ac:dyDescent="0.25">
      <c r="AZ2285" s="96" t="s">
        <v>2805</v>
      </c>
      <c r="BA2285" s="96" t="s">
        <v>10</v>
      </c>
      <c r="BB2285" s="96">
        <v>3</v>
      </c>
      <c r="BC2285" t="s">
        <v>4523</v>
      </c>
      <c r="BD2285" t="s">
        <v>5774</v>
      </c>
      <c r="BE2285" t="s">
        <v>5775</v>
      </c>
      <c r="BI2285"/>
      <c r="BJ2285" s="96">
        <v>4</v>
      </c>
      <c r="BK2285" s="96" t="s">
        <v>4294</v>
      </c>
      <c r="BL2285" s="68" t="s">
        <v>6786</v>
      </c>
      <c r="CQ2285" s="205">
        <v>1</v>
      </c>
    </row>
    <row r="2286" spans="52:95" x14ac:dyDescent="0.25">
      <c r="AZ2286" s="96" t="s">
        <v>2805</v>
      </c>
      <c r="BA2286" s="96" t="s">
        <v>10</v>
      </c>
      <c r="BB2286" s="96">
        <v>4</v>
      </c>
      <c r="BC2286" t="s">
        <v>4527</v>
      </c>
      <c r="BD2286" t="s">
        <v>5775</v>
      </c>
      <c r="BJ2286" s="96">
        <v>4</v>
      </c>
      <c r="BK2286" s="96" t="s">
        <v>4295</v>
      </c>
      <c r="BL2286" s="68" t="s">
        <v>6786</v>
      </c>
      <c r="CQ2286" s="205">
        <v>1</v>
      </c>
    </row>
    <row r="2287" spans="52:95" x14ac:dyDescent="0.25">
      <c r="AZ2287" s="96" t="s">
        <v>2805</v>
      </c>
      <c r="BA2287" s="96" t="s">
        <v>10</v>
      </c>
      <c r="BB2287" s="96">
        <v>5</v>
      </c>
      <c r="BC2287" t="s">
        <v>4531</v>
      </c>
      <c r="BD2287" t="s">
        <v>5598</v>
      </c>
      <c r="BE2287" t="s">
        <v>6792</v>
      </c>
      <c r="BF2287" t="s">
        <v>6793</v>
      </c>
      <c r="BJ2287" s="96">
        <v>4</v>
      </c>
      <c r="BK2287" s="96" t="s">
        <v>4296</v>
      </c>
      <c r="BL2287" s="68" t="s">
        <v>6786</v>
      </c>
      <c r="CQ2287" s="205">
        <v>1</v>
      </c>
    </row>
    <row r="2288" spans="52:95" x14ac:dyDescent="0.25">
      <c r="AZ2288" s="96" t="s">
        <v>2805</v>
      </c>
      <c r="BA2288" s="96" t="s">
        <v>54</v>
      </c>
      <c r="BB2288" s="96">
        <v>1</v>
      </c>
      <c r="BC2288" t="s">
        <v>4536</v>
      </c>
      <c r="BD2288" t="s">
        <v>5775</v>
      </c>
      <c r="BJ2288" s="96">
        <v>4</v>
      </c>
      <c r="BK2288" s="96" t="s">
        <v>4297</v>
      </c>
      <c r="BL2288" s="68" t="s">
        <v>6786</v>
      </c>
      <c r="CQ2288" s="205">
        <v>1</v>
      </c>
    </row>
    <row r="2289" spans="52:95" x14ac:dyDescent="0.25">
      <c r="AZ2289" s="96" t="s">
        <v>2805</v>
      </c>
      <c r="BA2289" s="96" t="s">
        <v>54</v>
      </c>
      <c r="BB2289" s="96">
        <v>2</v>
      </c>
      <c r="BC2289" t="s">
        <v>4540</v>
      </c>
      <c r="BD2289" t="s">
        <v>4541</v>
      </c>
      <c r="BE2289" t="s">
        <v>6794</v>
      </c>
      <c r="BF2289" t="s">
        <v>6789</v>
      </c>
      <c r="BG2289" t="s">
        <v>6788</v>
      </c>
      <c r="BH2289" s="96" t="s">
        <v>6795</v>
      </c>
      <c r="BJ2289" s="96">
        <v>4</v>
      </c>
      <c r="BK2289" s="96" t="s">
        <v>4298</v>
      </c>
      <c r="BL2289" s="68" t="s">
        <v>6786</v>
      </c>
      <c r="CQ2289" s="205">
        <v>1</v>
      </c>
    </row>
    <row r="2290" spans="52:95" x14ac:dyDescent="0.25">
      <c r="AZ2290" s="96" t="s">
        <v>2805</v>
      </c>
      <c r="BA2290" s="96" t="s">
        <v>54</v>
      </c>
      <c r="BB2290" s="96">
        <v>3</v>
      </c>
      <c r="BC2290" t="s">
        <v>4545</v>
      </c>
      <c r="BD2290" t="s">
        <v>5774</v>
      </c>
      <c r="BE2290" t="s">
        <v>5775</v>
      </c>
      <c r="BI2290"/>
      <c r="BJ2290" s="96">
        <v>4</v>
      </c>
      <c r="BK2290" s="96" t="s">
        <v>4299</v>
      </c>
      <c r="BL2290" s="68" t="s">
        <v>6786</v>
      </c>
      <c r="CQ2290" s="205">
        <v>1</v>
      </c>
    </row>
    <row r="2291" spans="52:95" x14ac:dyDescent="0.25">
      <c r="AZ2291" s="96" t="s">
        <v>2805</v>
      </c>
      <c r="BA2291" s="96" t="s">
        <v>54</v>
      </c>
      <c r="BB2291" s="96">
        <v>4</v>
      </c>
      <c r="BC2291" t="s">
        <v>4550</v>
      </c>
      <c r="BD2291" t="s">
        <v>4551</v>
      </c>
      <c r="BE2291" t="s">
        <v>6799</v>
      </c>
      <c r="BF2291" t="s">
        <v>6800</v>
      </c>
      <c r="BG2291" t="s">
        <v>6801</v>
      </c>
      <c r="BH2291" s="96" t="s">
        <v>6802</v>
      </c>
      <c r="BI2291" s="96" t="s">
        <v>6803</v>
      </c>
      <c r="BJ2291" s="96">
        <v>4</v>
      </c>
      <c r="BK2291" s="96" t="s">
        <v>4300</v>
      </c>
      <c r="BL2291" s="68" t="s">
        <v>6786</v>
      </c>
      <c r="CQ2291" s="205">
        <v>1</v>
      </c>
    </row>
    <row r="2292" spans="52:95" x14ac:dyDescent="0.25">
      <c r="AZ2292" s="96" t="s">
        <v>2805</v>
      </c>
      <c r="BA2292" s="96" t="s">
        <v>54</v>
      </c>
      <c r="BB2292" s="96">
        <v>5</v>
      </c>
      <c r="BC2292" t="s">
        <v>4555</v>
      </c>
      <c r="BD2292" t="s">
        <v>4556</v>
      </c>
      <c r="BE2292" t="s">
        <v>6804</v>
      </c>
      <c r="BF2292" t="s">
        <v>6805</v>
      </c>
      <c r="BG2292" t="s">
        <v>6806</v>
      </c>
      <c r="BH2292" s="96" t="s">
        <v>6807</v>
      </c>
      <c r="BJ2292" s="96">
        <v>4</v>
      </c>
      <c r="BK2292" s="96" t="s">
        <v>4301</v>
      </c>
      <c r="BL2292" s="68" t="s">
        <v>6786</v>
      </c>
      <c r="CQ2292" s="205">
        <v>1</v>
      </c>
    </row>
    <row r="2293" spans="52:95" x14ac:dyDescent="0.25">
      <c r="AZ2293" s="96" t="s">
        <v>2805</v>
      </c>
      <c r="BA2293" s="96" t="s">
        <v>12</v>
      </c>
      <c r="BB2293" s="96">
        <v>1</v>
      </c>
      <c r="BC2293" t="s">
        <v>4560</v>
      </c>
      <c r="BD2293" t="s">
        <v>4463</v>
      </c>
      <c r="BE2293" t="s">
        <v>6848</v>
      </c>
      <c r="BH2293"/>
      <c r="BI2293"/>
      <c r="BJ2293" s="96">
        <v>4</v>
      </c>
      <c r="BK2293" s="96" t="s">
        <v>4302</v>
      </c>
      <c r="BL2293" s="68" t="s">
        <v>6786</v>
      </c>
      <c r="CQ2293" s="205">
        <v>1</v>
      </c>
    </row>
    <row r="2294" spans="52:95" x14ac:dyDescent="0.25">
      <c r="AZ2294" s="96" t="s">
        <v>2805</v>
      </c>
      <c r="BA2294" s="96" t="s">
        <v>12</v>
      </c>
      <c r="BB2294" s="96">
        <v>2</v>
      </c>
      <c r="BC2294" t="s">
        <v>4564</v>
      </c>
      <c r="BD2294" t="s">
        <v>4565</v>
      </c>
      <c r="BE2294" t="s">
        <v>6808</v>
      </c>
      <c r="BF2294" t="s">
        <v>6809</v>
      </c>
      <c r="BG2294" t="s">
        <v>6810</v>
      </c>
      <c r="BH2294" t="s">
        <v>6811</v>
      </c>
      <c r="BI2294"/>
      <c r="BJ2294" s="96">
        <v>4</v>
      </c>
      <c r="BK2294" s="96" t="s">
        <v>4303</v>
      </c>
      <c r="BL2294" s="68" t="s">
        <v>6786</v>
      </c>
      <c r="CQ2294" s="205">
        <v>1</v>
      </c>
    </row>
    <row r="2295" spans="52:95" x14ac:dyDescent="0.25">
      <c r="AZ2295" s="96" t="s">
        <v>2805</v>
      </c>
      <c r="BA2295" s="96" t="s">
        <v>12</v>
      </c>
      <c r="BB2295" s="96">
        <v>3</v>
      </c>
      <c r="BC2295" t="s">
        <v>4569</v>
      </c>
      <c r="BD2295" t="s">
        <v>4463</v>
      </c>
      <c r="BE2295" t="s">
        <v>5775</v>
      </c>
      <c r="BH2295"/>
      <c r="BI2295"/>
      <c r="BJ2295" s="96">
        <v>4</v>
      </c>
      <c r="BK2295" s="96" t="s">
        <v>4304</v>
      </c>
      <c r="BL2295" s="68" t="s">
        <v>6786</v>
      </c>
      <c r="CQ2295" s="205">
        <v>1</v>
      </c>
    </row>
    <row r="2296" spans="52:95" x14ac:dyDescent="0.25">
      <c r="AZ2296" s="96" t="s">
        <v>2805</v>
      </c>
      <c r="BA2296" s="96" t="s">
        <v>12</v>
      </c>
      <c r="BB2296" s="96">
        <v>4</v>
      </c>
      <c r="BC2296" t="s">
        <v>4573</v>
      </c>
      <c r="BD2296" t="s">
        <v>6812</v>
      </c>
      <c r="BE2296" t="s">
        <v>6813</v>
      </c>
      <c r="BF2296" t="s">
        <v>6802</v>
      </c>
      <c r="BG2296" t="s">
        <v>6814</v>
      </c>
      <c r="BH2296" t="s">
        <v>6815</v>
      </c>
      <c r="BI2296" t="s">
        <v>6816</v>
      </c>
      <c r="BJ2296" s="96">
        <v>4</v>
      </c>
      <c r="BK2296" s="96" t="s">
        <v>4305</v>
      </c>
      <c r="BL2296" s="68" t="s">
        <v>6786</v>
      </c>
      <c r="CQ2296" s="205">
        <v>1</v>
      </c>
    </row>
    <row r="2297" spans="52:95" x14ac:dyDescent="0.25">
      <c r="AZ2297" s="96" t="s">
        <v>2805</v>
      </c>
      <c r="BA2297" s="96" t="s">
        <v>12</v>
      </c>
      <c r="BB2297" s="96">
        <v>5</v>
      </c>
      <c r="BC2297" t="s">
        <v>4577</v>
      </c>
      <c r="BD2297" t="s">
        <v>6817</v>
      </c>
      <c r="BE2297" t="s">
        <v>4578</v>
      </c>
      <c r="BF2297" t="s">
        <v>6818</v>
      </c>
      <c r="BG2297" t="s">
        <v>6819</v>
      </c>
      <c r="BH2297" t="s">
        <v>6793</v>
      </c>
      <c r="BI2297"/>
      <c r="BJ2297" s="96">
        <v>4</v>
      </c>
      <c r="BK2297" s="96" t="s">
        <v>4306</v>
      </c>
      <c r="BL2297" s="68" t="s">
        <v>6786</v>
      </c>
      <c r="CQ2297" s="205">
        <v>1</v>
      </c>
    </row>
    <row r="2298" spans="52:95" x14ac:dyDescent="0.25">
      <c r="AZ2298" s="96" t="s">
        <v>2822</v>
      </c>
      <c r="BA2298" s="96" t="s">
        <v>10</v>
      </c>
      <c r="BB2298" s="96">
        <v>1</v>
      </c>
      <c r="BC2298" t="s">
        <v>4512</v>
      </c>
      <c r="BD2298" t="s">
        <v>5776</v>
      </c>
      <c r="BE2298" t="s">
        <v>6831</v>
      </c>
      <c r="BI2298"/>
      <c r="BJ2298" s="96">
        <v>4</v>
      </c>
      <c r="BK2298" s="96" t="s">
        <v>4292</v>
      </c>
      <c r="BL2298" s="68" t="s">
        <v>6786</v>
      </c>
      <c r="CQ2298" s="205">
        <v>1</v>
      </c>
    </row>
    <row r="2299" spans="52:95" x14ac:dyDescent="0.25">
      <c r="AZ2299" s="96" t="s">
        <v>2822</v>
      </c>
      <c r="BA2299" s="96" t="s">
        <v>10</v>
      </c>
      <c r="BB2299" s="96">
        <v>2</v>
      </c>
      <c r="BC2299" t="s">
        <v>4518</v>
      </c>
      <c r="BD2299" t="s">
        <v>7101</v>
      </c>
      <c r="BE2299" t="s">
        <v>6787</v>
      </c>
      <c r="BF2299" t="s">
        <v>6788</v>
      </c>
      <c r="BG2299" t="s">
        <v>6789</v>
      </c>
      <c r="BJ2299" s="96">
        <v>4</v>
      </c>
      <c r="BK2299" s="96" t="s">
        <v>4293</v>
      </c>
      <c r="BL2299" s="68" t="s">
        <v>6786</v>
      </c>
      <c r="CQ2299" s="205">
        <v>1</v>
      </c>
    </row>
    <row r="2300" spans="52:95" x14ac:dyDescent="0.25">
      <c r="AZ2300" s="96" t="s">
        <v>2822</v>
      </c>
      <c r="BA2300" s="96" t="s">
        <v>10</v>
      </c>
      <c r="BB2300" s="96">
        <v>3</v>
      </c>
      <c r="BC2300" t="s">
        <v>4523</v>
      </c>
      <c r="BD2300" t="s">
        <v>7101</v>
      </c>
      <c r="BE2300" t="s">
        <v>7102</v>
      </c>
      <c r="BJ2300" s="96">
        <v>4</v>
      </c>
      <c r="BK2300" s="96" t="s">
        <v>4294</v>
      </c>
      <c r="BL2300" s="68" t="s">
        <v>6786</v>
      </c>
      <c r="CQ2300" s="205">
        <v>1</v>
      </c>
    </row>
    <row r="2301" spans="52:95" x14ac:dyDescent="0.25">
      <c r="AZ2301" s="96" t="s">
        <v>2822</v>
      </c>
      <c r="BA2301" s="96" t="s">
        <v>10</v>
      </c>
      <c r="BB2301" s="96">
        <v>4</v>
      </c>
      <c r="BC2301" t="s">
        <v>4527</v>
      </c>
      <c r="BD2301" t="s">
        <v>7103</v>
      </c>
      <c r="BJ2301" s="96">
        <v>4</v>
      </c>
      <c r="BK2301" s="96" t="s">
        <v>4295</v>
      </c>
      <c r="BL2301" s="68" t="s">
        <v>6786</v>
      </c>
      <c r="CQ2301" s="205">
        <v>1</v>
      </c>
    </row>
    <row r="2302" spans="52:95" x14ac:dyDescent="0.25">
      <c r="AZ2302" s="96" t="s">
        <v>2822</v>
      </c>
      <c r="BA2302" s="96" t="s">
        <v>10</v>
      </c>
      <c r="BB2302" s="96">
        <v>5</v>
      </c>
      <c r="BC2302" t="s">
        <v>4531</v>
      </c>
      <c r="BD2302" t="s">
        <v>7104</v>
      </c>
      <c r="BE2302" t="s">
        <v>6792</v>
      </c>
      <c r="BF2302" t="s">
        <v>6793</v>
      </c>
      <c r="BJ2302" s="96">
        <v>4</v>
      </c>
      <c r="BK2302" s="96" t="s">
        <v>4296</v>
      </c>
      <c r="BL2302" s="68" t="s">
        <v>6786</v>
      </c>
      <c r="CQ2302" s="205">
        <v>1</v>
      </c>
    </row>
    <row r="2303" spans="52:95" x14ac:dyDescent="0.25">
      <c r="AZ2303" s="96" t="s">
        <v>2822</v>
      </c>
      <c r="BA2303" s="96" t="s">
        <v>54</v>
      </c>
      <c r="BB2303" s="96">
        <v>1</v>
      </c>
      <c r="BC2303" t="s">
        <v>4536</v>
      </c>
      <c r="BD2303" t="s">
        <v>7105</v>
      </c>
      <c r="BJ2303" s="96">
        <v>4</v>
      </c>
      <c r="BK2303" s="96" t="s">
        <v>4297</v>
      </c>
      <c r="BL2303" s="68" t="s">
        <v>6786</v>
      </c>
      <c r="CQ2303" s="205">
        <v>1</v>
      </c>
    </row>
    <row r="2304" spans="52:95" x14ac:dyDescent="0.25">
      <c r="AZ2304" s="96" t="s">
        <v>2822</v>
      </c>
      <c r="BA2304" s="96" t="s">
        <v>54</v>
      </c>
      <c r="BB2304" s="96">
        <v>2</v>
      </c>
      <c r="BC2304" t="s">
        <v>4540</v>
      </c>
      <c r="BD2304" t="s">
        <v>4541</v>
      </c>
      <c r="BE2304" t="s">
        <v>6794</v>
      </c>
      <c r="BF2304" t="s">
        <v>6789</v>
      </c>
      <c r="BG2304" t="s">
        <v>6788</v>
      </c>
      <c r="BH2304" s="96" t="s">
        <v>6795</v>
      </c>
      <c r="BJ2304" s="96">
        <v>4</v>
      </c>
      <c r="BK2304" s="96" t="s">
        <v>4298</v>
      </c>
      <c r="BL2304" s="68" t="s">
        <v>6786</v>
      </c>
      <c r="CQ2304" s="205">
        <v>1</v>
      </c>
    </row>
    <row r="2305" spans="52:95" x14ac:dyDescent="0.25">
      <c r="AZ2305" s="96" t="s">
        <v>2822</v>
      </c>
      <c r="BA2305" s="96" t="s">
        <v>54</v>
      </c>
      <c r="BB2305" s="96">
        <v>3</v>
      </c>
      <c r="BC2305" t="s">
        <v>4545</v>
      </c>
      <c r="BD2305" t="s">
        <v>5777</v>
      </c>
      <c r="BE2305" t="s">
        <v>7102</v>
      </c>
      <c r="BI2305"/>
      <c r="BJ2305" s="96">
        <v>4</v>
      </c>
      <c r="BK2305" s="96" t="s">
        <v>4299</v>
      </c>
      <c r="BL2305" s="68" t="s">
        <v>6786</v>
      </c>
      <c r="CQ2305" s="205">
        <v>1</v>
      </c>
    </row>
    <row r="2306" spans="52:95" x14ac:dyDescent="0.25">
      <c r="AZ2306" s="96" t="s">
        <v>2822</v>
      </c>
      <c r="BA2306" s="96" t="s">
        <v>54</v>
      </c>
      <c r="BB2306" s="96">
        <v>4</v>
      </c>
      <c r="BC2306" t="s">
        <v>4550</v>
      </c>
      <c r="BD2306" t="s">
        <v>4551</v>
      </c>
      <c r="BE2306" t="s">
        <v>6799</v>
      </c>
      <c r="BF2306" t="s">
        <v>6800</v>
      </c>
      <c r="BG2306" t="s">
        <v>6801</v>
      </c>
      <c r="BH2306" s="96" t="s">
        <v>6802</v>
      </c>
      <c r="BI2306" s="96" t="s">
        <v>6803</v>
      </c>
      <c r="BJ2306" s="96">
        <v>4</v>
      </c>
      <c r="BK2306" s="96" t="s">
        <v>4300</v>
      </c>
      <c r="BL2306" s="68" t="s">
        <v>6786</v>
      </c>
      <c r="CQ2306" s="205">
        <v>1</v>
      </c>
    </row>
    <row r="2307" spans="52:95" x14ac:dyDescent="0.25">
      <c r="AZ2307" s="96" t="s">
        <v>2822</v>
      </c>
      <c r="BA2307" s="96" t="s">
        <v>54</v>
      </c>
      <c r="BB2307" s="96">
        <v>5</v>
      </c>
      <c r="BC2307" t="s">
        <v>4555</v>
      </c>
      <c r="BD2307" t="s">
        <v>4556</v>
      </c>
      <c r="BE2307" t="s">
        <v>6804</v>
      </c>
      <c r="BF2307" t="s">
        <v>6805</v>
      </c>
      <c r="BG2307" t="s">
        <v>6806</v>
      </c>
      <c r="BH2307" s="96" t="s">
        <v>6807</v>
      </c>
      <c r="BJ2307" s="96">
        <v>4</v>
      </c>
      <c r="BK2307" s="96" t="s">
        <v>4301</v>
      </c>
      <c r="BL2307" s="68" t="s">
        <v>6786</v>
      </c>
      <c r="CQ2307" s="205">
        <v>1</v>
      </c>
    </row>
    <row r="2308" spans="52:95" x14ac:dyDescent="0.25">
      <c r="AZ2308" s="96" t="s">
        <v>2822</v>
      </c>
      <c r="BA2308" s="96" t="s">
        <v>12</v>
      </c>
      <c r="BB2308" s="96">
        <v>1</v>
      </c>
      <c r="BC2308" t="s">
        <v>4560</v>
      </c>
      <c r="BD2308" t="s">
        <v>5776</v>
      </c>
      <c r="BE2308" t="s">
        <v>6831</v>
      </c>
      <c r="BH2308"/>
      <c r="BI2308"/>
      <c r="BJ2308" s="96">
        <v>4</v>
      </c>
      <c r="BK2308" s="96" t="s">
        <v>4302</v>
      </c>
      <c r="BL2308" s="68" t="s">
        <v>6786</v>
      </c>
      <c r="CQ2308" s="205">
        <v>1</v>
      </c>
    </row>
    <row r="2309" spans="52:95" x14ac:dyDescent="0.25">
      <c r="AZ2309" s="96" t="s">
        <v>2822</v>
      </c>
      <c r="BA2309" s="96" t="s">
        <v>12</v>
      </c>
      <c r="BB2309" s="96">
        <v>2</v>
      </c>
      <c r="BC2309" t="s">
        <v>4564</v>
      </c>
      <c r="BD2309" t="s">
        <v>4565</v>
      </c>
      <c r="BE2309" t="s">
        <v>6808</v>
      </c>
      <c r="BF2309" t="s">
        <v>6809</v>
      </c>
      <c r="BG2309" t="s">
        <v>6810</v>
      </c>
      <c r="BH2309" t="s">
        <v>6811</v>
      </c>
      <c r="BI2309"/>
      <c r="BJ2309" s="96">
        <v>4</v>
      </c>
      <c r="BK2309" s="96" t="s">
        <v>4303</v>
      </c>
      <c r="BL2309" s="68" t="s">
        <v>6786</v>
      </c>
      <c r="CQ2309" s="205">
        <v>1</v>
      </c>
    </row>
    <row r="2310" spans="52:95" x14ac:dyDescent="0.25">
      <c r="AZ2310" s="96" t="s">
        <v>2822</v>
      </c>
      <c r="BA2310" s="96" t="s">
        <v>12</v>
      </c>
      <c r="BB2310" s="96">
        <v>3</v>
      </c>
      <c r="BC2310" t="s">
        <v>4569</v>
      </c>
      <c r="BD2310" t="s">
        <v>7106</v>
      </c>
      <c r="BE2310" t="s">
        <v>7102</v>
      </c>
      <c r="BH2310"/>
      <c r="BI2310"/>
      <c r="BJ2310" s="96">
        <v>4</v>
      </c>
      <c r="BK2310" s="96" t="s">
        <v>4304</v>
      </c>
      <c r="BL2310" s="68" t="s">
        <v>6786</v>
      </c>
      <c r="CQ2310" s="205">
        <v>1</v>
      </c>
    </row>
    <row r="2311" spans="52:95" x14ac:dyDescent="0.25">
      <c r="AZ2311" s="96" t="s">
        <v>2822</v>
      </c>
      <c r="BA2311" s="96" t="s">
        <v>12</v>
      </c>
      <c r="BB2311" s="96">
        <v>4</v>
      </c>
      <c r="BC2311" t="s">
        <v>4573</v>
      </c>
      <c r="BD2311" t="s">
        <v>6812</v>
      </c>
      <c r="BE2311" t="s">
        <v>6813</v>
      </c>
      <c r="BF2311" t="s">
        <v>6802</v>
      </c>
      <c r="BG2311" t="s">
        <v>6814</v>
      </c>
      <c r="BH2311" t="s">
        <v>6815</v>
      </c>
      <c r="BI2311" t="s">
        <v>6816</v>
      </c>
      <c r="BJ2311" s="96">
        <v>4</v>
      </c>
      <c r="BK2311" s="96" t="s">
        <v>4305</v>
      </c>
      <c r="BL2311" s="68" t="s">
        <v>6786</v>
      </c>
      <c r="CQ2311" s="205">
        <v>1</v>
      </c>
    </row>
    <row r="2312" spans="52:95" x14ac:dyDescent="0.25">
      <c r="AZ2312" s="96" t="s">
        <v>2822</v>
      </c>
      <c r="BA2312" s="96" t="s">
        <v>12</v>
      </c>
      <c r="BB2312" s="96">
        <v>5</v>
      </c>
      <c r="BC2312" t="s">
        <v>4577</v>
      </c>
      <c r="BD2312" t="s">
        <v>6817</v>
      </c>
      <c r="BE2312" t="s">
        <v>4578</v>
      </c>
      <c r="BF2312" t="s">
        <v>6818</v>
      </c>
      <c r="BG2312" t="s">
        <v>6819</v>
      </c>
      <c r="BH2312" t="s">
        <v>6793</v>
      </c>
      <c r="BI2312"/>
      <c r="BJ2312" s="96">
        <v>4</v>
      </c>
      <c r="BK2312" s="96" t="s">
        <v>4306</v>
      </c>
      <c r="BL2312" s="68" t="s">
        <v>6786</v>
      </c>
      <c r="CQ2312" s="205">
        <v>1</v>
      </c>
    </row>
    <row r="2313" spans="52:95" x14ac:dyDescent="0.25">
      <c r="AZ2313" s="96" t="s">
        <v>2839</v>
      </c>
      <c r="BA2313" s="96" t="s">
        <v>10</v>
      </c>
      <c r="BB2313" s="96">
        <v>1</v>
      </c>
      <c r="BC2313" t="s">
        <v>4512</v>
      </c>
      <c r="BD2313" t="s">
        <v>7107</v>
      </c>
      <c r="BE2313" t="s">
        <v>5776</v>
      </c>
      <c r="BF2313" t="s">
        <v>6831</v>
      </c>
      <c r="BJ2313" s="96">
        <v>4</v>
      </c>
      <c r="BK2313" s="96" t="s">
        <v>4292</v>
      </c>
      <c r="BL2313" s="68" t="s">
        <v>6786</v>
      </c>
      <c r="CQ2313" s="205">
        <v>1</v>
      </c>
    </row>
    <row r="2314" spans="52:95" x14ac:dyDescent="0.25">
      <c r="AZ2314" s="96" t="s">
        <v>2839</v>
      </c>
      <c r="BA2314" s="96" t="s">
        <v>10</v>
      </c>
      <c r="BB2314" s="96">
        <v>2</v>
      </c>
      <c r="BC2314" t="s">
        <v>4518</v>
      </c>
      <c r="BD2314" t="s">
        <v>7108</v>
      </c>
      <c r="BE2314" t="s">
        <v>6787</v>
      </c>
      <c r="BF2314" t="s">
        <v>6788</v>
      </c>
      <c r="BG2314" t="s">
        <v>6789</v>
      </c>
      <c r="BJ2314" s="96">
        <v>4</v>
      </c>
      <c r="BK2314" s="96" t="s">
        <v>4293</v>
      </c>
      <c r="BL2314" s="68" t="s">
        <v>6786</v>
      </c>
      <c r="CQ2314" s="205">
        <v>1</v>
      </c>
    </row>
    <row r="2315" spans="52:95" x14ac:dyDescent="0.25">
      <c r="AZ2315" s="96" t="s">
        <v>2839</v>
      </c>
      <c r="BA2315" s="96" t="s">
        <v>10</v>
      </c>
      <c r="BB2315" s="96">
        <v>3</v>
      </c>
      <c r="BC2315" t="s">
        <v>4523</v>
      </c>
      <c r="BD2315" t="s">
        <v>5777</v>
      </c>
      <c r="BE2315" t="s">
        <v>7102</v>
      </c>
      <c r="BI2315"/>
      <c r="BJ2315" s="96">
        <v>4</v>
      </c>
      <c r="BK2315" s="96" t="s">
        <v>4294</v>
      </c>
      <c r="BL2315" s="68" t="s">
        <v>6786</v>
      </c>
      <c r="CQ2315" s="205">
        <v>1</v>
      </c>
    </row>
    <row r="2316" spans="52:95" x14ac:dyDescent="0.25">
      <c r="AZ2316" s="96" t="s">
        <v>2839</v>
      </c>
      <c r="BA2316" s="96" t="s">
        <v>10</v>
      </c>
      <c r="BB2316" s="96">
        <v>4</v>
      </c>
      <c r="BC2316" t="s">
        <v>4527</v>
      </c>
      <c r="BD2316" t="s">
        <v>7103</v>
      </c>
      <c r="BJ2316" s="96">
        <v>4</v>
      </c>
      <c r="BK2316" s="96" t="s">
        <v>4295</v>
      </c>
      <c r="BL2316" s="68" t="s">
        <v>6786</v>
      </c>
      <c r="CQ2316" s="205">
        <v>1</v>
      </c>
    </row>
    <row r="2317" spans="52:95" x14ac:dyDescent="0.25">
      <c r="AZ2317" s="96" t="s">
        <v>2839</v>
      </c>
      <c r="BA2317" s="96" t="s">
        <v>10</v>
      </c>
      <c r="BB2317" s="96">
        <v>5</v>
      </c>
      <c r="BC2317" t="s">
        <v>4531</v>
      </c>
      <c r="BD2317" t="s">
        <v>7104</v>
      </c>
      <c r="BE2317" t="s">
        <v>6792</v>
      </c>
      <c r="BF2317" t="s">
        <v>6793</v>
      </c>
      <c r="BJ2317" s="96">
        <v>4</v>
      </c>
      <c r="BK2317" s="96" t="s">
        <v>4296</v>
      </c>
      <c r="BL2317" s="68" t="s">
        <v>6786</v>
      </c>
      <c r="CQ2317" s="205">
        <v>1</v>
      </c>
    </row>
    <row r="2318" spans="52:95" x14ac:dyDescent="0.25">
      <c r="AZ2318" s="96" t="s">
        <v>2839</v>
      </c>
      <c r="BA2318" s="96" t="s">
        <v>54</v>
      </c>
      <c r="BB2318" s="96">
        <v>1</v>
      </c>
      <c r="BC2318" t="s">
        <v>4536</v>
      </c>
      <c r="BD2318" t="s">
        <v>7109</v>
      </c>
      <c r="BJ2318" s="96">
        <v>4</v>
      </c>
      <c r="BK2318" s="96" t="s">
        <v>4297</v>
      </c>
      <c r="BL2318" s="68" t="s">
        <v>6786</v>
      </c>
      <c r="CQ2318" s="205">
        <v>1</v>
      </c>
    </row>
    <row r="2319" spans="52:95" x14ac:dyDescent="0.25">
      <c r="AZ2319" s="96" t="s">
        <v>2839</v>
      </c>
      <c r="BA2319" s="96" t="s">
        <v>54</v>
      </c>
      <c r="BB2319" s="96">
        <v>2</v>
      </c>
      <c r="BC2319" t="s">
        <v>4540</v>
      </c>
      <c r="BD2319" t="s">
        <v>4541</v>
      </c>
      <c r="BE2319" t="s">
        <v>6794</v>
      </c>
      <c r="BF2319" t="s">
        <v>6789</v>
      </c>
      <c r="BG2319" t="s">
        <v>6788</v>
      </c>
      <c r="BH2319" s="96" t="s">
        <v>6795</v>
      </c>
      <c r="BJ2319" s="96">
        <v>4</v>
      </c>
      <c r="BK2319" s="96" t="s">
        <v>4298</v>
      </c>
      <c r="BL2319" s="68" t="s">
        <v>6786</v>
      </c>
      <c r="CQ2319" s="205">
        <v>1</v>
      </c>
    </row>
    <row r="2320" spans="52:95" x14ac:dyDescent="0.25">
      <c r="AZ2320" s="96" t="s">
        <v>2839</v>
      </c>
      <c r="BA2320" s="96" t="s">
        <v>54</v>
      </c>
      <c r="BB2320" s="96">
        <v>3</v>
      </c>
      <c r="BC2320" t="s">
        <v>4545</v>
      </c>
      <c r="BD2320" t="s">
        <v>5777</v>
      </c>
      <c r="BE2320" t="s">
        <v>7102</v>
      </c>
      <c r="BI2320"/>
      <c r="BJ2320" s="96">
        <v>4</v>
      </c>
      <c r="BK2320" s="96" t="s">
        <v>4299</v>
      </c>
      <c r="BL2320" s="68" t="s">
        <v>6786</v>
      </c>
      <c r="CQ2320" s="205">
        <v>1</v>
      </c>
    </row>
    <row r="2321" spans="52:95" x14ac:dyDescent="0.25">
      <c r="AZ2321" s="96" t="s">
        <v>2839</v>
      </c>
      <c r="BA2321" s="96" t="s">
        <v>54</v>
      </c>
      <c r="BB2321" s="96">
        <v>4</v>
      </c>
      <c r="BC2321" t="s">
        <v>4550</v>
      </c>
      <c r="BD2321" t="s">
        <v>4551</v>
      </c>
      <c r="BE2321" t="s">
        <v>6799</v>
      </c>
      <c r="BF2321" t="s">
        <v>6800</v>
      </c>
      <c r="BG2321" t="s">
        <v>6801</v>
      </c>
      <c r="BH2321" s="96" t="s">
        <v>6802</v>
      </c>
      <c r="BI2321" s="96" t="s">
        <v>6803</v>
      </c>
      <c r="BJ2321" s="96">
        <v>4</v>
      </c>
      <c r="BK2321" s="96" t="s">
        <v>4300</v>
      </c>
      <c r="BL2321" s="68" t="s">
        <v>6786</v>
      </c>
      <c r="CQ2321" s="205">
        <v>1</v>
      </c>
    </row>
    <row r="2322" spans="52:95" x14ac:dyDescent="0.25">
      <c r="AZ2322" s="96" t="s">
        <v>2839</v>
      </c>
      <c r="BA2322" s="96" t="s">
        <v>54</v>
      </c>
      <c r="BB2322" s="96">
        <v>5</v>
      </c>
      <c r="BC2322" t="s">
        <v>4555</v>
      </c>
      <c r="BD2322" t="s">
        <v>4556</v>
      </c>
      <c r="BE2322" t="s">
        <v>6804</v>
      </c>
      <c r="BF2322" t="s">
        <v>6805</v>
      </c>
      <c r="BG2322" t="s">
        <v>6806</v>
      </c>
      <c r="BH2322" s="96" t="s">
        <v>6807</v>
      </c>
      <c r="BJ2322" s="96">
        <v>4</v>
      </c>
      <c r="BK2322" s="96" t="s">
        <v>4301</v>
      </c>
      <c r="BL2322" s="68" t="s">
        <v>6786</v>
      </c>
      <c r="CQ2322" s="205">
        <v>1</v>
      </c>
    </row>
    <row r="2323" spans="52:95" x14ac:dyDescent="0.25">
      <c r="AZ2323" s="96" t="s">
        <v>2839</v>
      </c>
      <c r="BA2323" s="96" t="s">
        <v>12</v>
      </c>
      <c r="BB2323" s="96">
        <v>1</v>
      </c>
      <c r="BC2323" t="s">
        <v>4560</v>
      </c>
      <c r="BD2323" t="s">
        <v>5776</v>
      </c>
      <c r="BE2323" t="s">
        <v>6831</v>
      </c>
      <c r="BH2323"/>
      <c r="BI2323"/>
      <c r="BJ2323" s="96">
        <v>4</v>
      </c>
      <c r="BK2323" s="96" t="s">
        <v>4302</v>
      </c>
      <c r="BL2323" s="68" t="s">
        <v>6786</v>
      </c>
      <c r="CQ2323" s="205">
        <v>1</v>
      </c>
    </row>
    <row r="2324" spans="52:95" x14ac:dyDescent="0.25">
      <c r="AZ2324" s="96" t="s">
        <v>2839</v>
      </c>
      <c r="BA2324" s="96" t="s">
        <v>12</v>
      </c>
      <c r="BB2324" s="96">
        <v>2</v>
      </c>
      <c r="BC2324" t="s">
        <v>4564</v>
      </c>
      <c r="BD2324" t="s">
        <v>4565</v>
      </c>
      <c r="BE2324" t="s">
        <v>6808</v>
      </c>
      <c r="BF2324" t="s">
        <v>6809</v>
      </c>
      <c r="BG2324" t="s">
        <v>6810</v>
      </c>
      <c r="BH2324" t="s">
        <v>6811</v>
      </c>
      <c r="BI2324"/>
      <c r="BJ2324" s="96">
        <v>4</v>
      </c>
      <c r="BK2324" s="96" t="s">
        <v>4303</v>
      </c>
      <c r="BL2324" s="68" t="s">
        <v>6786</v>
      </c>
      <c r="CQ2324" s="205">
        <v>1</v>
      </c>
    </row>
    <row r="2325" spans="52:95" x14ac:dyDescent="0.25">
      <c r="AZ2325" s="96" t="s">
        <v>2839</v>
      </c>
      <c r="BA2325" s="96" t="s">
        <v>12</v>
      </c>
      <c r="BB2325" s="96">
        <v>3</v>
      </c>
      <c r="BC2325" t="s">
        <v>4569</v>
      </c>
      <c r="BD2325" t="s">
        <v>7110</v>
      </c>
      <c r="BE2325" t="s">
        <v>7102</v>
      </c>
      <c r="BH2325"/>
      <c r="BI2325"/>
      <c r="BJ2325" s="96">
        <v>4</v>
      </c>
      <c r="BK2325" s="96" t="s">
        <v>4304</v>
      </c>
      <c r="BL2325" s="68" t="s">
        <v>6786</v>
      </c>
      <c r="CQ2325" s="205">
        <v>1</v>
      </c>
    </row>
    <row r="2326" spans="52:95" x14ac:dyDescent="0.25">
      <c r="AZ2326" s="96" t="s">
        <v>2839</v>
      </c>
      <c r="BA2326" s="96" t="s">
        <v>12</v>
      </c>
      <c r="BB2326" s="96">
        <v>4</v>
      </c>
      <c r="BC2326" t="s">
        <v>4573</v>
      </c>
      <c r="BD2326" t="s">
        <v>6812</v>
      </c>
      <c r="BE2326" t="s">
        <v>6813</v>
      </c>
      <c r="BF2326" t="s">
        <v>6802</v>
      </c>
      <c r="BG2326" t="s">
        <v>6814</v>
      </c>
      <c r="BH2326" t="s">
        <v>6815</v>
      </c>
      <c r="BI2326" t="s">
        <v>6816</v>
      </c>
      <c r="BJ2326" s="96">
        <v>4</v>
      </c>
      <c r="BK2326" s="96" t="s">
        <v>4305</v>
      </c>
      <c r="BL2326" s="68" t="s">
        <v>6786</v>
      </c>
      <c r="CQ2326" s="205">
        <v>1</v>
      </c>
    </row>
    <row r="2327" spans="52:95" x14ac:dyDescent="0.25">
      <c r="AZ2327" s="96" t="s">
        <v>2839</v>
      </c>
      <c r="BA2327" s="96" t="s">
        <v>12</v>
      </c>
      <c r="BB2327" s="96">
        <v>5</v>
      </c>
      <c r="BC2327" t="s">
        <v>4577</v>
      </c>
      <c r="BD2327" t="s">
        <v>6817</v>
      </c>
      <c r="BE2327" t="s">
        <v>4578</v>
      </c>
      <c r="BF2327" t="s">
        <v>6818</v>
      </c>
      <c r="BG2327" t="s">
        <v>6819</v>
      </c>
      <c r="BH2327" t="s">
        <v>6793</v>
      </c>
      <c r="BI2327"/>
      <c r="BJ2327" s="96">
        <v>4</v>
      </c>
      <c r="BK2327" s="96" t="s">
        <v>4306</v>
      </c>
      <c r="BL2327" s="68" t="s">
        <v>6786</v>
      </c>
      <c r="CQ2327" s="205">
        <v>1</v>
      </c>
    </row>
    <row r="2328" spans="52:95" x14ac:dyDescent="0.25">
      <c r="AZ2328" s="96" t="s">
        <v>2841</v>
      </c>
      <c r="BA2328" s="96" t="s">
        <v>10</v>
      </c>
      <c r="BB2328" s="96">
        <v>1</v>
      </c>
      <c r="BC2328" t="s">
        <v>4512</v>
      </c>
      <c r="BD2328" t="s">
        <v>5778</v>
      </c>
      <c r="BE2328" t="s">
        <v>6848</v>
      </c>
      <c r="BI2328"/>
      <c r="BJ2328" s="96">
        <v>4</v>
      </c>
      <c r="BK2328" s="96" t="s">
        <v>4292</v>
      </c>
      <c r="BL2328" s="68" t="s">
        <v>6786</v>
      </c>
      <c r="CQ2328" s="205">
        <v>1</v>
      </c>
    </row>
    <row r="2329" spans="52:95" x14ac:dyDescent="0.25">
      <c r="AZ2329" s="96" t="s">
        <v>2841</v>
      </c>
      <c r="BA2329" s="96" t="s">
        <v>10</v>
      </c>
      <c r="BB2329" s="96">
        <v>2</v>
      </c>
      <c r="BC2329" t="s">
        <v>4518</v>
      </c>
      <c r="BD2329" t="s">
        <v>7111</v>
      </c>
      <c r="BE2329" t="s">
        <v>6787</v>
      </c>
      <c r="BF2329" t="s">
        <v>6788</v>
      </c>
      <c r="BG2329" t="s">
        <v>6789</v>
      </c>
      <c r="BJ2329" s="96">
        <v>4</v>
      </c>
      <c r="BK2329" s="96" t="s">
        <v>4293</v>
      </c>
      <c r="BL2329" s="68" t="s">
        <v>6786</v>
      </c>
      <c r="CQ2329" s="205">
        <v>1</v>
      </c>
    </row>
    <row r="2330" spans="52:95" x14ac:dyDescent="0.25">
      <c r="AZ2330" s="96" t="s">
        <v>2841</v>
      </c>
      <c r="BA2330" s="96" t="s">
        <v>10</v>
      </c>
      <c r="BB2330" s="96">
        <v>3</v>
      </c>
      <c r="BC2330" t="s">
        <v>4523</v>
      </c>
      <c r="BD2330" t="s">
        <v>5779</v>
      </c>
      <c r="BE2330" t="s">
        <v>7102</v>
      </c>
      <c r="BI2330"/>
      <c r="BJ2330" s="96">
        <v>4</v>
      </c>
      <c r="BK2330" s="96" t="s">
        <v>4294</v>
      </c>
      <c r="BL2330" s="68" t="s">
        <v>6786</v>
      </c>
      <c r="CQ2330" s="205">
        <v>1</v>
      </c>
    </row>
    <row r="2331" spans="52:95" x14ac:dyDescent="0.25">
      <c r="AZ2331" s="96" t="s">
        <v>2841</v>
      </c>
      <c r="BA2331" s="96" t="s">
        <v>10</v>
      </c>
      <c r="BB2331" s="96">
        <v>4</v>
      </c>
      <c r="BC2331" t="s">
        <v>4527</v>
      </c>
      <c r="BD2331" t="s">
        <v>7103</v>
      </c>
      <c r="BJ2331" s="96">
        <v>4</v>
      </c>
      <c r="BK2331" s="96" t="s">
        <v>4295</v>
      </c>
      <c r="BL2331" s="68" t="s">
        <v>6786</v>
      </c>
      <c r="CQ2331" s="205">
        <v>1</v>
      </c>
    </row>
    <row r="2332" spans="52:95" x14ac:dyDescent="0.25">
      <c r="AZ2332" s="96" t="s">
        <v>2841</v>
      </c>
      <c r="BA2332" s="96" t="s">
        <v>10</v>
      </c>
      <c r="BB2332" s="96">
        <v>5</v>
      </c>
      <c r="BC2332" t="s">
        <v>4531</v>
      </c>
      <c r="BD2332" t="s">
        <v>7104</v>
      </c>
      <c r="BE2332" t="s">
        <v>6792</v>
      </c>
      <c r="BF2332" t="s">
        <v>6793</v>
      </c>
      <c r="BJ2332" s="96">
        <v>4</v>
      </c>
      <c r="BK2332" s="96" t="s">
        <v>4296</v>
      </c>
      <c r="BL2332" s="68" t="s">
        <v>6786</v>
      </c>
      <c r="CQ2332" s="205">
        <v>1</v>
      </c>
    </row>
    <row r="2333" spans="52:95" x14ac:dyDescent="0.25">
      <c r="AZ2333" s="96" t="s">
        <v>2841</v>
      </c>
      <c r="BA2333" s="96" t="s">
        <v>54</v>
      </c>
      <c r="BB2333" s="96">
        <v>1</v>
      </c>
      <c r="BC2333" t="s">
        <v>4536</v>
      </c>
      <c r="BD2333" t="s">
        <v>7112</v>
      </c>
      <c r="BJ2333" s="96">
        <v>4</v>
      </c>
      <c r="BK2333" s="96" t="s">
        <v>4297</v>
      </c>
      <c r="BL2333" s="68" t="s">
        <v>6786</v>
      </c>
      <c r="CQ2333" s="205">
        <v>1</v>
      </c>
    </row>
    <row r="2334" spans="52:95" x14ac:dyDescent="0.25">
      <c r="AZ2334" s="96" t="s">
        <v>2841</v>
      </c>
      <c r="BA2334" s="96" t="s">
        <v>54</v>
      </c>
      <c r="BB2334" s="96">
        <v>2</v>
      </c>
      <c r="BC2334" t="s">
        <v>4540</v>
      </c>
      <c r="BD2334" t="s">
        <v>4541</v>
      </c>
      <c r="BE2334" t="s">
        <v>6794</v>
      </c>
      <c r="BF2334" t="s">
        <v>6789</v>
      </c>
      <c r="BG2334" t="s">
        <v>6788</v>
      </c>
      <c r="BH2334" s="96" t="s">
        <v>6795</v>
      </c>
      <c r="BJ2334" s="96">
        <v>4</v>
      </c>
      <c r="BK2334" s="96" t="s">
        <v>4298</v>
      </c>
      <c r="BL2334" s="68" t="s">
        <v>6786</v>
      </c>
      <c r="CQ2334" s="205">
        <v>1</v>
      </c>
    </row>
    <row r="2335" spans="52:95" x14ac:dyDescent="0.25">
      <c r="AZ2335" s="96" t="s">
        <v>2841</v>
      </c>
      <c r="BA2335" s="96" t="s">
        <v>54</v>
      </c>
      <c r="BB2335" s="96">
        <v>3</v>
      </c>
      <c r="BC2335" t="s">
        <v>4545</v>
      </c>
      <c r="BD2335" t="s">
        <v>5779</v>
      </c>
      <c r="BE2335" t="s">
        <v>7102</v>
      </c>
      <c r="BI2335"/>
      <c r="BJ2335" s="96">
        <v>4</v>
      </c>
      <c r="BK2335" s="96" t="s">
        <v>4299</v>
      </c>
      <c r="BL2335" s="68" t="s">
        <v>6786</v>
      </c>
      <c r="CQ2335" s="205">
        <v>1</v>
      </c>
    </row>
    <row r="2336" spans="52:95" x14ac:dyDescent="0.25">
      <c r="AZ2336" s="96" t="s">
        <v>2841</v>
      </c>
      <c r="BA2336" s="96" t="s">
        <v>54</v>
      </c>
      <c r="BB2336" s="96">
        <v>4</v>
      </c>
      <c r="BC2336" t="s">
        <v>4550</v>
      </c>
      <c r="BD2336" t="s">
        <v>4551</v>
      </c>
      <c r="BE2336" t="s">
        <v>6799</v>
      </c>
      <c r="BF2336" t="s">
        <v>6800</v>
      </c>
      <c r="BG2336" t="s">
        <v>6801</v>
      </c>
      <c r="BH2336" s="96" t="s">
        <v>6802</v>
      </c>
      <c r="BI2336" s="96" t="s">
        <v>6803</v>
      </c>
      <c r="BJ2336" s="96">
        <v>4</v>
      </c>
      <c r="BK2336" s="96" t="s">
        <v>4300</v>
      </c>
      <c r="BL2336" s="68" t="s">
        <v>6786</v>
      </c>
      <c r="CQ2336" s="205">
        <v>1</v>
      </c>
    </row>
    <row r="2337" spans="52:95" x14ac:dyDescent="0.25">
      <c r="AZ2337" s="96" t="s">
        <v>2841</v>
      </c>
      <c r="BA2337" s="96" t="s">
        <v>54</v>
      </c>
      <c r="BB2337" s="96">
        <v>5</v>
      </c>
      <c r="BC2337" t="s">
        <v>4555</v>
      </c>
      <c r="BD2337" t="s">
        <v>4556</v>
      </c>
      <c r="BE2337" t="s">
        <v>6804</v>
      </c>
      <c r="BF2337" t="s">
        <v>6805</v>
      </c>
      <c r="BG2337" t="s">
        <v>6806</v>
      </c>
      <c r="BH2337" s="96" t="s">
        <v>6807</v>
      </c>
      <c r="BJ2337" s="96">
        <v>4</v>
      </c>
      <c r="BK2337" s="96" t="s">
        <v>4301</v>
      </c>
      <c r="BL2337" s="68" t="s">
        <v>6786</v>
      </c>
      <c r="CQ2337" s="205">
        <v>1</v>
      </c>
    </row>
    <row r="2338" spans="52:95" x14ac:dyDescent="0.25">
      <c r="AZ2338" s="96" t="s">
        <v>2841</v>
      </c>
      <c r="BA2338" s="96" t="s">
        <v>12</v>
      </c>
      <c r="BB2338" s="96">
        <v>1</v>
      </c>
      <c r="BC2338" t="s">
        <v>4560</v>
      </c>
      <c r="BD2338" t="s">
        <v>5778</v>
      </c>
      <c r="BE2338" t="s">
        <v>6848</v>
      </c>
      <c r="BH2338"/>
      <c r="BI2338"/>
      <c r="BJ2338" s="96">
        <v>4</v>
      </c>
      <c r="BK2338" s="96" t="s">
        <v>4302</v>
      </c>
      <c r="BL2338" s="68" t="s">
        <v>6786</v>
      </c>
      <c r="CQ2338" s="205">
        <v>1</v>
      </c>
    </row>
    <row r="2339" spans="52:95" x14ac:dyDescent="0.25">
      <c r="AZ2339" s="96" t="s">
        <v>2841</v>
      </c>
      <c r="BA2339" s="96" t="s">
        <v>12</v>
      </c>
      <c r="BB2339" s="96">
        <v>2</v>
      </c>
      <c r="BC2339" t="s">
        <v>4564</v>
      </c>
      <c r="BD2339" t="s">
        <v>4565</v>
      </c>
      <c r="BE2339" t="s">
        <v>6808</v>
      </c>
      <c r="BF2339" t="s">
        <v>6809</v>
      </c>
      <c r="BG2339" t="s">
        <v>6810</v>
      </c>
      <c r="BH2339" t="s">
        <v>6811</v>
      </c>
      <c r="BI2339"/>
      <c r="BJ2339" s="96">
        <v>4</v>
      </c>
      <c r="BK2339" s="96" t="s">
        <v>4303</v>
      </c>
      <c r="BL2339" s="68" t="s">
        <v>6786</v>
      </c>
      <c r="CQ2339" s="205">
        <v>1</v>
      </c>
    </row>
    <row r="2340" spans="52:95" x14ac:dyDescent="0.25">
      <c r="AZ2340" s="96" t="s">
        <v>2841</v>
      </c>
      <c r="BA2340" s="96" t="s">
        <v>12</v>
      </c>
      <c r="BB2340" s="96">
        <v>3</v>
      </c>
      <c r="BC2340" t="s">
        <v>4569</v>
      </c>
      <c r="BD2340" t="s">
        <v>7113</v>
      </c>
      <c r="BE2340" t="s">
        <v>7102</v>
      </c>
      <c r="BH2340"/>
      <c r="BI2340"/>
      <c r="BJ2340" s="96">
        <v>4</v>
      </c>
      <c r="BK2340" s="96" t="s">
        <v>4304</v>
      </c>
      <c r="BL2340" s="68" t="s">
        <v>6786</v>
      </c>
      <c r="CQ2340" s="205">
        <v>1</v>
      </c>
    </row>
    <row r="2341" spans="52:95" x14ac:dyDescent="0.25">
      <c r="AZ2341" s="96" t="s">
        <v>2841</v>
      </c>
      <c r="BA2341" s="96" t="s">
        <v>12</v>
      </c>
      <c r="BB2341" s="96">
        <v>4</v>
      </c>
      <c r="BC2341" t="s">
        <v>4573</v>
      </c>
      <c r="BD2341" t="s">
        <v>6812</v>
      </c>
      <c r="BE2341" t="s">
        <v>6813</v>
      </c>
      <c r="BF2341" t="s">
        <v>6802</v>
      </c>
      <c r="BG2341" t="s">
        <v>6814</v>
      </c>
      <c r="BH2341" t="s">
        <v>6815</v>
      </c>
      <c r="BI2341" t="s">
        <v>6816</v>
      </c>
      <c r="BJ2341" s="96">
        <v>4</v>
      </c>
      <c r="BK2341" s="96" t="s">
        <v>4305</v>
      </c>
      <c r="BL2341" s="68" t="s">
        <v>6786</v>
      </c>
      <c r="CQ2341" s="205">
        <v>1</v>
      </c>
    </row>
    <row r="2342" spans="52:95" x14ac:dyDescent="0.25">
      <c r="AZ2342" s="96" t="s">
        <v>2841</v>
      </c>
      <c r="BA2342" s="96" t="s">
        <v>12</v>
      </c>
      <c r="BB2342" s="96">
        <v>5</v>
      </c>
      <c r="BC2342" t="s">
        <v>4577</v>
      </c>
      <c r="BD2342" t="s">
        <v>6817</v>
      </c>
      <c r="BE2342" t="s">
        <v>4578</v>
      </c>
      <c r="BF2342" t="s">
        <v>6818</v>
      </c>
      <c r="BG2342" t="s">
        <v>6819</v>
      </c>
      <c r="BH2342" t="s">
        <v>6793</v>
      </c>
      <c r="BI2342"/>
      <c r="BJ2342" s="96">
        <v>4</v>
      </c>
      <c r="BK2342" s="96" t="s">
        <v>4306</v>
      </c>
      <c r="BL2342" s="68" t="s">
        <v>6786</v>
      </c>
      <c r="CQ2342" s="205">
        <v>1</v>
      </c>
    </row>
    <row r="2343" spans="52:95" x14ac:dyDescent="0.25">
      <c r="AZ2343" s="96" t="s">
        <v>2855</v>
      </c>
      <c r="BA2343" s="96" t="s">
        <v>10</v>
      </c>
      <c r="BB2343" s="96">
        <v>1</v>
      </c>
      <c r="BC2343" t="s">
        <v>4512</v>
      </c>
      <c r="BD2343" t="s">
        <v>5780</v>
      </c>
      <c r="BE2343" t="s">
        <v>6848</v>
      </c>
      <c r="BI2343"/>
      <c r="BJ2343" s="96">
        <v>4</v>
      </c>
      <c r="BK2343" s="96" t="s">
        <v>4292</v>
      </c>
      <c r="BL2343" s="68" t="s">
        <v>6786</v>
      </c>
      <c r="CQ2343" s="205">
        <v>1</v>
      </c>
    </row>
    <row r="2344" spans="52:95" x14ac:dyDescent="0.25">
      <c r="AZ2344" s="96" t="s">
        <v>2855</v>
      </c>
      <c r="BA2344" s="96" t="s">
        <v>10</v>
      </c>
      <c r="BB2344" s="96">
        <v>2</v>
      </c>
      <c r="BC2344" t="s">
        <v>4518</v>
      </c>
      <c r="BD2344" t="s">
        <v>7114</v>
      </c>
      <c r="BE2344" t="s">
        <v>6787</v>
      </c>
      <c r="BF2344" t="s">
        <v>6788</v>
      </c>
      <c r="BG2344" t="s">
        <v>6789</v>
      </c>
      <c r="BJ2344" s="96">
        <v>4</v>
      </c>
      <c r="BK2344" s="96" t="s">
        <v>4293</v>
      </c>
      <c r="BL2344" s="68" t="s">
        <v>6786</v>
      </c>
      <c r="CQ2344" s="205">
        <v>1</v>
      </c>
    </row>
    <row r="2345" spans="52:95" x14ac:dyDescent="0.25">
      <c r="AZ2345" s="96" t="s">
        <v>2855</v>
      </c>
      <c r="BA2345" s="96" t="s">
        <v>10</v>
      </c>
      <c r="BB2345" s="96">
        <v>3</v>
      </c>
      <c r="BC2345" t="s">
        <v>4523</v>
      </c>
      <c r="BD2345" t="s">
        <v>5781</v>
      </c>
      <c r="BE2345" t="s">
        <v>7102</v>
      </c>
      <c r="BI2345"/>
      <c r="BJ2345" s="96">
        <v>4</v>
      </c>
      <c r="BK2345" s="96" t="s">
        <v>4294</v>
      </c>
      <c r="BL2345" s="68" t="s">
        <v>6786</v>
      </c>
      <c r="CQ2345" s="205">
        <v>1</v>
      </c>
    </row>
    <row r="2346" spans="52:95" x14ac:dyDescent="0.25">
      <c r="AZ2346" s="96" t="s">
        <v>2855</v>
      </c>
      <c r="BA2346" s="96" t="s">
        <v>10</v>
      </c>
      <c r="BB2346" s="96">
        <v>4</v>
      </c>
      <c r="BC2346" t="s">
        <v>4527</v>
      </c>
      <c r="BD2346" t="s">
        <v>7103</v>
      </c>
      <c r="BJ2346" s="96">
        <v>4</v>
      </c>
      <c r="BK2346" s="96" t="s">
        <v>4295</v>
      </c>
      <c r="BL2346" s="68" t="s">
        <v>6786</v>
      </c>
      <c r="CQ2346" s="205">
        <v>1</v>
      </c>
    </row>
    <row r="2347" spans="52:95" x14ac:dyDescent="0.25">
      <c r="AZ2347" s="96" t="s">
        <v>2855</v>
      </c>
      <c r="BA2347" s="96" t="s">
        <v>10</v>
      </c>
      <c r="BB2347" s="96">
        <v>5</v>
      </c>
      <c r="BC2347" t="s">
        <v>4531</v>
      </c>
      <c r="BD2347" t="s">
        <v>7104</v>
      </c>
      <c r="BE2347" t="s">
        <v>6792</v>
      </c>
      <c r="BF2347" t="s">
        <v>6793</v>
      </c>
      <c r="BJ2347" s="96">
        <v>4</v>
      </c>
      <c r="BK2347" s="96" t="s">
        <v>4296</v>
      </c>
      <c r="BL2347" s="68" t="s">
        <v>6786</v>
      </c>
      <c r="CQ2347" s="205">
        <v>1</v>
      </c>
    </row>
    <row r="2348" spans="52:95" x14ac:dyDescent="0.25">
      <c r="AZ2348" s="96" t="s">
        <v>2855</v>
      </c>
      <c r="BA2348" s="96" t="s">
        <v>54</v>
      </c>
      <c r="BB2348" s="96">
        <v>1</v>
      </c>
      <c r="BC2348" t="s">
        <v>4536</v>
      </c>
      <c r="BD2348" t="s">
        <v>7115</v>
      </c>
      <c r="BJ2348" s="96">
        <v>4</v>
      </c>
      <c r="BK2348" s="96" t="s">
        <v>4297</v>
      </c>
      <c r="BL2348" s="68" t="s">
        <v>6786</v>
      </c>
      <c r="CQ2348" s="205">
        <v>1</v>
      </c>
    </row>
    <row r="2349" spans="52:95" x14ac:dyDescent="0.25">
      <c r="AZ2349" s="96" t="s">
        <v>2855</v>
      </c>
      <c r="BA2349" s="96" t="s">
        <v>54</v>
      </c>
      <c r="BB2349" s="96">
        <v>2</v>
      </c>
      <c r="BC2349" t="s">
        <v>4540</v>
      </c>
      <c r="BD2349" t="s">
        <v>4541</v>
      </c>
      <c r="BE2349" t="s">
        <v>6794</v>
      </c>
      <c r="BF2349" t="s">
        <v>6789</v>
      </c>
      <c r="BG2349" t="s">
        <v>6788</v>
      </c>
      <c r="BH2349" s="96" t="s">
        <v>6795</v>
      </c>
      <c r="BJ2349" s="96">
        <v>4</v>
      </c>
      <c r="BK2349" s="96" t="s">
        <v>4298</v>
      </c>
      <c r="BL2349" s="68" t="s">
        <v>6786</v>
      </c>
      <c r="CQ2349" s="205">
        <v>1</v>
      </c>
    </row>
    <row r="2350" spans="52:95" x14ac:dyDescent="0.25">
      <c r="AZ2350" s="96" t="s">
        <v>2855</v>
      </c>
      <c r="BA2350" s="96" t="s">
        <v>54</v>
      </c>
      <c r="BB2350" s="96">
        <v>3</v>
      </c>
      <c r="BC2350" t="s">
        <v>4545</v>
      </c>
      <c r="BD2350" t="s">
        <v>5781</v>
      </c>
      <c r="BE2350" t="s">
        <v>7102</v>
      </c>
      <c r="BI2350"/>
      <c r="BJ2350" s="96">
        <v>4</v>
      </c>
      <c r="BK2350" s="96" t="s">
        <v>4299</v>
      </c>
      <c r="BL2350" s="68" t="s">
        <v>6786</v>
      </c>
      <c r="CQ2350" s="205">
        <v>1</v>
      </c>
    </row>
    <row r="2351" spans="52:95" x14ac:dyDescent="0.25">
      <c r="AZ2351" s="96" t="s">
        <v>2855</v>
      </c>
      <c r="BA2351" s="96" t="s">
        <v>54</v>
      </c>
      <c r="BB2351" s="96">
        <v>4</v>
      </c>
      <c r="BC2351" t="s">
        <v>4550</v>
      </c>
      <c r="BD2351" t="s">
        <v>4551</v>
      </c>
      <c r="BE2351" t="s">
        <v>6799</v>
      </c>
      <c r="BF2351" t="s">
        <v>6800</v>
      </c>
      <c r="BG2351" t="s">
        <v>6801</v>
      </c>
      <c r="BH2351" s="96" t="s">
        <v>6802</v>
      </c>
      <c r="BI2351" s="96" t="s">
        <v>6803</v>
      </c>
      <c r="BJ2351" s="96">
        <v>4</v>
      </c>
      <c r="BK2351" s="96" t="s">
        <v>4300</v>
      </c>
      <c r="BL2351" s="68" t="s">
        <v>6786</v>
      </c>
      <c r="CQ2351" s="205">
        <v>1</v>
      </c>
    </row>
    <row r="2352" spans="52:95" x14ac:dyDescent="0.25">
      <c r="AZ2352" s="96" t="s">
        <v>2855</v>
      </c>
      <c r="BA2352" s="96" t="s">
        <v>54</v>
      </c>
      <c r="BB2352" s="96">
        <v>5</v>
      </c>
      <c r="BC2352" t="s">
        <v>4555</v>
      </c>
      <c r="BD2352" t="s">
        <v>4556</v>
      </c>
      <c r="BE2352" t="s">
        <v>6804</v>
      </c>
      <c r="BF2352" t="s">
        <v>6805</v>
      </c>
      <c r="BG2352" t="s">
        <v>6806</v>
      </c>
      <c r="BH2352" s="96" t="s">
        <v>6807</v>
      </c>
      <c r="BJ2352" s="96">
        <v>4</v>
      </c>
      <c r="BK2352" s="96" t="s">
        <v>4301</v>
      </c>
      <c r="BL2352" s="68" t="s">
        <v>6786</v>
      </c>
      <c r="CQ2352" s="205">
        <v>1</v>
      </c>
    </row>
    <row r="2353" spans="52:95" x14ac:dyDescent="0.25">
      <c r="AZ2353" s="96" t="s">
        <v>2855</v>
      </c>
      <c r="BA2353" s="96" t="s">
        <v>12</v>
      </c>
      <c r="BB2353" s="96">
        <v>1</v>
      </c>
      <c r="BC2353" t="s">
        <v>4560</v>
      </c>
      <c r="BD2353" t="s">
        <v>5780</v>
      </c>
      <c r="BE2353" t="s">
        <v>6848</v>
      </c>
      <c r="BH2353"/>
      <c r="BI2353"/>
      <c r="BJ2353" s="96">
        <v>4</v>
      </c>
      <c r="BK2353" s="96" t="s">
        <v>4302</v>
      </c>
      <c r="BL2353" s="68" t="s">
        <v>6786</v>
      </c>
      <c r="CQ2353" s="205">
        <v>1</v>
      </c>
    </row>
    <row r="2354" spans="52:95" x14ac:dyDescent="0.25">
      <c r="AZ2354" s="96" t="s">
        <v>2855</v>
      </c>
      <c r="BA2354" s="96" t="s">
        <v>12</v>
      </c>
      <c r="BB2354" s="96">
        <v>2</v>
      </c>
      <c r="BC2354" t="s">
        <v>4564</v>
      </c>
      <c r="BD2354" t="s">
        <v>4565</v>
      </c>
      <c r="BE2354" t="s">
        <v>6808</v>
      </c>
      <c r="BF2354" t="s">
        <v>6809</v>
      </c>
      <c r="BG2354" t="s">
        <v>6810</v>
      </c>
      <c r="BH2354" t="s">
        <v>6811</v>
      </c>
      <c r="BI2354"/>
      <c r="BJ2354" s="96">
        <v>4</v>
      </c>
      <c r="BK2354" s="96" t="s">
        <v>4303</v>
      </c>
      <c r="BL2354" s="68" t="s">
        <v>6786</v>
      </c>
      <c r="CQ2354" s="205">
        <v>1</v>
      </c>
    </row>
    <row r="2355" spans="52:95" x14ac:dyDescent="0.25">
      <c r="AZ2355" s="96" t="s">
        <v>2855</v>
      </c>
      <c r="BA2355" s="96" t="s">
        <v>12</v>
      </c>
      <c r="BB2355" s="96">
        <v>3</v>
      </c>
      <c r="BC2355" t="s">
        <v>4569</v>
      </c>
      <c r="BD2355" t="s">
        <v>7116</v>
      </c>
      <c r="BE2355" t="s">
        <v>7102</v>
      </c>
      <c r="BH2355"/>
      <c r="BI2355"/>
      <c r="BJ2355" s="96">
        <v>4</v>
      </c>
      <c r="BK2355" s="96" t="s">
        <v>4304</v>
      </c>
      <c r="BL2355" s="68" t="s">
        <v>6786</v>
      </c>
      <c r="CQ2355" s="205">
        <v>1</v>
      </c>
    </row>
    <row r="2356" spans="52:95" x14ac:dyDescent="0.25">
      <c r="AZ2356" s="96" t="s">
        <v>2855</v>
      </c>
      <c r="BA2356" s="96" t="s">
        <v>12</v>
      </c>
      <c r="BB2356" s="96">
        <v>4</v>
      </c>
      <c r="BC2356" t="s">
        <v>4573</v>
      </c>
      <c r="BD2356" t="s">
        <v>6812</v>
      </c>
      <c r="BE2356" t="s">
        <v>6813</v>
      </c>
      <c r="BF2356" t="s">
        <v>6802</v>
      </c>
      <c r="BG2356" t="s">
        <v>6814</v>
      </c>
      <c r="BH2356" t="s">
        <v>6815</v>
      </c>
      <c r="BI2356" t="s">
        <v>6816</v>
      </c>
      <c r="BJ2356" s="96">
        <v>4</v>
      </c>
      <c r="BK2356" s="96" t="s">
        <v>4305</v>
      </c>
      <c r="BL2356" s="68" t="s">
        <v>6786</v>
      </c>
      <c r="CQ2356" s="205">
        <v>1</v>
      </c>
    </row>
    <row r="2357" spans="52:95" x14ac:dyDescent="0.25">
      <c r="AZ2357" s="96" t="s">
        <v>2855</v>
      </c>
      <c r="BA2357" s="96" t="s">
        <v>12</v>
      </c>
      <c r="BB2357" s="96">
        <v>5</v>
      </c>
      <c r="BC2357" t="s">
        <v>4577</v>
      </c>
      <c r="BD2357" t="s">
        <v>6817</v>
      </c>
      <c r="BE2357" t="s">
        <v>4578</v>
      </c>
      <c r="BF2357" t="s">
        <v>6818</v>
      </c>
      <c r="BG2357" t="s">
        <v>6819</v>
      </c>
      <c r="BH2357" t="s">
        <v>6793</v>
      </c>
      <c r="BI2357"/>
      <c r="BJ2357" s="96">
        <v>4</v>
      </c>
      <c r="BK2357" s="96" t="s">
        <v>4306</v>
      </c>
      <c r="BL2357" s="68" t="s">
        <v>6786</v>
      </c>
      <c r="CQ2357" s="205">
        <v>1</v>
      </c>
    </row>
    <row r="2358" spans="52:95" x14ac:dyDescent="0.25">
      <c r="AZ2358" s="96" t="s">
        <v>2869</v>
      </c>
      <c r="BA2358" s="96" t="s">
        <v>10</v>
      </c>
      <c r="BB2358" s="96">
        <v>1</v>
      </c>
      <c r="BC2358" t="s">
        <v>4512</v>
      </c>
      <c r="BD2358" t="s">
        <v>5782</v>
      </c>
      <c r="BE2358" t="s">
        <v>6848</v>
      </c>
      <c r="BI2358"/>
      <c r="BJ2358" s="96">
        <v>4</v>
      </c>
      <c r="BK2358" s="96" t="s">
        <v>4292</v>
      </c>
      <c r="BL2358" s="68" t="s">
        <v>6786</v>
      </c>
      <c r="CQ2358" s="205">
        <v>1</v>
      </c>
    </row>
    <row r="2359" spans="52:95" x14ac:dyDescent="0.25">
      <c r="AZ2359" s="96" t="s">
        <v>2869</v>
      </c>
      <c r="BA2359" s="96" t="s">
        <v>10</v>
      </c>
      <c r="BB2359" s="96">
        <v>2</v>
      </c>
      <c r="BC2359" t="s">
        <v>4518</v>
      </c>
      <c r="BD2359" t="s">
        <v>7117</v>
      </c>
      <c r="BE2359" t="s">
        <v>6787</v>
      </c>
      <c r="BF2359" t="s">
        <v>6788</v>
      </c>
      <c r="BG2359" t="s">
        <v>6789</v>
      </c>
      <c r="BJ2359" s="96">
        <v>4</v>
      </c>
      <c r="BK2359" s="96" t="s">
        <v>4293</v>
      </c>
      <c r="BL2359" s="68" t="s">
        <v>6786</v>
      </c>
      <c r="CQ2359" s="205">
        <v>1</v>
      </c>
    </row>
    <row r="2360" spans="52:95" x14ac:dyDescent="0.25">
      <c r="AZ2360" s="96" t="s">
        <v>2869</v>
      </c>
      <c r="BA2360" s="96" t="s">
        <v>10</v>
      </c>
      <c r="BB2360" s="96">
        <v>3</v>
      </c>
      <c r="BC2360" t="s">
        <v>4523</v>
      </c>
      <c r="BD2360" t="s">
        <v>5783</v>
      </c>
      <c r="BE2360" t="s">
        <v>7102</v>
      </c>
      <c r="BI2360"/>
      <c r="BJ2360" s="96">
        <v>4</v>
      </c>
      <c r="BK2360" s="96" t="s">
        <v>4294</v>
      </c>
      <c r="BL2360" s="68" t="s">
        <v>6786</v>
      </c>
      <c r="CQ2360" s="205">
        <v>1</v>
      </c>
    </row>
    <row r="2361" spans="52:95" x14ac:dyDescent="0.25">
      <c r="AZ2361" s="96" t="s">
        <v>2869</v>
      </c>
      <c r="BA2361" s="96" t="s">
        <v>10</v>
      </c>
      <c r="BB2361" s="96">
        <v>4</v>
      </c>
      <c r="BC2361" t="s">
        <v>4527</v>
      </c>
      <c r="BD2361" t="s">
        <v>7103</v>
      </c>
      <c r="BJ2361" s="96">
        <v>4</v>
      </c>
      <c r="BK2361" s="96" t="s">
        <v>4295</v>
      </c>
      <c r="BL2361" s="68" t="s">
        <v>6786</v>
      </c>
      <c r="CQ2361" s="205">
        <v>1</v>
      </c>
    </row>
    <row r="2362" spans="52:95" x14ac:dyDescent="0.25">
      <c r="AZ2362" s="96" t="s">
        <v>2869</v>
      </c>
      <c r="BA2362" s="96" t="s">
        <v>10</v>
      </c>
      <c r="BB2362" s="96">
        <v>5</v>
      </c>
      <c r="BC2362" t="s">
        <v>4531</v>
      </c>
      <c r="BD2362" t="s">
        <v>7104</v>
      </c>
      <c r="BE2362" t="s">
        <v>6792</v>
      </c>
      <c r="BF2362" t="s">
        <v>6793</v>
      </c>
      <c r="BJ2362" s="96">
        <v>4</v>
      </c>
      <c r="BK2362" s="96" t="s">
        <v>4296</v>
      </c>
      <c r="BL2362" s="68" t="s">
        <v>6786</v>
      </c>
      <c r="CQ2362" s="205">
        <v>1</v>
      </c>
    </row>
    <row r="2363" spans="52:95" x14ac:dyDescent="0.25">
      <c r="AZ2363" s="96" t="s">
        <v>2869</v>
      </c>
      <c r="BA2363" s="96" t="s">
        <v>54</v>
      </c>
      <c r="BB2363" s="96">
        <v>1</v>
      </c>
      <c r="BC2363" t="s">
        <v>4536</v>
      </c>
      <c r="BD2363" t="s">
        <v>7118</v>
      </c>
      <c r="BJ2363" s="96">
        <v>4</v>
      </c>
      <c r="BK2363" s="96" t="s">
        <v>4297</v>
      </c>
      <c r="BL2363" s="68" t="s">
        <v>6786</v>
      </c>
      <c r="CQ2363" s="205">
        <v>1</v>
      </c>
    </row>
    <row r="2364" spans="52:95" x14ac:dyDescent="0.25">
      <c r="AZ2364" s="96" t="s">
        <v>2869</v>
      </c>
      <c r="BA2364" s="96" t="s">
        <v>54</v>
      </c>
      <c r="BB2364" s="96">
        <v>2</v>
      </c>
      <c r="BC2364" t="s">
        <v>4540</v>
      </c>
      <c r="BD2364" t="s">
        <v>4541</v>
      </c>
      <c r="BE2364" t="s">
        <v>6794</v>
      </c>
      <c r="BF2364" t="s">
        <v>6789</v>
      </c>
      <c r="BG2364" t="s">
        <v>6788</v>
      </c>
      <c r="BH2364" s="96" t="s">
        <v>6795</v>
      </c>
      <c r="BJ2364" s="96">
        <v>4</v>
      </c>
      <c r="BK2364" s="96" t="s">
        <v>4298</v>
      </c>
      <c r="BL2364" s="68" t="s">
        <v>6786</v>
      </c>
      <c r="CQ2364" s="205">
        <v>1</v>
      </c>
    </row>
    <row r="2365" spans="52:95" x14ac:dyDescent="0.25">
      <c r="AZ2365" s="96" t="s">
        <v>2869</v>
      </c>
      <c r="BA2365" s="96" t="s">
        <v>54</v>
      </c>
      <c r="BB2365" s="96">
        <v>3</v>
      </c>
      <c r="BC2365" t="s">
        <v>4545</v>
      </c>
      <c r="BD2365" t="s">
        <v>5783</v>
      </c>
      <c r="BE2365" t="s">
        <v>7102</v>
      </c>
      <c r="BI2365"/>
      <c r="BJ2365" s="96">
        <v>4</v>
      </c>
      <c r="BK2365" s="96" t="s">
        <v>4299</v>
      </c>
      <c r="BL2365" s="68" t="s">
        <v>6786</v>
      </c>
      <c r="CQ2365" s="205">
        <v>1</v>
      </c>
    </row>
    <row r="2366" spans="52:95" x14ac:dyDescent="0.25">
      <c r="AZ2366" s="96" t="s">
        <v>2869</v>
      </c>
      <c r="BA2366" s="96" t="s">
        <v>54</v>
      </c>
      <c r="BB2366" s="96">
        <v>4</v>
      </c>
      <c r="BC2366" t="s">
        <v>4550</v>
      </c>
      <c r="BD2366" t="s">
        <v>4551</v>
      </c>
      <c r="BE2366" t="s">
        <v>6799</v>
      </c>
      <c r="BF2366" t="s">
        <v>6800</v>
      </c>
      <c r="BG2366" t="s">
        <v>6801</v>
      </c>
      <c r="BH2366" s="96" t="s">
        <v>6802</v>
      </c>
      <c r="BI2366" s="96" t="s">
        <v>6803</v>
      </c>
      <c r="BJ2366" s="96">
        <v>4</v>
      </c>
      <c r="BK2366" s="96" t="s">
        <v>4300</v>
      </c>
      <c r="BL2366" s="68" t="s">
        <v>6786</v>
      </c>
      <c r="CQ2366" s="205">
        <v>1</v>
      </c>
    </row>
    <row r="2367" spans="52:95" x14ac:dyDescent="0.25">
      <c r="AZ2367" s="96" t="s">
        <v>2869</v>
      </c>
      <c r="BA2367" s="96" t="s">
        <v>54</v>
      </c>
      <c r="BB2367" s="96">
        <v>5</v>
      </c>
      <c r="BC2367" t="s">
        <v>4555</v>
      </c>
      <c r="BD2367" t="s">
        <v>4556</v>
      </c>
      <c r="BE2367" t="s">
        <v>6804</v>
      </c>
      <c r="BF2367" t="s">
        <v>6805</v>
      </c>
      <c r="BG2367" t="s">
        <v>6806</v>
      </c>
      <c r="BH2367" s="96" t="s">
        <v>6807</v>
      </c>
      <c r="BJ2367" s="96">
        <v>4</v>
      </c>
      <c r="BK2367" s="96" t="s">
        <v>4301</v>
      </c>
      <c r="BL2367" s="68" t="s">
        <v>6786</v>
      </c>
      <c r="CQ2367" s="205">
        <v>1</v>
      </c>
    </row>
    <row r="2368" spans="52:95" x14ac:dyDescent="0.25">
      <c r="AZ2368" s="96" t="s">
        <v>2869</v>
      </c>
      <c r="BA2368" s="96" t="s">
        <v>12</v>
      </c>
      <c r="BB2368" s="96">
        <v>1</v>
      </c>
      <c r="BC2368" t="s">
        <v>4560</v>
      </c>
      <c r="BD2368" t="s">
        <v>5782</v>
      </c>
      <c r="BE2368" t="s">
        <v>6848</v>
      </c>
      <c r="BH2368"/>
      <c r="BI2368"/>
      <c r="BJ2368" s="96">
        <v>4</v>
      </c>
      <c r="BK2368" s="96" t="s">
        <v>4302</v>
      </c>
      <c r="BL2368" s="68" t="s">
        <v>6786</v>
      </c>
      <c r="CQ2368" s="205">
        <v>1</v>
      </c>
    </row>
    <row r="2369" spans="52:95" x14ac:dyDescent="0.25">
      <c r="AZ2369" s="96" t="s">
        <v>2869</v>
      </c>
      <c r="BA2369" s="96" t="s">
        <v>12</v>
      </c>
      <c r="BB2369" s="96">
        <v>2</v>
      </c>
      <c r="BC2369" t="s">
        <v>4564</v>
      </c>
      <c r="BD2369" t="s">
        <v>4565</v>
      </c>
      <c r="BE2369" t="s">
        <v>6808</v>
      </c>
      <c r="BF2369" t="s">
        <v>6809</v>
      </c>
      <c r="BG2369" t="s">
        <v>6810</v>
      </c>
      <c r="BH2369" t="s">
        <v>6811</v>
      </c>
      <c r="BI2369"/>
      <c r="BJ2369" s="96">
        <v>4</v>
      </c>
      <c r="BK2369" s="96" t="s">
        <v>4303</v>
      </c>
      <c r="BL2369" s="68" t="s">
        <v>6786</v>
      </c>
      <c r="CQ2369" s="205">
        <v>1</v>
      </c>
    </row>
    <row r="2370" spans="52:95" x14ac:dyDescent="0.25">
      <c r="AZ2370" s="96" t="s">
        <v>2869</v>
      </c>
      <c r="BA2370" s="96" t="s">
        <v>12</v>
      </c>
      <c r="BB2370" s="96">
        <v>3</v>
      </c>
      <c r="BC2370" t="s">
        <v>4569</v>
      </c>
      <c r="BD2370" t="s">
        <v>7119</v>
      </c>
      <c r="BE2370" t="s">
        <v>7102</v>
      </c>
      <c r="BH2370"/>
      <c r="BI2370"/>
      <c r="BJ2370" s="96">
        <v>4</v>
      </c>
      <c r="BK2370" s="96" t="s">
        <v>4304</v>
      </c>
      <c r="BL2370" s="68" t="s">
        <v>6786</v>
      </c>
      <c r="CQ2370" s="205">
        <v>1</v>
      </c>
    </row>
    <row r="2371" spans="52:95" x14ac:dyDescent="0.25">
      <c r="AZ2371" s="96" t="s">
        <v>2869</v>
      </c>
      <c r="BA2371" s="96" t="s">
        <v>12</v>
      </c>
      <c r="BB2371" s="96">
        <v>4</v>
      </c>
      <c r="BC2371" t="s">
        <v>4573</v>
      </c>
      <c r="BD2371" t="s">
        <v>6812</v>
      </c>
      <c r="BE2371" t="s">
        <v>6813</v>
      </c>
      <c r="BF2371" t="s">
        <v>6802</v>
      </c>
      <c r="BG2371" t="s">
        <v>6814</v>
      </c>
      <c r="BH2371" t="s">
        <v>6815</v>
      </c>
      <c r="BI2371" t="s">
        <v>6816</v>
      </c>
      <c r="BJ2371" s="96">
        <v>4</v>
      </c>
      <c r="BK2371" s="96" t="s">
        <v>4305</v>
      </c>
      <c r="BL2371" s="68" t="s">
        <v>6786</v>
      </c>
      <c r="CQ2371" s="205">
        <v>1</v>
      </c>
    </row>
    <row r="2372" spans="52:95" x14ac:dyDescent="0.25">
      <c r="AZ2372" s="96" t="s">
        <v>2869</v>
      </c>
      <c r="BA2372" s="96" t="s">
        <v>12</v>
      </c>
      <c r="BB2372" s="96">
        <v>5</v>
      </c>
      <c r="BC2372" t="s">
        <v>4577</v>
      </c>
      <c r="BD2372" t="s">
        <v>6817</v>
      </c>
      <c r="BE2372" t="s">
        <v>4578</v>
      </c>
      <c r="BF2372" t="s">
        <v>6818</v>
      </c>
      <c r="BG2372" t="s">
        <v>6819</v>
      </c>
      <c r="BH2372" t="s">
        <v>6793</v>
      </c>
      <c r="BI2372"/>
      <c r="BJ2372" s="96">
        <v>4</v>
      </c>
      <c r="BK2372" s="96" t="s">
        <v>4306</v>
      </c>
      <c r="BL2372" s="68" t="s">
        <v>6786</v>
      </c>
      <c r="CQ2372" s="205">
        <v>1</v>
      </c>
    </row>
    <row r="2373" spans="52:95" x14ac:dyDescent="0.25">
      <c r="AZ2373" s="96" t="s">
        <v>2883</v>
      </c>
      <c r="BA2373" s="96" t="s">
        <v>10</v>
      </c>
      <c r="BB2373" s="96">
        <v>1</v>
      </c>
      <c r="BC2373" t="s">
        <v>4512</v>
      </c>
      <c r="BD2373" t="s">
        <v>5784</v>
      </c>
      <c r="BE2373" t="s">
        <v>6831</v>
      </c>
      <c r="BI2373"/>
      <c r="BJ2373" s="96">
        <v>4</v>
      </c>
      <c r="BK2373" s="96" t="s">
        <v>4292</v>
      </c>
      <c r="BL2373" s="68" t="s">
        <v>6786</v>
      </c>
      <c r="CQ2373" s="205">
        <v>1</v>
      </c>
    </row>
    <row r="2374" spans="52:95" x14ac:dyDescent="0.25">
      <c r="AZ2374" s="96" t="s">
        <v>2883</v>
      </c>
      <c r="BA2374" s="96" t="s">
        <v>10</v>
      </c>
      <c r="BB2374" s="96">
        <v>2</v>
      </c>
      <c r="BC2374" t="s">
        <v>4518</v>
      </c>
      <c r="BD2374" t="s">
        <v>7120</v>
      </c>
      <c r="BE2374" t="s">
        <v>6787</v>
      </c>
      <c r="BF2374" t="s">
        <v>6788</v>
      </c>
      <c r="BG2374" t="s">
        <v>6789</v>
      </c>
      <c r="BJ2374" s="96">
        <v>4</v>
      </c>
      <c r="BK2374" s="96" t="s">
        <v>4293</v>
      </c>
      <c r="BL2374" s="68" t="s">
        <v>6786</v>
      </c>
      <c r="CQ2374" s="205">
        <v>1</v>
      </c>
    </row>
    <row r="2375" spans="52:95" x14ac:dyDescent="0.25">
      <c r="AZ2375" s="96" t="s">
        <v>2883</v>
      </c>
      <c r="BA2375" s="96" t="s">
        <v>10</v>
      </c>
      <c r="BB2375" s="96">
        <v>3</v>
      </c>
      <c r="BC2375" t="s">
        <v>4523</v>
      </c>
      <c r="BD2375" t="s">
        <v>5785</v>
      </c>
      <c r="BE2375" t="s">
        <v>7102</v>
      </c>
      <c r="BI2375"/>
      <c r="BJ2375" s="96">
        <v>4</v>
      </c>
      <c r="BK2375" s="96" t="s">
        <v>4294</v>
      </c>
      <c r="BL2375" s="68" t="s">
        <v>6786</v>
      </c>
      <c r="CQ2375" s="205">
        <v>1</v>
      </c>
    </row>
    <row r="2376" spans="52:95" x14ac:dyDescent="0.25">
      <c r="AZ2376" s="96" t="s">
        <v>2883</v>
      </c>
      <c r="BA2376" s="96" t="s">
        <v>10</v>
      </c>
      <c r="BB2376" s="96">
        <v>4</v>
      </c>
      <c r="BC2376" t="s">
        <v>4527</v>
      </c>
      <c r="BD2376" t="s">
        <v>7103</v>
      </c>
      <c r="BJ2376" s="96">
        <v>4</v>
      </c>
      <c r="BK2376" s="96" t="s">
        <v>4295</v>
      </c>
      <c r="BL2376" s="68" t="s">
        <v>6786</v>
      </c>
      <c r="CQ2376" s="205">
        <v>1</v>
      </c>
    </row>
    <row r="2377" spans="52:95" x14ac:dyDescent="0.25">
      <c r="AZ2377" s="96" t="s">
        <v>2883</v>
      </c>
      <c r="BA2377" s="96" t="s">
        <v>10</v>
      </c>
      <c r="BB2377" s="96">
        <v>5</v>
      </c>
      <c r="BC2377" t="s">
        <v>4531</v>
      </c>
      <c r="BD2377" t="s">
        <v>7104</v>
      </c>
      <c r="BE2377" t="s">
        <v>6792</v>
      </c>
      <c r="BF2377" t="s">
        <v>6793</v>
      </c>
      <c r="BJ2377" s="96">
        <v>4</v>
      </c>
      <c r="BK2377" s="96" t="s">
        <v>4296</v>
      </c>
      <c r="BL2377" s="68" t="s">
        <v>6786</v>
      </c>
      <c r="CQ2377" s="205">
        <v>1</v>
      </c>
    </row>
    <row r="2378" spans="52:95" x14ac:dyDescent="0.25">
      <c r="AZ2378" s="96" t="s">
        <v>2883</v>
      </c>
      <c r="BA2378" s="96" t="s">
        <v>54</v>
      </c>
      <c r="BB2378" s="96">
        <v>1</v>
      </c>
      <c r="BC2378" t="s">
        <v>4536</v>
      </c>
      <c r="BD2378" t="s">
        <v>7121</v>
      </c>
      <c r="BJ2378" s="96">
        <v>4</v>
      </c>
      <c r="BK2378" s="96" t="s">
        <v>4297</v>
      </c>
      <c r="BL2378" s="68" t="s">
        <v>6786</v>
      </c>
      <c r="CQ2378" s="205">
        <v>1</v>
      </c>
    </row>
    <row r="2379" spans="52:95" x14ac:dyDescent="0.25">
      <c r="AZ2379" s="96" t="s">
        <v>2883</v>
      </c>
      <c r="BA2379" s="96" t="s">
        <v>54</v>
      </c>
      <c r="BB2379" s="96">
        <v>2</v>
      </c>
      <c r="BC2379" t="s">
        <v>4540</v>
      </c>
      <c r="BD2379" t="s">
        <v>4541</v>
      </c>
      <c r="BE2379" t="s">
        <v>6794</v>
      </c>
      <c r="BF2379" t="s">
        <v>6789</v>
      </c>
      <c r="BG2379" t="s">
        <v>6788</v>
      </c>
      <c r="BH2379" s="96" t="s">
        <v>6795</v>
      </c>
      <c r="BJ2379" s="96">
        <v>4</v>
      </c>
      <c r="BK2379" s="96" t="s">
        <v>4298</v>
      </c>
      <c r="BL2379" s="68" t="s">
        <v>6786</v>
      </c>
      <c r="CQ2379" s="205">
        <v>1</v>
      </c>
    </row>
    <row r="2380" spans="52:95" x14ac:dyDescent="0.25">
      <c r="AZ2380" s="96" t="s">
        <v>2883</v>
      </c>
      <c r="BA2380" s="96" t="s">
        <v>54</v>
      </c>
      <c r="BB2380" s="96">
        <v>3</v>
      </c>
      <c r="BC2380" t="s">
        <v>4545</v>
      </c>
      <c r="BD2380" t="s">
        <v>5785</v>
      </c>
      <c r="BE2380" t="s">
        <v>7102</v>
      </c>
      <c r="BI2380"/>
      <c r="BJ2380" s="96">
        <v>4</v>
      </c>
      <c r="BK2380" s="96" t="s">
        <v>4299</v>
      </c>
      <c r="BL2380" s="68" t="s">
        <v>6786</v>
      </c>
      <c r="CQ2380" s="205">
        <v>1</v>
      </c>
    </row>
    <row r="2381" spans="52:95" x14ac:dyDescent="0.25">
      <c r="AZ2381" s="96" t="s">
        <v>2883</v>
      </c>
      <c r="BA2381" s="96" t="s">
        <v>54</v>
      </c>
      <c r="BB2381" s="96">
        <v>4</v>
      </c>
      <c r="BC2381" t="s">
        <v>4550</v>
      </c>
      <c r="BD2381" t="s">
        <v>4551</v>
      </c>
      <c r="BE2381" t="s">
        <v>6799</v>
      </c>
      <c r="BF2381" t="s">
        <v>6800</v>
      </c>
      <c r="BG2381" t="s">
        <v>6801</v>
      </c>
      <c r="BH2381" s="96" t="s">
        <v>6802</v>
      </c>
      <c r="BI2381" s="96" t="s">
        <v>6803</v>
      </c>
      <c r="BJ2381" s="96">
        <v>4</v>
      </c>
      <c r="BK2381" s="96" t="s">
        <v>4300</v>
      </c>
      <c r="BL2381" s="68" t="s">
        <v>6786</v>
      </c>
      <c r="CQ2381" s="205">
        <v>1</v>
      </c>
    </row>
    <row r="2382" spans="52:95" x14ac:dyDescent="0.25">
      <c r="AZ2382" s="96" t="s">
        <v>2883</v>
      </c>
      <c r="BA2382" s="96" t="s">
        <v>54</v>
      </c>
      <c r="BB2382" s="96">
        <v>5</v>
      </c>
      <c r="BC2382" t="s">
        <v>4555</v>
      </c>
      <c r="BD2382" t="s">
        <v>4556</v>
      </c>
      <c r="BE2382" t="s">
        <v>6804</v>
      </c>
      <c r="BF2382" t="s">
        <v>6805</v>
      </c>
      <c r="BG2382" t="s">
        <v>6806</v>
      </c>
      <c r="BH2382" s="96" t="s">
        <v>6807</v>
      </c>
      <c r="BJ2382" s="96">
        <v>4</v>
      </c>
      <c r="BK2382" s="96" t="s">
        <v>4301</v>
      </c>
      <c r="BL2382" s="68" t="s">
        <v>6786</v>
      </c>
      <c r="CQ2382" s="205">
        <v>1</v>
      </c>
    </row>
    <row r="2383" spans="52:95" x14ac:dyDescent="0.25">
      <c r="AZ2383" s="96" t="s">
        <v>2883</v>
      </c>
      <c r="BA2383" s="96" t="s">
        <v>12</v>
      </c>
      <c r="BB2383" s="96">
        <v>1</v>
      </c>
      <c r="BC2383" t="s">
        <v>4560</v>
      </c>
      <c r="BD2383" t="s">
        <v>5784</v>
      </c>
      <c r="BE2383" t="s">
        <v>6831</v>
      </c>
      <c r="BH2383"/>
      <c r="BI2383"/>
      <c r="BJ2383" s="96">
        <v>4</v>
      </c>
      <c r="BK2383" s="96" t="s">
        <v>4302</v>
      </c>
      <c r="BL2383" s="68" t="s">
        <v>6786</v>
      </c>
      <c r="CQ2383" s="205">
        <v>1</v>
      </c>
    </row>
    <row r="2384" spans="52:95" x14ac:dyDescent="0.25">
      <c r="AZ2384" s="96" t="s">
        <v>2883</v>
      </c>
      <c r="BA2384" s="96" t="s">
        <v>12</v>
      </c>
      <c r="BB2384" s="96">
        <v>2</v>
      </c>
      <c r="BC2384" t="s">
        <v>4564</v>
      </c>
      <c r="BD2384" t="s">
        <v>4565</v>
      </c>
      <c r="BE2384" t="s">
        <v>6808</v>
      </c>
      <c r="BF2384" t="s">
        <v>6809</v>
      </c>
      <c r="BG2384" t="s">
        <v>6810</v>
      </c>
      <c r="BH2384" t="s">
        <v>6811</v>
      </c>
      <c r="BI2384"/>
      <c r="BJ2384" s="96">
        <v>4</v>
      </c>
      <c r="BK2384" s="96" t="s">
        <v>4303</v>
      </c>
      <c r="BL2384" s="68" t="s">
        <v>6786</v>
      </c>
      <c r="CQ2384" s="205">
        <v>1</v>
      </c>
    </row>
    <row r="2385" spans="52:95" x14ac:dyDescent="0.25">
      <c r="AZ2385" s="96" t="s">
        <v>2883</v>
      </c>
      <c r="BA2385" s="96" t="s">
        <v>12</v>
      </c>
      <c r="BB2385" s="96">
        <v>3</v>
      </c>
      <c r="BC2385" t="s">
        <v>4569</v>
      </c>
      <c r="BD2385" t="s">
        <v>7122</v>
      </c>
      <c r="BE2385" t="s">
        <v>7102</v>
      </c>
      <c r="BH2385"/>
      <c r="BI2385"/>
      <c r="BJ2385" s="96">
        <v>4</v>
      </c>
      <c r="BK2385" s="96" t="s">
        <v>4304</v>
      </c>
      <c r="BL2385" s="68" t="s">
        <v>6786</v>
      </c>
      <c r="CQ2385" s="205">
        <v>1</v>
      </c>
    </row>
    <row r="2386" spans="52:95" x14ac:dyDescent="0.25">
      <c r="AZ2386" s="96" t="s">
        <v>2883</v>
      </c>
      <c r="BA2386" s="96" t="s">
        <v>12</v>
      </c>
      <c r="BB2386" s="96">
        <v>4</v>
      </c>
      <c r="BC2386" t="s">
        <v>4573</v>
      </c>
      <c r="BD2386" t="s">
        <v>6812</v>
      </c>
      <c r="BE2386" t="s">
        <v>6813</v>
      </c>
      <c r="BF2386" t="s">
        <v>6802</v>
      </c>
      <c r="BG2386" t="s">
        <v>6814</v>
      </c>
      <c r="BH2386" t="s">
        <v>6815</v>
      </c>
      <c r="BI2386" t="s">
        <v>6816</v>
      </c>
      <c r="BJ2386" s="96">
        <v>4</v>
      </c>
      <c r="BK2386" s="96" t="s">
        <v>4305</v>
      </c>
      <c r="BL2386" s="68" t="s">
        <v>6786</v>
      </c>
      <c r="CQ2386" s="205">
        <v>1</v>
      </c>
    </row>
    <row r="2387" spans="52:95" x14ac:dyDescent="0.25">
      <c r="AZ2387" s="96" t="s">
        <v>2883</v>
      </c>
      <c r="BA2387" s="96" t="s">
        <v>12</v>
      </c>
      <c r="BB2387" s="96">
        <v>5</v>
      </c>
      <c r="BC2387" t="s">
        <v>4577</v>
      </c>
      <c r="BD2387" t="s">
        <v>6817</v>
      </c>
      <c r="BE2387" t="s">
        <v>4578</v>
      </c>
      <c r="BF2387" t="s">
        <v>6818</v>
      </c>
      <c r="BG2387" t="s">
        <v>6819</v>
      </c>
      <c r="BH2387" t="s">
        <v>6793</v>
      </c>
      <c r="BI2387"/>
      <c r="BJ2387" s="96">
        <v>4</v>
      </c>
      <c r="BK2387" s="96" t="s">
        <v>4306</v>
      </c>
      <c r="BL2387" s="68" t="s">
        <v>6786</v>
      </c>
      <c r="CQ2387" s="205">
        <v>1</v>
      </c>
    </row>
    <row r="2388" spans="52:95" x14ac:dyDescent="0.25">
      <c r="AZ2388" s="96" t="s">
        <v>2897</v>
      </c>
      <c r="BA2388" s="96" t="s">
        <v>10</v>
      </c>
      <c r="BB2388" s="96">
        <v>1</v>
      </c>
      <c r="BC2388" t="s">
        <v>4512</v>
      </c>
      <c r="BD2388" t="s">
        <v>5786</v>
      </c>
      <c r="BE2388" t="s">
        <v>6848</v>
      </c>
      <c r="BI2388"/>
      <c r="BJ2388" s="96">
        <v>4</v>
      </c>
      <c r="BK2388" s="96" t="s">
        <v>4292</v>
      </c>
      <c r="BL2388" s="68" t="s">
        <v>6786</v>
      </c>
      <c r="CQ2388" s="205">
        <v>1</v>
      </c>
    </row>
    <row r="2389" spans="52:95" x14ac:dyDescent="0.25">
      <c r="AZ2389" s="96" t="s">
        <v>2897</v>
      </c>
      <c r="BA2389" s="96" t="s">
        <v>10</v>
      </c>
      <c r="BB2389" s="96">
        <v>2</v>
      </c>
      <c r="BC2389" t="s">
        <v>4518</v>
      </c>
      <c r="BD2389" t="s">
        <v>7123</v>
      </c>
      <c r="BE2389" t="s">
        <v>6787</v>
      </c>
      <c r="BF2389" t="s">
        <v>6788</v>
      </c>
      <c r="BG2389" t="s">
        <v>6789</v>
      </c>
      <c r="BJ2389" s="96">
        <v>4</v>
      </c>
      <c r="BK2389" s="96" t="s">
        <v>4293</v>
      </c>
      <c r="BL2389" s="68" t="s">
        <v>6786</v>
      </c>
      <c r="CQ2389" s="205">
        <v>1</v>
      </c>
    </row>
    <row r="2390" spans="52:95" x14ac:dyDescent="0.25">
      <c r="AZ2390" s="96" t="s">
        <v>2897</v>
      </c>
      <c r="BA2390" s="96" t="s">
        <v>10</v>
      </c>
      <c r="BB2390" s="96">
        <v>3</v>
      </c>
      <c r="BC2390" t="s">
        <v>4523</v>
      </c>
      <c r="BD2390" t="s">
        <v>5787</v>
      </c>
      <c r="BE2390" t="s">
        <v>7102</v>
      </c>
      <c r="BI2390"/>
      <c r="BJ2390" s="96">
        <v>4</v>
      </c>
      <c r="BK2390" s="96" t="s">
        <v>4294</v>
      </c>
      <c r="BL2390" s="68" t="s">
        <v>6786</v>
      </c>
      <c r="CQ2390" s="205">
        <v>1</v>
      </c>
    </row>
    <row r="2391" spans="52:95" x14ac:dyDescent="0.25">
      <c r="AZ2391" s="96" t="s">
        <v>2897</v>
      </c>
      <c r="BA2391" s="96" t="s">
        <v>10</v>
      </c>
      <c r="BB2391" s="96">
        <v>4</v>
      </c>
      <c r="BC2391" t="s">
        <v>4527</v>
      </c>
      <c r="BD2391" t="s">
        <v>7103</v>
      </c>
      <c r="BJ2391" s="96">
        <v>4</v>
      </c>
      <c r="BK2391" s="96" t="s">
        <v>4295</v>
      </c>
      <c r="BL2391" s="68" t="s">
        <v>6786</v>
      </c>
      <c r="CQ2391" s="205">
        <v>1</v>
      </c>
    </row>
    <row r="2392" spans="52:95" x14ac:dyDescent="0.25">
      <c r="AZ2392" s="96" t="s">
        <v>2897</v>
      </c>
      <c r="BA2392" s="96" t="s">
        <v>10</v>
      </c>
      <c r="BB2392" s="96">
        <v>5</v>
      </c>
      <c r="BC2392" t="s">
        <v>4531</v>
      </c>
      <c r="BD2392" t="s">
        <v>7104</v>
      </c>
      <c r="BE2392" t="s">
        <v>6792</v>
      </c>
      <c r="BF2392" t="s">
        <v>6793</v>
      </c>
      <c r="BJ2392" s="96">
        <v>4</v>
      </c>
      <c r="BK2392" s="96" t="s">
        <v>4296</v>
      </c>
      <c r="BL2392" s="68" t="s">
        <v>6786</v>
      </c>
      <c r="CQ2392" s="205">
        <v>1</v>
      </c>
    </row>
    <row r="2393" spans="52:95" x14ac:dyDescent="0.25">
      <c r="AZ2393" s="96" t="s">
        <v>2897</v>
      </c>
      <c r="BA2393" s="96" t="s">
        <v>54</v>
      </c>
      <c r="BB2393" s="96">
        <v>1</v>
      </c>
      <c r="BC2393" t="s">
        <v>4536</v>
      </c>
      <c r="BD2393" t="s">
        <v>7124</v>
      </c>
      <c r="BJ2393" s="96">
        <v>4</v>
      </c>
      <c r="BK2393" s="96" t="s">
        <v>4297</v>
      </c>
      <c r="BL2393" s="68" t="s">
        <v>6786</v>
      </c>
      <c r="CQ2393" s="205">
        <v>1</v>
      </c>
    </row>
    <row r="2394" spans="52:95" x14ac:dyDescent="0.25">
      <c r="AZ2394" s="96" t="s">
        <v>2897</v>
      </c>
      <c r="BA2394" s="96" t="s">
        <v>54</v>
      </c>
      <c r="BB2394" s="96">
        <v>2</v>
      </c>
      <c r="BC2394" t="s">
        <v>4540</v>
      </c>
      <c r="BD2394" t="s">
        <v>4541</v>
      </c>
      <c r="BE2394" t="s">
        <v>6794</v>
      </c>
      <c r="BF2394" t="s">
        <v>6789</v>
      </c>
      <c r="BG2394" t="s">
        <v>6788</v>
      </c>
      <c r="BH2394" s="96" t="s">
        <v>6795</v>
      </c>
      <c r="BJ2394" s="96">
        <v>4</v>
      </c>
      <c r="BK2394" s="96" t="s">
        <v>4298</v>
      </c>
      <c r="BL2394" s="68" t="s">
        <v>6786</v>
      </c>
      <c r="CQ2394" s="205">
        <v>1</v>
      </c>
    </row>
    <row r="2395" spans="52:95" x14ac:dyDescent="0.25">
      <c r="AZ2395" s="96" t="s">
        <v>2897</v>
      </c>
      <c r="BA2395" s="96" t="s">
        <v>54</v>
      </c>
      <c r="BB2395" s="96">
        <v>3</v>
      </c>
      <c r="BC2395" t="s">
        <v>4545</v>
      </c>
      <c r="BD2395" t="s">
        <v>5787</v>
      </c>
      <c r="BE2395" t="s">
        <v>7102</v>
      </c>
      <c r="BI2395"/>
      <c r="BJ2395" s="96">
        <v>4</v>
      </c>
      <c r="BK2395" s="96" t="s">
        <v>4299</v>
      </c>
      <c r="BL2395" s="68" t="s">
        <v>6786</v>
      </c>
      <c r="CQ2395" s="205">
        <v>1</v>
      </c>
    </row>
    <row r="2396" spans="52:95" x14ac:dyDescent="0.25">
      <c r="AZ2396" s="96" t="s">
        <v>2897</v>
      </c>
      <c r="BA2396" s="96" t="s">
        <v>54</v>
      </c>
      <c r="BB2396" s="96">
        <v>4</v>
      </c>
      <c r="BC2396" t="s">
        <v>4550</v>
      </c>
      <c r="BD2396" t="s">
        <v>4551</v>
      </c>
      <c r="BE2396" t="s">
        <v>6799</v>
      </c>
      <c r="BF2396" t="s">
        <v>6800</v>
      </c>
      <c r="BG2396" t="s">
        <v>6801</v>
      </c>
      <c r="BH2396" s="96" t="s">
        <v>6802</v>
      </c>
      <c r="BI2396" s="96" t="s">
        <v>6803</v>
      </c>
      <c r="BJ2396" s="96">
        <v>4</v>
      </c>
      <c r="BK2396" s="96" t="s">
        <v>4300</v>
      </c>
      <c r="BL2396" s="68" t="s">
        <v>6786</v>
      </c>
      <c r="CQ2396" s="205">
        <v>1</v>
      </c>
    </row>
    <row r="2397" spans="52:95" x14ac:dyDescent="0.25">
      <c r="AZ2397" s="96" t="s">
        <v>2897</v>
      </c>
      <c r="BA2397" s="96" t="s">
        <v>54</v>
      </c>
      <c r="BB2397" s="96">
        <v>5</v>
      </c>
      <c r="BC2397" t="s">
        <v>4555</v>
      </c>
      <c r="BD2397" t="s">
        <v>4556</v>
      </c>
      <c r="BE2397" t="s">
        <v>6804</v>
      </c>
      <c r="BF2397" t="s">
        <v>6805</v>
      </c>
      <c r="BG2397" t="s">
        <v>6806</v>
      </c>
      <c r="BH2397" s="96" t="s">
        <v>6807</v>
      </c>
      <c r="BJ2397" s="96">
        <v>4</v>
      </c>
      <c r="BK2397" s="96" t="s">
        <v>4301</v>
      </c>
      <c r="BL2397" s="68" t="s">
        <v>6786</v>
      </c>
      <c r="CQ2397" s="205">
        <v>1</v>
      </c>
    </row>
    <row r="2398" spans="52:95" x14ac:dyDescent="0.25">
      <c r="AZ2398" s="96" t="s">
        <v>2897</v>
      </c>
      <c r="BA2398" s="96" t="s">
        <v>12</v>
      </c>
      <c r="BB2398" s="96">
        <v>1</v>
      </c>
      <c r="BC2398" t="s">
        <v>4560</v>
      </c>
      <c r="BD2398" t="s">
        <v>5786</v>
      </c>
      <c r="BE2398" t="s">
        <v>6848</v>
      </c>
      <c r="BH2398"/>
      <c r="BI2398"/>
      <c r="BJ2398" s="96">
        <v>4</v>
      </c>
      <c r="BK2398" s="96" t="s">
        <v>4302</v>
      </c>
      <c r="BL2398" s="68" t="s">
        <v>6786</v>
      </c>
      <c r="CQ2398" s="205">
        <v>1</v>
      </c>
    </row>
    <row r="2399" spans="52:95" x14ac:dyDescent="0.25">
      <c r="AZ2399" s="96" t="s">
        <v>2897</v>
      </c>
      <c r="BA2399" s="96" t="s">
        <v>12</v>
      </c>
      <c r="BB2399" s="96">
        <v>2</v>
      </c>
      <c r="BC2399" t="s">
        <v>4564</v>
      </c>
      <c r="BD2399" t="s">
        <v>4565</v>
      </c>
      <c r="BE2399" t="s">
        <v>6808</v>
      </c>
      <c r="BF2399" t="s">
        <v>6809</v>
      </c>
      <c r="BG2399" t="s">
        <v>6810</v>
      </c>
      <c r="BH2399" t="s">
        <v>6811</v>
      </c>
      <c r="BI2399"/>
      <c r="BJ2399" s="96">
        <v>4</v>
      </c>
      <c r="BK2399" s="96" t="s">
        <v>4303</v>
      </c>
      <c r="BL2399" s="68" t="s">
        <v>6786</v>
      </c>
      <c r="CQ2399" s="205">
        <v>1</v>
      </c>
    </row>
    <row r="2400" spans="52:95" x14ac:dyDescent="0.25">
      <c r="AZ2400" s="96" t="s">
        <v>2897</v>
      </c>
      <c r="BA2400" s="96" t="s">
        <v>12</v>
      </c>
      <c r="BB2400" s="96">
        <v>3</v>
      </c>
      <c r="BC2400" t="s">
        <v>4569</v>
      </c>
      <c r="BD2400" t="s">
        <v>7125</v>
      </c>
      <c r="BE2400" t="s">
        <v>7102</v>
      </c>
      <c r="BH2400"/>
      <c r="BI2400"/>
      <c r="BJ2400" s="96">
        <v>4</v>
      </c>
      <c r="BK2400" s="96" t="s">
        <v>4304</v>
      </c>
      <c r="BL2400" s="68" t="s">
        <v>6786</v>
      </c>
      <c r="CQ2400" s="205">
        <v>1</v>
      </c>
    </row>
    <row r="2401" spans="52:95" x14ac:dyDescent="0.25">
      <c r="AZ2401" s="96" t="s">
        <v>2897</v>
      </c>
      <c r="BA2401" s="96" t="s">
        <v>12</v>
      </c>
      <c r="BB2401" s="96">
        <v>4</v>
      </c>
      <c r="BC2401" t="s">
        <v>4573</v>
      </c>
      <c r="BD2401" t="s">
        <v>6812</v>
      </c>
      <c r="BE2401" t="s">
        <v>6813</v>
      </c>
      <c r="BF2401" t="s">
        <v>6802</v>
      </c>
      <c r="BG2401" t="s">
        <v>6814</v>
      </c>
      <c r="BH2401" t="s">
        <v>6815</v>
      </c>
      <c r="BI2401" t="s">
        <v>6816</v>
      </c>
      <c r="BJ2401" s="96">
        <v>4</v>
      </c>
      <c r="BK2401" s="96" t="s">
        <v>4305</v>
      </c>
      <c r="BL2401" s="68" t="s">
        <v>6786</v>
      </c>
      <c r="CQ2401" s="205">
        <v>1</v>
      </c>
    </row>
    <row r="2402" spans="52:95" x14ac:dyDescent="0.25">
      <c r="AZ2402" s="96" t="s">
        <v>2897</v>
      </c>
      <c r="BA2402" s="96" t="s">
        <v>12</v>
      </c>
      <c r="BB2402" s="96">
        <v>5</v>
      </c>
      <c r="BC2402" t="s">
        <v>4577</v>
      </c>
      <c r="BD2402" t="s">
        <v>6817</v>
      </c>
      <c r="BE2402" t="s">
        <v>4578</v>
      </c>
      <c r="BF2402" t="s">
        <v>6818</v>
      </c>
      <c r="BG2402" t="s">
        <v>6819</v>
      </c>
      <c r="BH2402" t="s">
        <v>6793</v>
      </c>
      <c r="BI2402"/>
      <c r="BJ2402" s="96">
        <v>4</v>
      </c>
      <c r="BK2402" s="96" t="s">
        <v>4306</v>
      </c>
      <c r="BL2402" s="68" t="s">
        <v>6786</v>
      </c>
      <c r="CQ2402" s="205">
        <v>1</v>
      </c>
    </row>
    <row r="2403" spans="52:95" x14ac:dyDescent="0.25">
      <c r="AZ2403" s="96" t="s">
        <v>2911</v>
      </c>
      <c r="BA2403" s="96" t="s">
        <v>10</v>
      </c>
      <c r="BB2403" s="96">
        <v>1</v>
      </c>
      <c r="BC2403" t="s">
        <v>4512</v>
      </c>
      <c r="BD2403" t="s">
        <v>5788</v>
      </c>
      <c r="BE2403" t="s">
        <v>6848</v>
      </c>
      <c r="BI2403"/>
      <c r="BJ2403" s="96">
        <v>4</v>
      </c>
      <c r="BK2403" s="96" t="s">
        <v>4292</v>
      </c>
      <c r="BL2403" s="68" t="s">
        <v>6786</v>
      </c>
      <c r="CQ2403" s="205">
        <v>1</v>
      </c>
    </row>
    <row r="2404" spans="52:95" x14ac:dyDescent="0.25">
      <c r="AZ2404" s="96" t="s">
        <v>2911</v>
      </c>
      <c r="BA2404" s="96" t="s">
        <v>10</v>
      </c>
      <c r="BB2404" s="96">
        <v>2</v>
      </c>
      <c r="BC2404" t="s">
        <v>4518</v>
      </c>
      <c r="BD2404" t="s">
        <v>7126</v>
      </c>
      <c r="BE2404" t="s">
        <v>6787</v>
      </c>
      <c r="BF2404" t="s">
        <v>6788</v>
      </c>
      <c r="BG2404" t="s">
        <v>6789</v>
      </c>
      <c r="BJ2404" s="96">
        <v>4</v>
      </c>
      <c r="BK2404" s="96" t="s">
        <v>4293</v>
      </c>
      <c r="BL2404" s="68" t="s">
        <v>6786</v>
      </c>
      <c r="CQ2404" s="205">
        <v>1</v>
      </c>
    </row>
    <row r="2405" spans="52:95" x14ac:dyDescent="0.25">
      <c r="AZ2405" s="96" t="s">
        <v>2911</v>
      </c>
      <c r="BA2405" s="96" t="s">
        <v>10</v>
      </c>
      <c r="BB2405" s="96">
        <v>3</v>
      </c>
      <c r="BC2405" t="s">
        <v>4523</v>
      </c>
      <c r="BD2405" t="s">
        <v>5789</v>
      </c>
      <c r="BE2405" t="s">
        <v>7102</v>
      </c>
      <c r="BI2405"/>
      <c r="BJ2405" s="96">
        <v>4</v>
      </c>
      <c r="BK2405" s="96" t="s">
        <v>4294</v>
      </c>
      <c r="BL2405" s="68" t="s">
        <v>6786</v>
      </c>
      <c r="CQ2405" s="205">
        <v>1</v>
      </c>
    </row>
    <row r="2406" spans="52:95" x14ac:dyDescent="0.25">
      <c r="AZ2406" s="96" t="s">
        <v>2911</v>
      </c>
      <c r="BA2406" s="96" t="s">
        <v>10</v>
      </c>
      <c r="BB2406" s="96">
        <v>4</v>
      </c>
      <c r="BC2406" t="s">
        <v>4527</v>
      </c>
      <c r="BD2406" t="s">
        <v>7103</v>
      </c>
      <c r="BJ2406" s="96">
        <v>4</v>
      </c>
      <c r="BK2406" s="96" t="s">
        <v>4295</v>
      </c>
      <c r="BL2406" s="68" t="s">
        <v>6786</v>
      </c>
      <c r="CQ2406" s="205">
        <v>1</v>
      </c>
    </row>
    <row r="2407" spans="52:95" x14ac:dyDescent="0.25">
      <c r="AZ2407" s="96" t="s">
        <v>2911</v>
      </c>
      <c r="BA2407" s="96" t="s">
        <v>10</v>
      </c>
      <c r="BB2407" s="96">
        <v>5</v>
      </c>
      <c r="BC2407" t="s">
        <v>4531</v>
      </c>
      <c r="BD2407" t="s">
        <v>7104</v>
      </c>
      <c r="BE2407" t="s">
        <v>6792</v>
      </c>
      <c r="BF2407" t="s">
        <v>6793</v>
      </c>
      <c r="BJ2407" s="96">
        <v>4</v>
      </c>
      <c r="BK2407" s="96" t="s">
        <v>4296</v>
      </c>
      <c r="BL2407" s="68" t="s">
        <v>6786</v>
      </c>
      <c r="CQ2407" s="205">
        <v>1</v>
      </c>
    </row>
    <row r="2408" spans="52:95" x14ac:dyDescent="0.25">
      <c r="AZ2408" s="96" t="s">
        <v>2911</v>
      </c>
      <c r="BA2408" s="96" t="s">
        <v>54</v>
      </c>
      <c r="BB2408" s="96">
        <v>1</v>
      </c>
      <c r="BC2408" t="s">
        <v>4536</v>
      </c>
      <c r="BD2408" t="s">
        <v>7127</v>
      </c>
      <c r="BJ2408" s="96">
        <v>4</v>
      </c>
      <c r="BK2408" s="96" t="s">
        <v>4297</v>
      </c>
      <c r="BL2408" s="68" t="s">
        <v>6786</v>
      </c>
      <c r="CQ2408" s="205">
        <v>1</v>
      </c>
    </row>
    <row r="2409" spans="52:95" x14ac:dyDescent="0.25">
      <c r="AZ2409" s="96" t="s">
        <v>2911</v>
      </c>
      <c r="BA2409" s="96" t="s">
        <v>54</v>
      </c>
      <c r="BB2409" s="96">
        <v>2</v>
      </c>
      <c r="BC2409" t="s">
        <v>4540</v>
      </c>
      <c r="BD2409" t="s">
        <v>4541</v>
      </c>
      <c r="BE2409" t="s">
        <v>6794</v>
      </c>
      <c r="BF2409" t="s">
        <v>6789</v>
      </c>
      <c r="BG2409" t="s">
        <v>6788</v>
      </c>
      <c r="BH2409" s="96" t="s">
        <v>6795</v>
      </c>
      <c r="BJ2409" s="96">
        <v>4</v>
      </c>
      <c r="BK2409" s="96" t="s">
        <v>4298</v>
      </c>
      <c r="BL2409" s="68" t="s">
        <v>6786</v>
      </c>
      <c r="CQ2409" s="205">
        <v>1</v>
      </c>
    </row>
    <row r="2410" spans="52:95" x14ac:dyDescent="0.25">
      <c r="AZ2410" s="96" t="s">
        <v>2911</v>
      </c>
      <c r="BA2410" s="96" t="s">
        <v>54</v>
      </c>
      <c r="BB2410" s="96">
        <v>3</v>
      </c>
      <c r="BC2410" t="s">
        <v>4545</v>
      </c>
      <c r="BD2410" t="s">
        <v>5789</v>
      </c>
      <c r="BE2410" t="s">
        <v>7102</v>
      </c>
      <c r="BI2410"/>
      <c r="BJ2410" s="96">
        <v>4</v>
      </c>
      <c r="BK2410" s="96" t="s">
        <v>4299</v>
      </c>
      <c r="BL2410" s="68" t="s">
        <v>6786</v>
      </c>
      <c r="CQ2410" s="205">
        <v>1</v>
      </c>
    </row>
    <row r="2411" spans="52:95" x14ac:dyDescent="0.25">
      <c r="AZ2411" s="96" t="s">
        <v>2911</v>
      </c>
      <c r="BA2411" s="96" t="s">
        <v>54</v>
      </c>
      <c r="BB2411" s="96">
        <v>4</v>
      </c>
      <c r="BC2411" t="s">
        <v>4550</v>
      </c>
      <c r="BD2411" t="s">
        <v>4551</v>
      </c>
      <c r="BE2411" t="s">
        <v>6799</v>
      </c>
      <c r="BF2411" t="s">
        <v>6800</v>
      </c>
      <c r="BG2411" t="s">
        <v>6801</v>
      </c>
      <c r="BH2411" s="96" t="s">
        <v>6802</v>
      </c>
      <c r="BI2411" s="96" t="s">
        <v>6803</v>
      </c>
      <c r="BJ2411" s="96">
        <v>4</v>
      </c>
      <c r="BK2411" s="96" t="s">
        <v>4300</v>
      </c>
      <c r="BL2411" s="68" t="s">
        <v>6786</v>
      </c>
      <c r="CQ2411" s="205">
        <v>1</v>
      </c>
    </row>
    <row r="2412" spans="52:95" x14ac:dyDescent="0.25">
      <c r="AZ2412" s="96" t="s">
        <v>2911</v>
      </c>
      <c r="BA2412" s="96" t="s">
        <v>54</v>
      </c>
      <c r="BB2412" s="96">
        <v>5</v>
      </c>
      <c r="BC2412" t="s">
        <v>4555</v>
      </c>
      <c r="BD2412" t="s">
        <v>4556</v>
      </c>
      <c r="BE2412" t="s">
        <v>6804</v>
      </c>
      <c r="BF2412" t="s">
        <v>6805</v>
      </c>
      <c r="BG2412" t="s">
        <v>6806</v>
      </c>
      <c r="BH2412" s="96" t="s">
        <v>6807</v>
      </c>
      <c r="BJ2412" s="96">
        <v>4</v>
      </c>
      <c r="BK2412" s="96" t="s">
        <v>4301</v>
      </c>
      <c r="BL2412" s="68" t="s">
        <v>6786</v>
      </c>
      <c r="CQ2412" s="205">
        <v>1</v>
      </c>
    </row>
    <row r="2413" spans="52:95" x14ac:dyDescent="0.25">
      <c r="AZ2413" s="96" t="s">
        <v>2911</v>
      </c>
      <c r="BA2413" s="96" t="s">
        <v>12</v>
      </c>
      <c r="BB2413" s="96">
        <v>1</v>
      </c>
      <c r="BC2413" t="s">
        <v>4560</v>
      </c>
      <c r="BD2413" t="s">
        <v>5788</v>
      </c>
      <c r="BE2413" t="s">
        <v>6848</v>
      </c>
      <c r="BH2413"/>
      <c r="BI2413"/>
      <c r="BJ2413" s="96">
        <v>4</v>
      </c>
      <c r="BK2413" s="96" t="s">
        <v>4302</v>
      </c>
      <c r="BL2413" s="68" t="s">
        <v>6786</v>
      </c>
      <c r="CQ2413" s="205">
        <v>1</v>
      </c>
    </row>
    <row r="2414" spans="52:95" x14ac:dyDescent="0.25">
      <c r="AZ2414" s="96" t="s">
        <v>2911</v>
      </c>
      <c r="BA2414" s="96" t="s">
        <v>12</v>
      </c>
      <c r="BB2414" s="96">
        <v>2</v>
      </c>
      <c r="BC2414" t="s">
        <v>4564</v>
      </c>
      <c r="BD2414" t="s">
        <v>4565</v>
      </c>
      <c r="BE2414" t="s">
        <v>6808</v>
      </c>
      <c r="BF2414" t="s">
        <v>6809</v>
      </c>
      <c r="BG2414" t="s">
        <v>6810</v>
      </c>
      <c r="BH2414" t="s">
        <v>6811</v>
      </c>
      <c r="BI2414"/>
      <c r="BJ2414" s="96">
        <v>4</v>
      </c>
      <c r="BK2414" s="96" t="s">
        <v>4303</v>
      </c>
      <c r="BL2414" s="68" t="s">
        <v>6786</v>
      </c>
      <c r="CQ2414" s="205">
        <v>1</v>
      </c>
    </row>
    <row r="2415" spans="52:95" x14ac:dyDescent="0.25">
      <c r="AZ2415" s="96" t="s">
        <v>2911</v>
      </c>
      <c r="BA2415" s="96" t="s">
        <v>12</v>
      </c>
      <c r="BB2415" s="96">
        <v>3</v>
      </c>
      <c r="BC2415" t="s">
        <v>4569</v>
      </c>
      <c r="BD2415" t="s">
        <v>7128</v>
      </c>
      <c r="BE2415" t="s">
        <v>7102</v>
      </c>
      <c r="BH2415"/>
      <c r="BI2415"/>
      <c r="BJ2415" s="96">
        <v>4</v>
      </c>
      <c r="BK2415" s="96" t="s">
        <v>4304</v>
      </c>
      <c r="BL2415" s="68" t="s">
        <v>6786</v>
      </c>
      <c r="CQ2415" s="205">
        <v>1</v>
      </c>
    </row>
    <row r="2416" spans="52:95" x14ac:dyDescent="0.25">
      <c r="AZ2416" s="96" t="s">
        <v>2911</v>
      </c>
      <c r="BA2416" s="96" t="s">
        <v>12</v>
      </c>
      <c r="BB2416" s="96">
        <v>4</v>
      </c>
      <c r="BC2416" t="s">
        <v>4573</v>
      </c>
      <c r="BD2416" t="s">
        <v>6812</v>
      </c>
      <c r="BE2416" t="s">
        <v>6813</v>
      </c>
      <c r="BF2416" t="s">
        <v>6802</v>
      </c>
      <c r="BG2416" t="s">
        <v>6814</v>
      </c>
      <c r="BH2416" t="s">
        <v>6815</v>
      </c>
      <c r="BI2416" t="s">
        <v>6816</v>
      </c>
      <c r="BJ2416" s="96">
        <v>4</v>
      </c>
      <c r="BK2416" s="96" t="s">
        <v>4305</v>
      </c>
      <c r="BL2416" s="68" t="s">
        <v>6786</v>
      </c>
      <c r="CQ2416" s="205">
        <v>1</v>
      </c>
    </row>
    <row r="2417" spans="52:95" x14ac:dyDescent="0.25">
      <c r="AZ2417" s="96" t="s">
        <v>2911</v>
      </c>
      <c r="BA2417" s="96" t="s">
        <v>12</v>
      </c>
      <c r="BB2417" s="96">
        <v>5</v>
      </c>
      <c r="BC2417" t="s">
        <v>4577</v>
      </c>
      <c r="BD2417" t="s">
        <v>6817</v>
      </c>
      <c r="BE2417" t="s">
        <v>4578</v>
      </c>
      <c r="BF2417" t="s">
        <v>6818</v>
      </c>
      <c r="BG2417" t="s">
        <v>6819</v>
      </c>
      <c r="BH2417" t="s">
        <v>6793</v>
      </c>
      <c r="BI2417"/>
      <c r="BJ2417" s="96">
        <v>4</v>
      </c>
      <c r="BK2417" s="96" t="s">
        <v>4306</v>
      </c>
      <c r="BL2417" s="68" t="s">
        <v>6786</v>
      </c>
      <c r="CQ2417" s="205">
        <v>1</v>
      </c>
    </row>
    <row r="2418" spans="52:95" x14ac:dyDescent="0.25">
      <c r="AZ2418" s="96" t="s">
        <v>2925</v>
      </c>
      <c r="BA2418" s="96" t="s">
        <v>10</v>
      </c>
      <c r="BB2418" s="96">
        <v>1</v>
      </c>
      <c r="BC2418" t="s">
        <v>4512</v>
      </c>
      <c r="BD2418" t="s">
        <v>5790</v>
      </c>
      <c r="BE2418" t="s">
        <v>6848</v>
      </c>
      <c r="BI2418"/>
      <c r="BJ2418" s="96">
        <v>4</v>
      </c>
      <c r="BK2418" s="96" t="s">
        <v>4292</v>
      </c>
      <c r="BL2418" s="68" t="s">
        <v>6786</v>
      </c>
      <c r="CQ2418" s="205">
        <v>1</v>
      </c>
    </row>
    <row r="2419" spans="52:95" x14ac:dyDescent="0.25">
      <c r="AZ2419" s="96" t="s">
        <v>2925</v>
      </c>
      <c r="BA2419" s="96" t="s">
        <v>10</v>
      </c>
      <c r="BB2419" s="96">
        <v>2</v>
      </c>
      <c r="BC2419" t="s">
        <v>4518</v>
      </c>
      <c r="BD2419" t="s">
        <v>7129</v>
      </c>
      <c r="BE2419" t="s">
        <v>6787</v>
      </c>
      <c r="BF2419" t="s">
        <v>6788</v>
      </c>
      <c r="BG2419" t="s">
        <v>6789</v>
      </c>
      <c r="BJ2419" s="96">
        <v>4</v>
      </c>
      <c r="BK2419" s="96" t="s">
        <v>4293</v>
      </c>
      <c r="BL2419" s="68" t="s">
        <v>6786</v>
      </c>
      <c r="CQ2419" s="205">
        <v>1</v>
      </c>
    </row>
    <row r="2420" spans="52:95" x14ac:dyDescent="0.25">
      <c r="AZ2420" s="96" t="s">
        <v>2925</v>
      </c>
      <c r="BA2420" s="96" t="s">
        <v>10</v>
      </c>
      <c r="BB2420" s="96">
        <v>3</v>
      </c>
      <c r="BC2420" t="s">
        <v>4523</v>
      </c>
      <c r="BD2420" t="s">
        <v>5791</v>
      </c>
      <c r="BE2420" t="s">
        <v>7102</v>
      </c>
      <c r="BI2420"/>
      <c r="BJ2420" s="96">
        <v>4</v>
      </c>
      <c r="BK2420" s="96" t="s">
        <v>4294</v>
      </c>
      <c r="BL2420" s="68" t="s">
        <v>6786</v>
      </c>
      <c r="CQ2420" s="205">
        <v>1</v>
      </c>
    </row>
    <row r="2421" spans="52:95" x14ac:dyDescent="0.25">
      <c r="AZ2421" s="96" t="s">
        <v>2925</v>
      </c>
      <c r="BA2421" s="96" t="s">
        <v>10</v>
      </c>
      <c r="BB2421" s="96">
        <v>4</v>
      </c>
      <c r="BC2421" t="s">
        <v>4527</v>
      </c>
      <c r="BD2421" t="s">
        <v>7103</v>
      </c>
      <c r="BJ2421" s="96">
        <v>4</v>
      </c>
      <c r="BK2421" s="96" t="s">
        <v>4295</v>
      </c>
      <c r="BL2421" s="68" t="s">
        <v>6786</v>
      </c>
      <c r="CQ2421" s="205">
        <v>1</v>
      </c>
    </row>
    <row r="2422" spans="52:95" x14ac:dyDescent="0.25">
      <c r="AZ2422" s="96" t="s">
        <v>2925</v>
      </c>
      <c r="BA2422" s="96" t="s">
        <v>10</v>
      </c>
      <c r="BB2422" s="96">
        <v>5</v>
      </c>
      <c r="BC2422" t="s">
        <v>4531</v>
      </c>
      <c r="BD2422" t="s">
        <v>7104</v>
      </c>
      <c r="BE2422" t="s">
        <v>6792</v>
      </c>
      <c r="BF2422" t="s">
        <v>6793</v>
      </c>
      <c r="BJ2422" s="96">
        <v>4</v>
      </c>
      <c r="BK2422" s="96" t="s">
        <v>4296</v>
      </c>
      <c r="BL2422" s="68" t="s">
        <v>6786</v>
      </c>
      <c r="CQ2422" s="205">
        <v>1</v>
      </c>
    </row>
    <row r="2423" spans="52:95" x14ac:dyDescent="0.25">
      <c r="AZ2423" s="96" t="s">
        <v>2925</v>
      </c>
      <c r="BA2423" s="96" t="s">
        <v>54</v>
      </c>
      <c r="BB2423" s="96">
        <v>1</v>
      </c>
      <c r="BC2423" t="s">
        <v>4536</v>
      </c>
      <c r="BD2423" t="s">
        <v>7130</v>
      </c>
      <c r="BJ2423" s="96">
        <v>4</v>
      </c>
      <c r="BK2423" s="96" t="s">
        <v>4297</v>
      </c>
      <c r="BL2423" s="68" t="s">
        <v>6786</v>
      </c>
      <c r="CQ2423" s="205">
        <v>1</v>
      </c>
    </row>
    <row r="2424" spans="52:95" x14ac:dyDescent="0.25">
      <c r="AZ2424" s="96" t="s">
        <v>2925</v>
      </c>
      <c r="BA2424" s="96" t="s">
        <v>54</v>
      </c>
      <c r="BB2424" s="96">
        <v>2</v>
      </c>
      <c r="BC2424" t="s">
        <v>4540</v>
      </c>
      <c r="BD2424" t="s">
        <v>4541</v>
      </c>
      <c r="BE2424" t="s">
        <v>6794</v>
      </c>
      <c r="BF2424" t="s">
        <v>6789</v>
      </c>
      <c r="BG2424" t="s">
        <v>6788</v>
      </c>
      <c r="BH2424" s="96" t="s">
        <v>6795</v>
      </c>
      <c r="BJ2424" s="96">
        <v>4</v>
      </c>
      <c r="BK2424" s="96" t="s">
        <v>4298</v>
      </c>
      <c r="BL2424" s="68" t="s">
        <v>6786</v>
      </c>
      <c r="CQ2424" s="205">
        <v>1</v>
      </c>
    </row>
    <row r="2425" spans="52:95" x14ac:dyDescent="0.25">
      <c r="AZ2425" s="96" t="s">
        <v>2925</v>
      </c>
      <c r="BA2425" s="96" t="s">
        <v>54</v>
      </c>
      <c r="BB2425" s="96">
        <v>3</v>
      </c>
      <c r="BC2425" t="s">
        <v>4545</v>
      </c>
      <c r="BD2425" t="s">
        <v>5791</v>
      </c>
      <c r="BE2425" t="s">
        <v>7102</v>
      </c>
      <c r="BI2425"/>
      <c r="BJ2425" s="96">
        <v>4</v>
      </c>
      <c r="BK2425" s="96" t="s">
        <v>4299</v>
      </c>
      <c r="BL2425" s="68" t="s">
        <v>6786</v>
      </c>
      <c r="CQ2425" s="205">
        <v>1</v>
      </c>
    </row>
    <row r="2426" spans="52:95" x14ac:dyDescent="0.25">
      <c r="AZ2426" s="96" t="s">
        <v>2925</v>
      </c>
      <c r="BA2426" s="96" t="s">
        <v>54</v>
      </c>
      <c r="BB2426" s="96">
        <v>4</v>
      </c>
      <c r="BC2426" t="s">
        <v>4550</v>
      </c>
      <c r="BD2426" t="s">
        <v>4551</v>
      </c>
      <c r="BE2426" t="s">
        <v>6799</v>
      </c>
      <c r="BF2426" t="s">
        <v>6800</v>
      </c>
      <c r="BG2426" t="s">
        <v>6801</v>
      </c>
      <c r="BH2426" s="96" t="s">
        <v>6802</v>
      </c>
      <c r="BI2426" s="96" t="s">
        <v>6803</v>
      </c>
      <c r="BJ2426" s="96">
        <v>4</v>
      </c>
      <c r="BK2426" s="96" t="s">
        <v>4300</v>
      </c>
      <c r="BL2426" s="68" t="s">
        <v>6786</v>
      </c>
      <c r="CQ2426" s="205">
        <v>1</v>
      </c>
    </row>
    <row r="2427" spans="52:95" x14ac:dyDescent="0.25">
      <c r="AZ2427" s="96" t="s">
        <v>2925</v>
      </c>
      <c r="BA2427" s="96" t="s">
        <v>54</v>
      </c>
      <c r="BB2427" s="96">
        <v>5</v>
      </c>
      <c r="BC2427" t="s">
        <v>4555</v>
      </c>
      <c r="BD2427" t="s">
        <v>4556</v>
      </c>
      <c r="BE2427" t="s">
        <v>6804</v>
      </c>
      <c r="BF2427" t="s">
        <v>6805</v>
      </c>
      <c r="BG2427" t="s">
        <v>6806</v>
      </c>
      <c r="BH2427" s="96" t="s">
        <v>6807</v>
      </c>
      <c r="BJ2427" s="96">
        <v>4</v>
      </c>
      <c r="BK2427" s="96" t="s">
        <v>4301</v>
      </c>
      <c r="BL2427" s="68" t="s">
        <v>6786</v>
      </c>
      <c r="CQ2427" s="205">
        <v>1</v>
      </c>
    </row>
    <row r="2428" spans="52:95" x14ac:dyDescent="0.25">
      <c r="AZ2428" s="96" t="s">
        <v>2925</v>
      </c>
      <c r="BA2428" s="96" t="s">
        <v>12</v>
      </c>
      <c r="BB2428" s="96">
        <v>1</v>
      </c>
      <c r="BC2428" t="s">
        <v>4560</v>
      </c>
      <c r="BD2428" t="s">
        <v>5790</v>
      </c>
      <c r="BE2428" t="s">
        <v>6848</v>
      </c>
      <c r="BH2428"/>
      <c r="BI2428"/>
      <c r="BJ2428" s="96">
        <v>4</v>
      </c>
      <c r="BK2428" s="96" t="s">
        <v>4302</v>
      </c>
      <c r="BL2428" s="68" t="s">
        <v>6786</v>
      </c>
      <c r="CQ2428" s="205">
        <v>1</v>
      </c>
    </row>
    <row r="2429" spans="52:95" x14ac:dyDescent="0.25">
      <c r="AZ2429" s="96" t="s">
        <v>2925</v>
      </c>
      <c r="BA2429" s="96" t="s">
        <v>12</v>
      </c>
      <c r="BB2429" s="96">
        <v>2</v>
      </c>
      <c r="BC2429" t="s">
        <v>4564</v>
      </c>
      <c r="BD2429" t="s">
        <v>4565</v>
      </c>
      <c r="BE2429" t="s">
        <v>6808</v>
      </c>
      <c r="BF2429" t="s">
        <v>6809</v>
      </c>
      <c r="BG2429" t="s">
        <v>6810</v>
      </c>
      <c r="BH2429" t="s">
        <v>6811</v>
      </c>
      <c r="BI2429"/>
      <c r="BJ2429" s="96">
        <v>4</v>
      </c>
      <c r="BK2429" s="96" t="s">
        <v>4303</v>
      </c>
      <c r="BL2429" s="68" t="s">
        <v>6786</v>
      </c>
      <c r="CQ2429" s="205">
        <v>1</v>
      </c>
    </row>
    <row r="2430" spans="52:95" x14ac:dyDescent="0.25">
      <c r="AZ2430" s="96" t="s">
        <v>2925</v>
      </c>
      <c r="BA2430" s="96" t="s">
        <v>12</v>
      </c>
      <c r="BB2430" s="96">
        <v>3</v>
      </c>
      <c r="BC2430" t="s">
        <v>4569</v>
      </c>
      <c r="BD2430" t="s">
        <v>7131</v>
      </c>
      <c r="BE2430" t="s">
        <v>7102</v>
      </c>
      <c r="BH2430"/>
      <c r="BI2430"/>
      <c r="BJ2430" s="96">
        <v>4</v>
      </c>
      <c r="BK2430" s="96" t="s">
        <v>4304</v>
      </c>
      <c r="BL2430" s="68" t="s">
        <v>6786</v>
      </c>
      <c r="CQ2430" s="205">
        <v>1</v>
      </c>
    </row>
    <row r="2431" spans="52:95" x14ac:dyDescent="0.25">
      <c r="AZ2431" s="96" t="s">
        <v>2925</v>
      </c>
      <c r="BA2431" s="96" t="s">
        <v>12</v>
      </c>
      <c r="BB2431" s="96">
        <v>4</v>
      </c>
      <c r="BC2431" t="s">
        <v>4573</v>
      </c>
      <c r="BD2431" t="s">
        <v>6812</v>
      </c>
      <c r="BE2431" t="s">
        <v>6813</v>
      </c>
      <c r="BF2431" t="s">
        <v>6802</v>
      </c>
      <c r="BG2431" t="s">
        <v>6814</v>
      </c>
      <c r="BH2431" t="s">
        <v>6815</v>
      </c>
      <c r="BI2431" t="s">
        <v>6816</v>
      </c>
      <c r="BJ2431" s="96">
        <v>4</v>
      </c>
      <c r="BK2431" s="96" t="s">
        <v>4305</v>
      </c>
      <c r="BL2431" s="68" t="s">
        <v>6786</v>
      </c>
      <c r="CQ2431" s="205">
        <v>1</v>
      </c>
    </row>
    <row r="2432" spans="52:95" x14ac:dyDescent="0.25">
      <c r="AZ2432" s="96" t="s">
        <v>2925</v>
      </c>
      <c r="BA2432" s="96" t="s">
        <v>12</v>
      </c>
      <c r="BB2432" s="96">
        <v>5</v>
      </c>
      <c r="BC2432" t="s">
        <v>4577</v>
      </c>
      <c r="BD2432" t="s">
        <v>6817</v>
      </c>
      <c r="BE2432" t="s">
        <v>4578</v>
      </c>
      <c r="BF2432" t="s">
        <v>6818</v>
      </c>
      <c r="BG2432" t="s">
        <v>6819</v>
      </c>
      <c r="BH2432" t="s">
        <v>6793</v>
      </c>
      <c r="BI2432"/>
      <c r="BJ2432" s="96">
        <v>4</v>
      </c>
      <c r="BK2432" s="96" t="s">
        <v>4306</v>
      </c>
      <c r="BL2432" s="68" t="s">
        <v>6786</v>
      </c>
      <c r="CQ2432" s="205">
        <v>1</v>
      </c>
    </row>
    <row r="2433" spans="52:95" x14ac:dyDescent="0.25">
      <c r="AZ2433" s="96" t="s">
        <v>2939</v>
      </c>
      <c r="BA2433" s="96" t="s">
        <v>10</v>
      </c>
      <c r="BB2433" s="96">
        <v>1</v>
      </c>
      <c r="BC2433" t="s">
        <v>4512</v>
      </c>
      <c r="BD2433" t="s">
        <v>5792</v>
      </c>
      <c r="BE2433" t="s">
        <v>6848</v>
      </c>
      <c r="BI2433"/>
      <c r="BJ2433" s="96">
        <v>4</v>
      </c>
      <c r="BK2433" s="96" t="s">
        <v>4292</v>
      </c>
      <c r="BL2433" s="68" t="s">
        <v>6786</v>
      </c>
      <c r="CQ2433" s="205">
        <v>1</v>
      </c>
    </row>
    <row r="2434" spans="52:95" x14ac:dyDescent="0.25">
      <c r="AZ2434" s="96" t="s">
        <v>2939</v>
      </c>
      <c r="BA2434" s="96" t="s">
        <v>10</v>
      </c>
      <c r="BB2434" s="96">
        <v>2</v>
      </c>
      <c r="BC2434" t="s">
        <v>4518</v>
      </c>
      <c r="BD2434" t="s">
        <v>7132</v>
      </c>
      <c r="BE2434" t="s">
        <v>6787</v>
      </c>
      <c r="BF2434" t="s">
        <v>6788</v>
      </c>
      <c r="BG2434" t="s">
        <v>6789</v>
      </c>
      <c r="BJ2434" s="96">
        <v>4</v>
      </c>
      <c r="BK2434" s="96" t="s">
        <v>4293</v>
      </c>
      <c r="BL2434" s="68" t="s">
        <v>6786</v>
      </c>
      <c r="CQ2434" s="205">
        <v>1</v>
      </c>
    </row>
    <row r="2435" spans="52:95" x14ac:dyDescent="0.25">
      <c r="AZ2435" s="96" t="s">
        <v>2939</v>
      </c>
      <c r="BA2435" s="96" t="s">
        <v>10</v>
      </c>
      <c r="BB2435" s="96">
        <v>3</v>
      </c>
      <c r="BC2435" t="s">
        <v>4523</v>
      </c>
      <c r="BD2435" t="s">
        <v>5793</v>
      </c>
      <c r="BE2435" t="s">
        <v>7102</v>
      </c>
      <c r="BI2435"/>
      <c r="BJ2435" s="96">
        <v>4</v>
      </c>
      <c r="BK2435" s="96" t="s">
        <v>4294</v>
      </c>
      <c r="BL2435" s="68" t="s">
        <v>6786</v>
      </c>
      <c r="CQ2435" s="205">
        <v>1</v>
      </c>
    </row>
    <row r="2436" spans="52:95" x14ac:dyDescent="0.25">
      <c r="AZ2436" s="96" t="s">
        <v>2939</v>
      </c>
      <c r="BA2436" s="96" t="s">
        <v>10</v>
      </c>
      <c r="BB2436" s="96">
        <v>4</v>
      </c>
      <c r="BC2436" t="s">
        <v>4527</v>
      </c>
      <c r="BD2436" t="s">
        <v>7103</v>
      </c>
      <c r="BJ2436" s="96">
        <v>4</v>
      </c>
      <c r="BK2436" s="96" t="s">
        <v>4295</v>
      </c>
      <c r="BL2436" s="68" t="s">
        <v>6786</v>
      </c>
      <c r="CQ2436" s="205">
        <v>1</v>
      </c>
    </row>
    <row r="2437" spans="52:95" x14ac:dyDescent="0.25">
      <c r="AZ2437" s="96" t="s">
        <v>2939</v>
      </c>
      <c r="BA2437" s="96" t="s">
        <v>10</v>
      </c>
      <c r="BB2437" s="96">
        <v>5</v>
      </c>
      <c r="BC2437" t="s">
        <v>4531</v>
      </c>
      <c r="BD2437" t="s">
        <v>7104</v>
      </c>
      <c r="BE2437" t="s">
        <v>6792</v>
      </c>
      <c r="BF2437" t="s">
        <v>6793</v>
      </c>
      <c r="BJ2437" s="96">
        <v>4</v>
      </c>
      <c r="BK2437" s="96" t="s">
        <v>4296</v>
      </c>
      <c r="BL2437" s="68" t="s">
        <v>6786</v>
      </c>
      <c r="CQ2437" s="205">
        <v>1</v>
      </c>
    </row>
    <row r="2438" spans="52:95" x14ac:dyDescent="0.25">
      <c r="AZ2438" s="96" t="s">
        <v>2939</v>
      </c>
      <c r="BA2438" s="96" t="s">
        <v>54</v>
      </c>
      <c r="BB2438" s="96">
        <v>1</v>
      </c>
      <c r="BC2438" t="s">
        <v>4536</v>
      </c>
      <c r="BD2438" t="s">
        <v>7133</v>
      </c>
      <c r="BJ2438" s="96">
        <v>4</v>
      </c>
      <c r="BK2438" s="96" t="s">
        <v>4297</v>
      </c>
      <c r="BL2438" s="68" t="s">
        <v>6786</v>
      </c>
      <c r="CQ2438" s="205">
        <v>1</v>
      </c>
    </row>
    <row r="2439" spans="52:95" x14ac:dyDescent="0.25">
      <c r="AZ2439" s="96" t="s">
        <v>2939</v>
      </c>
      <c r="BA2439" s="96" t="s">
        <v>54</v>
      </c>
      <c r="BB2439" s="96">
        <v>2</v>
      </c>
      <c r="BC2439" t="s">
        <v>4540</v>
      </c>
      <c r="BD2439" t="s">
        <v>4541</v>
      </c>
      <c r="BE2439" t="s">
        <v>6794</v>
      </c>
      <c r="BF2439" t="s">
        <v>6789</v>
      </c>
      <c r="BG2439" t="s">
        <v>6788</v>
      </c>
      <c r="BH2439" s="96" t="s">
        <v>6795</v>
      </c>
      <c r="BJ2439" s="96">
        <v>4</v>
      </c>
      <c r="BK2439" s="96" t="s">
        <v>4298</v>
      </c>
      <c r="BL2439" s="68" t="s">
        <v>6786</v>
      </c>
      <c r="CQ2439" s="205">
        <v>1</v>
      </c>
    </row>
    <row r="2440" spans="52:95" x14ac:dyDescent="0.25">
      <c r="AZ2440" s="96" t="s">
        <v>2939</v>
      </c>
      <c r="BA2440" s="96" t="s">
        <v>54</v>
      </c>
      <c r="BB2440" s="96">
        <v>3</v>
      </c>
      <c r="BC2440" t="s">
        <v>4545</v>
      </c>
      <c r="BD2440" t="s">
        <v>5793</v>
      </c>
      <c r="BE2440" t="s">
        <v>7102</v>
      </c>
      <c r="BI2440"/>
      <c r="BJ2440" s="96">
        <v>4</v>
      </c>
      <c r="BK2440" s="96" t="s">
        <v>4299</v>
      </c>
      <c r="BL2440" s="68" t="s">
        <v>6786</v>
      </c>
      <c r="CQ2440" s="205">
        <v>1</v>
      </c>
    </row>
    <row r="2441" spans="52:95" x14ac:dyDescent="0.25">
      <c r="AZ2441" s="96" t="s">
        <v>2939</v>
      </c>
      <c r="BA2441" s="96" t="s">
        <v>54</v>
      </c>
      <c r="BB2441" s="96">
        <v>4</v>
      </c>
      <c r="BC2441" t="s">
        <v>4550</v>
      </c>
      <c r="BD2441" t="s">
        <v>4551</v>
      </c>
      <c r="BE2441" t="s">
        <v>6799</v>
      </c>
      <c r="BF2441" t="s">
        <v>6800</v>
      </c>
      <c r="BG2441" t="s">
        <v>6801</v>
      </c>
      <c r="BH2441" s="96" t="s">
        <v>6802</v>
      </c>
      <c r="BI2441" s="96" t="s">
        <v>6803</v>
      </c>
      <c r="BJ2441" s="96">
        <v>4</v>
      </c>
      <c r="BK2441" s="96" t="s">
        <v>4300</v>
      </c>
      <c r="BL2441" s="68" t="s">
        <v>6786</v>
      </c>
      <c r="CQ2441" s="205">
        <v>1</v>
      </c>
    </row>
    <row r="2442" spans="52:95" x14ac:dyDescent="0.25">
      <c r="AZ2442" s="96" t="s">
        <v>2939</v>
      </c>
      <c r="BA2442" s="96" t="s">
        <v>54</v>
      </c>
      <c r="BB2442" s="96">
        <v>5</v>
      </c>
      <c r="BC2442" t="s">
        <v>4555</v>
      </c>
      <c r="BD2442" t="s">
        <v>4556</v>
      </c>
      <c r="BE2442" t="s">
        <v>6804</v>
      </c>
      <c r="BF2442" t="s">
        <v>6805</v>
      </c>
      <c r="BG2442" t="s">
        <v>6806</v>
      </c>
      <c r="BH2442" s="96" t="s">
        <v>6807</v>
      </c>
      <c r="BJ2442" s="96">
        <v>4</v>
      </c>
      <c r="BK2442" s="96" t="s">
        <v>4301</v>
      </c>
      <c r="BL2442" s="68" t="s">
        <v>6786</v>
      </c>
      <c r="CQ2442" s="205">
        <v>1</v>
      </c>
    </row>
    <row r="2443" spans="52:95" x14ac:dyDescent="0.25">
      <c r="AZ2443" s="96" t="s">
        <v>2939</v>
      </c>
      <c r="BA2443" s="96" t="s">
        <v>12</v>
      </c>
      <c r="BB2443" s="96">
        <v>1</v>
      </c>
      <c r="BC2443" t="s">
        <v>4560</v>
      </c>
      <c r="BD2443" t="s">
        <v>5792</v>
      </c>
      <c r="BE2443" t="s">
        <v>6848</v>
      </c>
      <c r="BH2443"/>
      <c r="BI2443"/>
      <c r="BJ2443" s="96">
        <v>4</v>
      </c>
      <c r="BK2443" s="96" t="s">
        <v>4302</v>
      </c>
      <c r="BL2443" s="68" t="s">
        <v>6786</v>
      </c>
      <c r="CQ2443" s="205">
        <v>1</v>
      </c>
    </row>
    <row r="2444" spans="52:95" x14ac:dyDescent="0.25">
      <c r="AZ2444" s="96" t="s">
        <v>2939</v>
      </c>
      <c r="BA2444" s="96" t="s">
        <v>12</v>
      </c>
      <c r="BB2444" s="96">
        <v>2</v>
      </c>
      <c r="BC2444" t="s">
        <v>4564</v>
      </c>
      <c r="BD2444" t="s">
        <v>4565</v>
      </c>
      <c r="BE2444" t="s">
        <v>6808</v>
      </c>
      <c r="BF2444" t="s">
        <v>6809</v>
      </c>
      <c r="BG2444" t="s">
        <v>6810</v>
      </c>
      <c r="BH2444" t="s">
        <v>6811</v>
      </c>
      <c r="BI2444"/>
      <c r="BJ2444" s="96">
        <v>4</v>
      </c>
      <c r="BK2444" s="96" t="s">
        <v>4303</v>
      </c>
      <c r="BL2444" s="68" t="s">
        <v>6786</v>
      </c>
      <c r="CQ2444" s="205">
        <v>1</v>
      </c>
    </row>
    <row r="2445" spans="52:95" x14ac:dyDescent="0.25">
      <c r="AZ2445" s="96" t="s">
        <v>2939</v>
      </c>
      <c r="BA2445" s="96" t="s">
        <v>12</v>
      </c>
      <c r="BB2445" s="96">
        <v>3</v>
      </c>
      <c r="BC2445" t="s">
        <v>4569</v>
      </c>
      <c r="BD2445" t="s">
        <v>7134</v>
      </c>
      <c r="BE2445" t="s">
        <v>7102</v>
      </c>
      <c r="BH2445"/>
      <c r="BI2445"/>
      <c r="BJ2445" s="96">
        <v>4</v>
      </c>
      <c r="BK2445" s="96" t="s">
        <v>4304</v>
      </c>
      <c r="BL2445" s="68" t="s">
        <v>6786</v>
      </c>
      <c r="CQ2445" s="205">
        <v>1</v>
      </c>
    </row>
    <row r="2446" spans="52:95" x14ac:dyDescent="0.25">
      <c r="AZ2446" s="96" t="s">
        <v>2939</v>
      </c>
      <c r="BA2446" s="96" t="s">
        <v>12</v>
      </c>
      <c r="BB2446" s="96">
        <v>4</v>
      </c>
      <c r="BC2446" t="s">
        <v>4573</v>
      </c>
      <c r="BD2446" t="s">
        <v>6812</v>
      </c>
      <c r="BE2446" t="s">
        <v>6813</v>
      </c>
      <c r="BF2446" t="s">
        <v>6802</v>
      </c>
      <c r="BG2446" t="s">
        <v>6814</v>
      </c>
      <c r="BH2446" t="s">
        <v>6815</v>
      </c>
      <c r="BI2446" t="s">
        <v>6816</v>
      </c>
      <c r="BJ2446" s="96">
        <v>4</v>
      </c>
      <c r="BK2446" s="96" t="s">
        <v>4305</v>
      </c>
      <c r="BL2446" s="68" t="s">
        <v>6786</v>
      </c>
      <c r="CQ2446" s="205">
        <v>1</v>
      </c>
    </row>
    <row r="2447" spans="52:95" x14ac:dyDescent="0.25">
      <c r="AZ2447" s="96" t="s">
        <v>2939</v>
      </c>
      <c r="BA2447" s="96" t="s">
        <v>12</v>
      </c>
      <c r="BB2447" s="96">
        <v>5</v>
      </c>
      <c r="BC2447" t="s">
        <v>4577</v>
      </c>
      <c r="BD2447" t="s">
        <v>6817</v>
      </c>
      <c r="BE2447" t="s">
        <v>4578</v>
      </c>
      <c r="BF2447" t="s">
        <v>6818</v>
      </c>
      <c r="BG2447" t="s">
        <v>6819</v>
      </c>
      <c r="BH2447" t="s">
        <v>6793</v>
      </c>
      <c r="BI2447"/>
      <c r="BJ2447" s="96">
        <v>4</v>
      </c>
      <c r="BK2447" s="96" t="s">
        <v>4306</v>
      </c>
      <c r="BL2447" s="68" t="s">
        <v>6786</v>
      </c>
      <c r="CQ2447" s="205">
        <v>1</v>
      </c>
    </row>
    <row r="2448" spans="52:95" x14ac:dyDescent="0.25">
      <c r="AZ2448" s="96" t="s">
        <v>2953</v>
      </c>
      <c r="BA2448" s="96" t="s">
        <v>10</v>
      </c>
      <c r="BB2448" s="96">
        <v>1</v>
      </c>
      <c r="BC2448" t="s">
        <v>4512</v>
      </c>
      <c r="BD2448" t="s">
        <v>5794</v>
      </c>
      <c r="BE2448" t="s">
        <v>6848</v>
      </c>
      <c r="BI2448"/>
      <c r="BJ2448" s="96">
        <v>4</v>
      </c>
      <c r="BK2448" s="96" t="s">
        <v>4292</v>
      </c>
      <c r="BL2448" s="68" t="s">
        <v>6786</v>
      </c>
      <c r="CQ2448" s="205">
        <v>1</v>
      </c>
    </row>
    <row r="2449" spans="52:95" x14ac:dyDescent="0.25">
      <c r="AZ2449" s="96" t="s">
        <v>2953</v>
      </c>
      <c r="BA2449" s="96" t="s">
        <v>10</v>
      </c>
      <c r="BB2449" s="96">
        <v>2</v>
      </c>
      <c r="BC2449" t="s">
        <v>4518</v>
      </c>
      <c r="BD2449" t="s">
        <v>7135</v>
      </c>
      <c r="BE2449" t="s">
        <v>6787</v>
      </c>
      <c r="BF2449" t="s">
        <v>6788</v>
      </c>
      <c r="BG2449" t="s">
        <v>6789</v>
      </c>
      <c r="BJ2449" s="96">
        <v>4</v>
      </c>
      <c r="BK2449" s="96" t="s">
        <v>4293</v>
      </c>
      <c r="BL2449" s="68" t="s">
        <v>6786</v>
      </c>
      <c r="CQ2449" s="205">
        <v>1</v>
      </c>
    </row>
    <row r="2450" spans="52:95" x14ac:dyDescent="0.25">
      <c r="AZ2450" s="96" t="s">
        <v>2953</v>
      </c>
      <c r="BA2450" s="96" t="s">
        <v>10</v>
      </c>
      <c r="BB2450" s="96">
        <v>3</v>
      </c>
      <c r="BC2450" t="s">
        <v>4523</v>
      </c>
      <c r="BD2450" t="s">
        <v>5795</v>
      </c>
      <c r="BE2450" t="s">
        <v>7102</v>
      </c>
      <c r="BI2450"/>
      <c r="BJ2450" s="96">
        <v>4</v>
      </c>
      <c r="BK2450" s="96" t="s">
        <v>4294</v>
      </c>
      <c r="BL2450" s="68" t="s">
        <v>6786</v>
      </c>
      <c r="CQ2450" s="205">
        <v>1</v>
      </c>
    </row>
    <row r="2451" spans="52:95" x14ac:dyDescent="0.25">
      <c r="AZ2451" s="96" t="s">
        <v>2953</v>
      </c>
      <c r="BA2451" s="96" t="s">
        <v>10</v>
      </c>
      <c r="BB2451" s="96">
        <v>4</v>
      </c>
      <c r="BC2451" t="s">
        <v>4527</v>
      </c>
      <c r="BD2451" t="s">
        <v>7103</v>
      </c>
      <c r="BJ2451" s="96">
        <v>4</v>
      </c>
      <c r="BK2451" s="96" t="s">
        <v>4295</v>
      </c>
      <c r="BL2451" s="68" t="s">
        <v>6786</v>
      </c>
      <c r="CQ2451" s="205">
        <v>1</v>
      </c>
    </row>
    <row r="2452" spans="52:95" x14ac:dyDescent="0.25">
      <c r="AZ2452" s="96" t="s">
        <v>2953</v>
      </c>
      <c r="BA2452" s="96" t="s">
        <v>10</v>
      </c>
      <c r="BB2452" s="96">
        <v>5</v>
      </c>
      <c r="BC2452" t="s">
        <v>4531</v>
      </c>
      <c r="BD2452" t="s">
        <v>7104</v>
      </c>
      <c r="BE2452" t="s">
        <v>6792</v>
      </c>
      <c r="BF2452" t="s">
        <v>6793</v>
      </c>
      <c r="BJ2452" s="96">
        <v>4</v>
      </c>
      <c r="BK2452" s="96" t="s">
        <v>4296</v>
      </c>
      <c r="BL2452" s="68" t="s">
        <v>6786</v>
      </c>
      <c r="CQ2452" s="205">
        <v>1</v>
      </c>
    </row>
    <row r="2453" spans="52:95" x14ac:dyDescent="0.25">
      <c r="AZ2453" s="96" t="s">
        <v>2953</v>
      </c>
      <c r="BA2453" s="96" t="s">
        <v>54</v>
      </c>
      <c r="BB2453" s="96">
        <v>1</v>
      </c>
      <c r="BC2453" t="s">
        <v>4536</v>
      </c>
      <c r="BD2453" t="s">
        <v>7136</v>
      </c>
      <c r="BJ2453" s="96">
        <v>4</v>
      </c>
      <c r="BK2453" s="96" t="s">
        <v>4297</v>
      </c>
      <c r="BL2453" s="68" t="s">
        <v>6786</v>
      </c>
      <c r="CQ2453" s="205">
        <v>1</v>
      </c>
    </row>
    <row r="2454" spans="52:95" x14ac:dyDescent="0.25">
      <c r="AZ2454" s="96" t="s">
        <v>2953</v>
      </c>
      <c r="BA2454" s="96" t="s">
        <v>54</v>
      </c>
      <c r="BB2454" s="96">
        <v>2</v>
      </c>
      <c r="BC2454" t="s">
        <v>4540</v>
      </c>
      <c r="BD2454" t="s">
        <v>4541</v>
      </c>
      <c r="BE2454" t="s">
        <v>6794</v>
      </c>
      <c r="BF2454" t="s">
        <v>6789</v>
      </c>
      <c r="BG2454" t="s">
        <v>6788</v>
      </c>
      <c r="BH2454" s="96" t="s">
        <v>6795</v>
      </c>
      <c r="BJ2454" s="96">
        <v>4</v>
      </c>
      <c r="BK2454" s="96" t="s">
        <v>4298</v>
      </c>
      <c r="BL2454" s="68" t="s">
        <v>6786</v>
      </c>
      <c r="CQ2454" s="205">
        <v>1</v>
      </c>
    </row>
    <row r="2455" spans="52:95" x14ac:dyDescent="0.25">
      <c r="AZ2455" s="96" t="s">
        <v>2953</v>
      </c>
      <c r="BA2455" s="96" t="s">
        <v>54</v>
      </c>
      <c r="BB2455" s="96">
        <v>3</v>
      </c>
      <c r="BC2455" t="s">
        <v>4545</v>
      </c>
      <c r="BD2455" t="s">
        <v>5795</v>
      </c>
      <c r="BE2455" t="s">
        <v>7102</v>
      </c>
      <c r="BI2455"/>
      <c r="BJ2455" s="96">
        <v>4</v>
      </c>
      <c r="BK2455" s="96" t="s">
        <v>4299</v>
      </c>
      <c r="BL2455" s="68" t="s">
        <v>6786</v>
      </c>
      <c r="CQ2455" s="205">
        <v>1</v>
      </c>
    </row>
    <row r="2456" spans="52:95" x14ac:dyDescent="0.25">
      <c r="AZ2456" s="96" t="s">
        <v>2953</v>
      </c>
      <c r="BA2456" s="96" t="s">
        <v>54</v>
      </c>
      <c r="BB2456" s="96">
        <v>4</v>
      </c>
      <c r="BC2456" t="s">
        <v>4550</v>
      </c>
      <c r="BD2456" t="s">
        <v>4551</v>
      </c>
      <c r="BE2456" t="s">
        <v>6799</v>
      </c>
      <c r="BF2456" t="s">
        <v>6800</v>
      </c>
      <c r="BG2456" t="s">
        <v>6801</v>
      </c>
      <c r="BH2456" s="96" t="s">
        <v>6802</v>
      </c>
      <c r="BI2456" s="96" t="s">
        <v>6803</v>
      </c>
      <c r="BJ2456" s="96">
        <v>4</v>
      </c>
      <c r="BK2456" s="96" t="s">
        <v>4300</v>
      </c>
      <c r="BL2456" s="68" t="s">
        <v>6786</v>
      </c>
      <c r="CQ2456" s="205">
        <v>1</v>
      </c>
    </row>
    <row r="2457" spans="52:95" x14ac:dyDescent="0.25">
      <c r="AZ2457" s="96" t="s">
        <v>2953</v>
      </c>
      <c r="BA2457" s="96" t="s">
        <v>54</v>
      </c>
      <c r="BB2457" s="96">
        <v>5</v>
      </c>
      <c r="BC2457" t="s">
        <v>4555</v>
      </c>
      <c r="BD2457" t="s">
        <v>4556</v>
      </c>
      <c r="BE2457" t="s">
        <v>6804</v>
      </c>
      <c r="BF2457" t="s">
        <v>6805</v>
      </c>
      <c r="BG2457" t="s">
        <v>6806</v>
      </c>
      <c r="BH2457" s="96" t="s">
        <v>6807</v>
      </c>
      <c r="BJ2457" s="96">
        <v>4</v>
      </c>
      <c r="BK2457" s="96" t="s">
        <v>4301</v>
      </c>
      <c r="BL2457" s="68" t="s">
        <v>6786</v>
      </c>
      <c r="CQ2457" s="205">
        <v>1</v>
      </c>
    </row>
    <row r="2458" spans="52:95" x14ac:dyDescent="0.25">
      <c r="AZ2458" s="96" t="s">
        <v>2953</v>
      </c>
      <c r="BA2458" s="96" t="s">
        <v>12</v>
      </c>
      <c r="BB2458" s="96">
        <v>1</v>
      </c>
      <c r="BC2458" t="s">
        <v>4560</v>
      </c>
      <c r="BD2458" t="s">
        <v>5794</v>
      </c>
      <c r="BE2458" t="s">
        <v>6848</v>
      </c>
      <c r="BH2458"/>
      <c r="BI2458"/>
      <c r="BJ2458" s="96">
        <v>4</v>
      </c>
      <c r="BK2458" s="96" t="s">
        <v>4302</v>
      </c>
      <c r="BL2458" s="68" t="s">
        <v>6786</v>
      </c>
      <c r="CQ2458" s="205">
        <v>1</v>
      </c>
    </row>
    <row r="2459" spans="52:95" x14ac:dyDescent="0.25">
      <c r="AZ2459" s="96" t="s">
        <v>2953</v>
      </c>
      <c r="BA2459" s="96" t="s">
        <v>12</v>
      </c>
      <c r="BB2459" s="96">
        <v>2</v>
      </c>
      <c r="BC2459" t="s">
        <v>4564</v>
      </c>
      <c r="BD2459" t="s">
        <v>4565</v>
      </c>
      <c r="BE2459" t="s">
        <v>6808</v>
      </c>
      <c r="BF2459" t="s">
        <v>6809</v>
      </c>
      <c r="BG2459" t="s">
        <v>6810</v>
      </c>
      <c r="BH2459" t="s">
        <v>6811</v>
      </c>
      <c r="BI2459"/>
      <c r="BJ2459" s="96">
        <v>4</v>
      </c>
      <c r="BK2459" s="96" t="s">
        <v>4303</v>
      </c>
      <c r="BL2459" s="68" t="s">
        <v>6786</v>
      </c>
      <c r="CQ2459" s="205">
        <v>1</v>
      </c>
    </row>
    <row r="2460" spans="52:95" x14ac:dyDescent="0.25">
      <c r="AZ2460" s="96" t="s">
        <v>2953</v>
      </c>
      <c r="BA2460" s="96" t="s">
        <v>12</v>
      </c>
      <c r="BB2460" s="96">
        <v>3</v>
      </c>
      <c r="BC2460" t="s">
        <v>4569</v>
      </c>
      <c r="BD2460" t="s">
        <v>7137</v>
      </c>
      <c r="BE2460" t="s">
        <v>7102</v>
      </c>
      <c r="BH2460"/>
      <c r="BI2460"/>
      <c r="BJ2460" s="96">
        <v>4</v>
      </c>
      <c r="BK2460" s="96" t="s">
        <v>4304</v>
      </c>
      <c r="BL2460" s="68" t="s">
        <v>6786</v>
      </c>
      <c r="CQ2460" s="205">
        <v>1</v>
      </c>
    </row>
    <row r="2461" spans="52:95" x14ac:dyDescent="0.25">
      <c r="AZ2461" s="96" t="s">
        <v>2953</v>
      </c>
      <c r="BA2461" s="96" t="s">
        <v>12</v>
      </c>
      <c r="BB2461" s="96">
        <v>4</v>
      </c>
      <c r="BC2461" t="s">
        <v>4573</v>
      </c>
      <c r="BD2461" t="s">
        <v>6812</v>
      </c>
      <c r="BE2461" t="s">
        <v>6813</v>
      </c>
      <c r="BF2461" t="s">
        <v>6802</v>
      </c>
      <c r="BG2461" t="s">
        <v>6814</v>
      </c>
      <c r="BH2461" t="s">
        <v>6815</v>
      </c>
      <c r="BI2461" t="s">
        <v>6816</v>
      </c>
      <c r="BJ2461" s="96">
        <v>4</v>
      </c>
      <c r="BK2461" s="96" t="s">
        <v>4305</v>
      </c>
      <c r="BL2461" s="68" t="s">
        <v>6786</v>
      </c>
      <c r="CQ2461" s="205">
        <v>1</v>
      </c>
    </row>
    <row r="2462" spans="52:95" x14ac:dyDescent="0.25">
      <c r="AZ2462" s="96" t="s">
        <v>2953</v>
      </c>
      <c r="BA2462" s="96" t="s">
        <v>12</v>
      </c>
      <c r="BB2462" s="96">
        <v>5</v>
      </c>
      <c r="BC2462" t="s">
        <v>4577</v>
      </c>
      <c r="BD2462" t="s">
        <v>6817</v>
      </c>
      <c r="BE2462" t="s">
        <v>4578</v>
      </c>
      <c r="BF2462" t="s">
        <v>6818</v>
      </c>
      <c r="BG2462" t="s">
        <v>6819</v>
      </c>
      <c r="BH2462" t="s">
        <v>6793</v>
      </c>
      <c r="BI2462"/>
      <c r="BJ2462" s="96">
        <v>4</v>
      </c>
      <c r="BK2462" s="96" t="s">
        <v>4306</v>
      </c>
      <c r="BL2462" s="68" t="s">
        <v>6786</v>
      </c>
      <c r="CQ2462" s="205">
        <v>1</v>
      </c>
    </row>
    <row r="2463" spans="52:95" x14ac:dyDescent="0.25">
      <c r="AZ2463" s="96" t="s">
        <v>2967</v>
      </c>
      <c r="BA2463" s="96" t="s">
        <v>10</v>
      </c>
      <c r="BB2463" s="96">
        <v>1</v>
      </c>
      <c r="BC2463" t="s">
        <v>4512</v>
      </c>
      <c r="BD2463" t="s">
        <v>7138</v>
      </c>
      <c r="BE2463" t="s">
        <v>5796</v>
      </c>
      <c r="BF2463" t="s">
        <v>6831</v>
      </c>
      <c r="BJ2463" s="96">
        <v>4</v>
      </c>
      <c r="BK2463" s="96" t="s">
        <v>4292</v>
      </c>
      <c r="BL2463" s="68" t="s">
        <v>6786</v>
      </c>
      <c r="CQ2463" s="205">
        <v>1</v>
      </c>
    </row>
    <row r="2464" spans="52:95" x14ac:dyDescent="0.25">
      <c r="AZ2464" s="96" t="s">
        <v>2967</v>
      </c>
      <c r="BA2464" s="96" t="s">
        <v>10</v>
      </c>
      <c r="BB2464" s="96">
        <v>2</v>
      </c>
      <c r="BC2464" t="s">
        <v>4518</v>
      </c>
      <c r="BD2464" t="s">
        <v>7139</v>
      </c>
      <c r="BE2464" t="s">
        <v>6787</v>
      </c>
      <c r="BF2464" t="s">
        <v>6788</v>
      </c>
      <c r="BG2464" t="s">
        <v>6789</v>
      </c>
      <c r="BJ2464" s="96">
        <v>4</v>
      </c>
      <c r="BK2464" s="96" t="s">
        <v>4293</v>
      </c>
      <c r="BL2464" s="68" t="s">
        <v>6786</v>
      </c>
      <c r="CQ2464" s="205">
        <v>1</v>
      </c>
    </row>
    <row r="2465" spans="52:95" x14ac:dyDescent="0.25">
      <c r="AZ2465" s="96" t="s">
        <v>2967</v>
      </c>
      <c r="BA2465" s="96" t="s">
        <v>10</v>
      </c>
      <c r="BB2465" s="96">
        <v>3</v>
      </c>
      <c r="BC2465" t="s">
        <v>4523</v>
      </c>
      <c r="BD2465" t="s">
        <v>5797</v>
      </c>
      <c r="BE2465" t="s">
        <v>7102</v>
      </c>
      <c r="BJ2465" s="96">
        <v>4</v>
      </c>
      <c r="BK2465" s="96" t="s">
        <v>4294</v>
      </c>
      <c r="BL2465" s="68" t="s">
        <v>6786</v>
      </c>
      <c r="CQ2465" s="205">
        <v>1</v>
      </c>
    </row>
    <row r="2466" spans="52:95" x14ac:dyDescent="0.25">
      <c r="AZ2466" s="96" t="s">
        <v>2967</v>
      </c>
      <c r="BA2466" s="96" t="s">
        <v>10</v>
      </c>
      <c r="BB2466" s="96">
        <v>4</v>
      </c>
      <c r="BC2466" t="s">
        <v>4527</v>
      </c>
      <c r="BD2466" t="s">
        <v>7103</v>
      </c>
      <c r="BJ2466" s="96">
        <v>4</v>
      </c>
      <c r="BK2466" s="96" t="s">
        <v>4295</v>
      </c>
      <c r="BL2466" s="68" t="s">
        <v>6786</v>
      </c>
      <c r="CQ2466" s="205">
        <v>1</v>
      </c>
    </row>
    <row r="2467" spans="52:95" x14ac:dyDescent="0.25">
      <c r="AZ2467" s="96" t="s">
        <v>2967</v>
      </c>
      <c r="BA2467" s="96" t="s">
        <v>10</v>
      </c>
      <c r="BB2467" s="96">
        <v>5</v>
      </c>
      <c r="BC2467" t="s">
        <v>4531</v>
      </c>
      <c r="BD2467" t="s">
        <v>7104</v>
      </c>
      <c r="BE2467" t="s">
        <v>6792</v>
      </c>
      <c r="BF2467" t="s">
        <v>6793</v>
      </c>
      <c r="BJ2467" s="96">
        <v>4</v>
      </c>
      <c r="BK2467" s="96" t="s">
        <v>4296</v>
      </c>
      <c r="BL2467" s="68" t="s">
        <v>6786</v>
      </c>
      <c r="CQ2467" s="205">
        <v>1</v>
      </c>
    </row>
    <row r="2468" spans="52:95" x14ac:dyDescent="0.25">
      <c r="AZ2468" s="96" t="s">
        <v>2967</v>
      </c>
      <c r="BA2468" s="96" t="s">
        <v>54</v>
      </c>
      <c r="BB2468" s="96">
        <v>1</v>
      </c>
      <c r="BC2468" t="s">
        <v>4536</v>
      </c>
      <c r="BD2468" t="s">
        <v>7140</v>
      </c>
      <c r="BJ2468" s="96">
        <v>4</v>
      </c>
      <c r="BK2468" s="96" t="s">
        <v>4297</v>
      </c>
      <c r="BL2468" s="68" t="s">
        <v>6786</v>
      </c>
      <c r="CQ2468" s="205">
        <v>1</v>
      </c>
    </row>
    <row r="2469" spans="52:95" x14ac:dyDescent="0.25">
      <c r="AZ2469" s="96" t="s">
        <v>2967</v>
      </c>
      <c r="BA2469" s="96" t="s">
        <v>54</v>
      </c>
      <c r="BB2469" s="96">
        <v>2</v>
      </c>
      <c r="BC2469" t="s">
        <v>4540</v>
      </c>
      <c r="BD2469" t="s">
        <v>4541</v>
      </c>
      <c r="BE2469" t="s">
        <v>6794</v>
      </c>
      <c r="BF2469" t="s">
        <v>6789</v>
      </c>
      <c r="BG2469" t="s">
        <v>6788</v>
      </c>
      <c r="BH2469" s="96" t="s">
        <v>6795</v>
      </c>
      <c r="BJ2469" s="96">
        <v>4</v>
      </c>
      <c r="BK2469" s="96" t="s">
        <v>4298</v>
      </c>
      <c r="BL2469" s="68" t="s">
        <v>6786</v>
      </c>
      <c r="CQ2469" s="205">
        <v>1</v>
      </c>
    </row>
    <row r="2470" spans="52:95" x14ac:dyDescent="0.25">
      <c r="AZ2470" s="96" t="s">
        <v>2967</v>
      </c>
      <c r="BA2470" s="96" t="s">
        <v>54</v>
      </c>
      <c r="BB2470" s="96">
        <v>3</v>
      </c>
      <c r="BC2470" t="s">
        <v>4545</v>
      </c>
      <c r="BD2470" t="s">
        <v>5797</v>
      </c>
      <c r="BE2470" t="s">
        <v>7102</v>
      </c>
      <c r="BJ2470" s="96">
        <v>4</v>
      </c>
      <c r="BK2470" s="96" t="s">
        <v>4299</v>
      </c>
      <c r="BL2470" s="68" t="s">
        <v>6786</v>
      </c>
      <c r="CQ2470" s="205">
        <v>1</v>
      </c>
    </row>
    <row r="2471" spans="52:95" x14ac:dyDescent="0.25">
      <c r="AZ2471" s="96" t="s">
        <v>2967</v>
      </c>
      <c r="BA2471" s="96" t="s">
        <v>54</v>
      </c>
      <c r="BB2471" s="96">
        <v>4</v>
      </c>
      <c r="BC2471" t="s">
        <v>4550</v>
      </c>
      <c r="BD2471" t="s">
        <v>4551</v>
      </c>
      <c r="BE2471" t="s">
        <v>6799</v>
      </c>
      <c r="BF2471" t="s">
        <v>6800</v>
      </c>
      <c r="BG2471" t="s">
        <v>6801</v>
      </c>
      <c r="BH2471" s="96" t="s">
        <v>6802</v>
      </c>
      <c r="BI2471" s="96" t="s">
        <v>6803</v>
      </c>
      <c r="BJ2471" s="96">
        <v>4</v>
      </c>
      <c r="BK2471" s="96" t="s">
        <v>4300</v>
      </c>
      <c r="BL2471" s="68" t="s">
        <v>6786</v>
      </c>
      <c r="CQ2471" s="205">
        <v>1</v>
      </c>
    </row>
    <row r="2472" spans="52:95" x14ac:dyDescent="0.25">
      <c r="AZ2472" s="96" t="s">
        <v>2967</v>
      </c>
      <c r="BA2472" s="96" t="s">
        <v>54</v>
      </c>
      <c r="BB2472" s="96">
        <v>5</v>
      </c>
      <c r="BC2472" t="s">
        <v>4555</v>
      </c>
      <c r="BD2472" t="s">
        <v>4556</v>
      </c>
      <c r="BE2472" t="s">
        <v>6804</v>
      </c>
      <c r="BF2472" t="s">
        <v>6805</v>
      </c>
      <c r="BG2472" t="s">
        <v>6806</v>
      </c>
      <c r="BH2472" s="96" t="s">
        <v>6807</v>
      </c>
      <c r="BJ2472" s="96">
        <v>4</v>
      </c>
      <c r="BK2472" s="96" t="s">
        <v>4301</v>
      </c>
      <c r="BL2472" s="68" t="s">
        <v>6786</v>
      </c>
      <c r="CQ2472" s="205">
        <v>1</v>
      </c>
    </row>
    <row r="2473" spans="52:95" x14ac:dyDescent="0.25">
      <c r="AZ2473" s="96" t="s">
        <v>2967</v>
      </c>
      <c r="BA2473" s="96" t="s">
        <v>12</v>
      </c>
      <c r="BB2473" s="96">
        <v>1</v>
      </c>
      <c r="BC2473" t="s">
        <v>4560</v>
      </c>
      <c r="BD2473" t="s">
        <v>5796</v>
      </c>
      <c r="BE2473" t="s">
        <v>6831</v>
      </c>
      <c r="BH2473"/>
      <c r="BI2473"/>
      <c r="BJ2473" s="96">
        <v>4</v>
      </c>
      <c r="BK2473" s="96" t="s">
        <v>4302</v>
      </c>
      <c r="BL2473" s="68" t="s">
        <v>6786</v>
      </c>
      <c r="CQ2473" s="205">
        <v>1</v>
      </c>
    </row>
    <row r="2474" spans="52:95" x14ac:dyDescent="0.25">
      <c r="AZ2474" s="96" t="s">
        <v>2967</v>
      </c>
      <c r="BA2474" s="96" t="s">
        <v>12</v>
      </c>
      <c r="BB2474" s="96">
        <v>2</v>
      </c>
      <c r="BC2474" t="s">
        <v>4564</v>
      </c>
      <c r="BD2474" t="s">
        <v>4565</v>
      </c>
      <c r="BE2474" t="s">
        <v>6808</v>
      </c>
      <c r="BF2474" t="s">
        <v>6809</v>
      </c>
      <c r="BG2474" t="s">
        <v>6810</v>
      </c>
      <c r="BH2474" t="s">
        <v>6811</v>
      </c>
      <c r="BI2474"/>
      <c r="BJ2474" s="96">
        <v>4</v>
      </c>
      <c r="BK2474" s="96" t="s">
        <v>4303</v>
      </c>
      <c r="BL2474" s="68" t="s">
        <v>6786</v>
      </c>
      <c r="CQ2474" s="205">
        <v>1</v>
      </c>
    </row>
    <row r="2475" spans="52:95" x14ac:dyDescent="0.25">
      <c r="AZ2475" s="96" t="s">
        <v>2967</v>
      </c>
      <c r="BA2475" s="96" t="s">
        <v>12</v>
      </c>
      <c r="BB2475" s="96">
        <v>3</v>
      </c>
      <c r="BC2475" t="s">
        <v>4569</v>
      </c>
      <c r="BD2475" t="s">
        <v>7141</v>
      </c>
      <c r="BE2475" t="s">
        <v>7102</v>
      </c>
      <c r="BH2475"/>
      <c r="BI2475"/>
      <c r="BJ2475" s="96">
        <v>4</v>
      </c>
      <c r="BK2475" s="96" t="s">
        <v>4304</v>
      </c>
      <c r="BL2475" s="68" t="s">
        <v>6786</v>
      </c>
      <c r="CQ2475" s="205">
        <v>1</v>
      </c>
    </row>
    <row r="2476" spans="52:95" x14ac:dyDescent="0.25">
      <c r="AZ2476" s="96" t="s">
        <v>2967</v>
      </c>
      <c r="BA2476" s="96" t="s">
        <v>12</v>
      </c>
      <c r="BB2476" s="96">
        <v>4</v>
      </c>
      <c r="BC2476" t="s">
        <v>4573</v>
      </c>
      <c r="BD2476" t="s">
        <v>6812</v>
      </c>
      <c r="BE2476" t="s">
        <v>6813</v>
      </c>
      <c r="BF2476" t="s">
        <v>6802</v>
      </c>
      <c r="BG2476" t="s">
        <v>6814</v>
      </c>
      <c r="BH2476" t="s">
        <v>6815</v>
      </c>
      <c r="BI2476" t="s">
        <v>6816</v>
      </c>
      <c r="BJ2476" s="96">
        <v>4</v>
      </c>
      <c r="BK2476" s="96" t="s">
        <v>4305</v>
      </c>
      <c r="BL2476" s="68" t="s">
        <v>6786</v>
      </c>
      <c r="CQ2476" s="205">
        <v>1</v>
      </c>
    </row>
    <row r="2477" spans="52:95" x14ac:dyDescent="0.25">
      <c r="AZ2477" s="96" t="s">
        <v>2967</v>
      </c>
      <c r="BA2477" s="96" t="s">
        <v>12</v>
      </c>
      <c r="BB2477" s="96">
        <v>5</v>
      </c>
      <c r="BC2477" t="s">
        <v>4577</v>
      </c>
      <c r="BD2477" t="s">
        <v>6817</v>
      </c>
      <c r="BE2477" t="s">
        <v>4578</v>
      </c>
      <c r="BF2477" t="s">
        <v>6818</v>
      </c>
      <c r="BG2477" t="s">
        <v>6819</v>
      </c>
      <c r="BH2477" t="s">
        <v>6793</v>
      </c>
      <c r="BI2477"/>
      <c r="BJ2477" s="96">
        <v>4</v>
      </c>
      <c r="BK2477" s="96" t="s">
        <v>4306</v>
      </c>
      <c r="BL2477" s="68" t="s">
        <v>6786</v>
      </c>
      <c r="CQ2477" s="205">
        <v>1</v>
      </c>
    </row>
    <row r="2478" spans="52:95" x14ac:dyDescent="0.25">
      <c r="AZ2478" s="96" t="s">
        <v>2981</v>
      </c>
      <c r="BA2478" s="96" t="s">
        <v>10</v>
      </c>
      <c r="BB2478" s="96">
        <v>1</v>
      </c>
      <c r="BC2478" t="s">
        <v>4512</v>
      </c>
      <c r="BD2478" t="s">
        <v>5798</v>
      </c>
      <c r="BE2478" t="s">
        <v>6848</v>
      </c>
      <c r="BH2478"/>
      <c r="BI2478"/>
      <c r="BJ2478" s="96">
        <v>4</v>
      </c>
      <c r="BK2478" s="96" t="s">
        <v>4292</v>
      </c>
      <c r="BL2478" s="68" t="s">
        <v>6786</v>
      </c>
      <c r="CQ2478" s="205">
        <v>1</v>
      </c>
    </row>
    <row r="2479" spans="52:95" x14ac:dyDescent="0.25">
      <c r="AZ2479" s="96" t="s">
        <v>2981</v>
      </c>
      <c r="BA2479" s="96" t="s">
        <v>10</v>
      </c>
      <c r="BB2479" s="96">
        <v>2</v>
      </c>
      <c r="BC2479" t="s">
        <v>4518</v>
      </c>
      <c r="BD2479" t="s">
        <v>7142</v>
      </c>
      <c r="BE2479" t="s">
        <v>6787</v>
      </c>
      <c r="BF2479" t="s">
        <v>6788</v>
      </c>
      <c r="BG2479" t="s">
        <v>6789</v>
      </c>
      <c r="BJ2479" s="96">
        <v>4</v>
      </c>
      <c r="BK2479" s="96" t="s">
        <v>4293</v>
      </c>
      <c r="BL2479" s="68" t="s">
        <v>6786</v>
      </c>
      <c r="CQ2479" s="205">
        <v>1</v>
      </c>
    </row>
    <row r="2480" spans="52:95" x14ac:dyDescent="0.25">
      <c r="AZ2480" s="96" t="s">
        <v>2981</v>
      </c>
      <c r="BA2480" s="96" t="s">
        <v>10</v>
      </c>
      <c r="BB2480" s="96">
        <v>3</v>
      </c>
      <c r="BC2480" t="s">
        <v>4523</v>
      </c>
      <c r="BD2480" t="s">
        <v>7143</v>
      </c>
      <c r="BE2480" t="s">
        <v>5798</v>
      </c>
      <c r="BJ2480" s="96">
        <v>4</v>
      </c>
      <c r="BK2480" s="96" t="s">
        <v>4294</v>
      </c>
      <c r="BL2480" s="68" t="s">
        <v>6786</v>
      </c>
      <c r="CQ2480" s="205">
        <v>1</v>
      </c>
    </row>
    <row r="2481" spans="52:95" x14ac:dyDescent="0.25">
      <c r="AZ2481" s="96" t="s">
        <v>2981</v>
      </c>
      <c r="BA2481" s="96" t="s">
        <v>10</v>
      </c>
      <c r="BB2481" s="96">
        <v>4</v>
      </c>
      <c r="BC2481" t="s">
        <v>4527</v>
      </c>
      <c r="BD2481" t="s">
        <v>7143</v>
      </c>
      <c r="BE2481" t="s">
        <v>7144</v>
      </c>
      <c r="BJ2481" s="96">
        <v>4</v>
      </c>
      <c r="BK2481" s="96" t="s">
        <v>4295</v>
      </c>
      <c r="BL2481" s="68" t="s">
        <v>6786</v>
      </c>
      <c r="CQ2481" s="205">
        <v>1</v>
      </c>
    </row>
    <row r="2482" spans="52:95" x14ac:dyDescent="0.25">
      <c r="AZ2482" s="96" t="s">
        <v>2981</v>
      </c>
      <c r="BA2482" s="96" t="s">
        <v>10</v>
      </c>
      <c r="BB2482" s="96">
        <v>5</v>
      </c>
      <c r="BC2482" t="s">
        <v>4531</v>
      </c>
      <c r="BD2482" t="s">
        <v>7143</v>
      </c>
      <c r="BE2482" t="s">
        <v>7145</v>
      </c>
      <c r="BF2482" t="s">
        <v>6792</v>
      </c>
      <c r="BG2482" t="s">
        <v>6793</v>
      </c>
      <c r="BJ2482" s="96">
        <v>4</v>
      </c>
      <c r="BK2482" s="96" t="s">
        <v>4296</v>
      </c>
      <c r="BL2482" s="68" t="s">
        <v>6786</v>
      </c>
      <c r="CQ2482" s="205">
        <v>1</v>
      </c>
    </row>
    <row r="2483" spans="52:95" x14ac:dyDescent="0.25">
      <c r="AZ2483" s="96" t="s">
        <v>2981</v>
      </c>
      <c r="BA2483" s="96" t="s">
        <v>54</v>
      </c>
      <c r="BB2483" s="96">
        <v>1</v>
      </c>
      <c r="BC2483" t="s">
        <v>4536</v>
      </c>
      <c r="BD2483" t="s">
        <v>5798</v>
      </c>
      <c r="BH2483"/>
      <c r="BI2483"/>
      <c r="BJ2483" s="96">
        <v>4</v>
      </c>
      <c r="BK2483" s="96" t="s">
        <v>4297</v>
      </c>
      <c r="BL2483" s="68" t="s">
        <v>6786</v>
      </c>
      <c r="CQ2483" s="205">
        <v>1</v>
      </c>
    </row>
    <row r="2484" spans="52:95" x14ac:dyDescent="0.25">
      <c r="AZ2484" s="96" t="s">
        <v>2981</v>
      </c>
      <c r="BA2484" s="96" t="s">
        <v>54</v>
      </c>
      <c r="BB2484" s="96">
        <v>2</v>
      </c>
      <c r="BC2484" t="s">
        <v>4540</v>
      </c>
      <c r="BD2484" t="s">
        <v>4541</v>
      </c>
      <c r="BE2484" t="s">
        <v>6794</v>
      </c>
      <c r="BF2484" t="s">
        <v>6789</v>
      </c>
      <c r="BG2484" t="s">
        <v>6788</v>
      </c>
      <c r="BH2484" s="96" t="s">
        <v>6795</v>
      </c>
      <c r="BJ2484" s="96">
        <v>4</v>
      </c>
      <c r="BK2484" s="96" t="s">
        <v>4298</v>
      </c>
      <c r="BL2484" s="68" t="s">
        <v>6786</v>
      </c>
      <c r="CQ2484" s="205">
        <v>1</v>
      </c>
    </row>
    <row r="2485" spans="52:95" x14ac:dyDescent="0.25">
      <c r="AZ2485" s="96" t="s">
        <v>2981</v>
      </c>
      <c r="BA2485" s="96" t="s">
        <v>54</v>
      </c>
      <c r="BB2485" s="96">
        <v>3</v>
      </c>
      <c r="BC2485" t="s">
        <v>4545</v>
      </c>
      <c r="BD2485" t="s">
        <v>5798</v>
      </c>
      <c r="BH2485"/>
      <c r="BI2485"/>
      <c r="BJ2485" s="96">
        <v>4</v>
      </c>
      <c r="BK2485" s="96" t="s">
        <v>4299</v>
      </c>
      <c r="BL2485" s="68" t="s">
        <v>6786</v>
      </c>
      <c r="CQ2485" s="205">
        <v>1</v>
      </c>
    </row>
    <row r="2486" spans="52:95" x14ac:dyDescent="0.25">
      <c r="AZ2486" s="96" t="s">
        <v>2981</v>
      </c>
      <c r="BA2486" s="96" t="s">
        <v>54</v>
      </c>
      <c r="BB2486" s="96">
        <v>4</v>
      </c>
      <c r="BC2486" t="s">
        <v>4550</v>
      </c>
      <c r="BD2486" t="s">
        <v>4551</v>
      </c>
      <c r="BE2486" t="s">
        <v>6799</v>
      </c>
      <c r="BF2486" t="s">
        <v>6800</v>
      </c>
      <c r="BG2486" t="s">
        <v>6801</v>
      </c>
      <c r="BH2486" s="96" t="s">
        <v>6802</v>
      </c>
      <c r="BI2486" s="96" t="s">
        <v>6803</v>
      </c>
      <c r="BJ2486" s="96">
        <v>4</v>
      </c>
      <c r="BK2486" s="96" t="s">
        <v>4300</v>
      </c>
      <c r="BL2486" s="68" t="s">
        <v>6786</v>
      </c>
      <c r="CQ2486" s="205">
        <v>1</v>
      </c>
    </row>
    <row r="2487" spans="52:95" x14ac:dyDescent="0.25">
      <c r="AZ2487" s="96" t="s">
        <v>2981</v>
      </c>
      <c r="BA2487" s="96" t="s">
        <v>54</v>
      </c>
      <c r="BB2487" s="96">
        <v>5</v>
      </c>
      <c r="BC2487" t="s">
        <v>4555</v>
      </c>
      <c r="BD2487" t="s">
        <v>4556</v>
      </c>
      <c r="BE2487" t="s">
        <v>6804</v>
      </c>
      <c r="BF2487" t="s">
        <v>6805</v>
      </c>
      <c r="BG2487" t="s">
        <v>6806</v>
      </c>
      <c r="BH2487" s="96" t="s">
        <v>6807</v>
      </c>
      <c r="BJ2487" s="96">
        <v>4</v>
      </c>
      <c r="BK2487" s="96" t="s">
        <v>4301</v>
      </c>
      <c r="BL2487" s="68" t="s">
        <v>6786</v>
      </c>
      <c r="CQ2487" s="205">
        <v>1</v>
      </c>
    </row>
    <row r="2488" spans="52:95" x14ac:dyDescent="0.25">
      <c r="AZ2488" s="96" t="s">
        <v>2981</v>
      </c>
      <c r="BA2488" s="96" t="s">
        <v>12</v>
      </c>
      <c r="BB2488" s="96">
        <v>1</v>
      </c>
      <c r="BC2488" t="s">
        <v>4560</v>
      </c>
      <c r="BD2488" t="s">
        <v>5798</v>
      </c>
      <c r="BE2488" t="s">
        <v>6848</v>
      </c>
      <c r="BH2488"/>
      <c r="BI2488"/>
      <c r="BJ2488" s="96">
        <v>4</v>
      </c>
      <c r="BK2488" s="96" t="s">
        <v>4302</v>
      </c>
      <c r="BL2488" s="68" t="s">
        <v>6786</v>
      </c>
      <c r="CQ2488" s="205">
        <v>1</v>
      </c>
    </row>
    <row r="2489" spans="52:95" x14ac:dyDescent="0.25">
      <c r="AZ2489" s="96" t="s">
        <v>2981</v>
      </c>
      <c r="BA2489" s="96" t="s">
        <v>12</v>
      </c>
      <c r="BB2489" s="96">
        <v>2</v>
      </c>
      <c r="BC2489" t="s">
        <v>4564</v>
      </c>
      <c r="BD2489" t="s">
        <v>4565</v>
      </c>
      <c r="BE2489" t="s">
        <v>6808</v>
      </c>
      <c r="BF2489" t="s">
        <v>6809</v>
      </c>
      <c r="BG2489" t="s">
        <v>6810</v>
      </c>
      <c r="BH2489" t="s">
        <v>6811</v>
      </c>
      <c r="BI2489"/>
      <c r="BJ2489" s="96">
        <v>4</v>
      </c>
      <c r="BK2489" s="96" t="s">
        <v>4303</v>
      </c>
      <c r="BL2489" s="68" t="s">
        <v>6786</v>
      </c>
      <c r="CQ2489" s="205">
        <v>1</v>
      </c>
    </row>
    <row r="2490" spans="52:95" x14ac:dyDescent="0.25">
      <c r="AZ2490" s="96" t="s">
        <v>2981</v>
      </c>
      <c r="BA2490" s="96" t="s">
        <v>12</v>
      </c>
      <c r="BB2490" s="96">
        <v>3</v>
      </c>
      <c r="BC2490" t="s">
        <v>4569</v>
      </c>
      <c r="BD2490" t="s">
        <v>7146</v>
      </c>
      <c r="BE2490" t="s">
        <v>5798</v>
      </c>
      <c r="BH2490"/>
      <c r="BI2490"/>
      <c r="BJ2490" s="96">
        <v>4</v>
      </c>
      <c r="BK2490" s="96" t="s">
        <v>4304</v>
      </c>
      <c r="BL2490" s="68" t="s">
        <v>6786</v>
      </c>
      <c r="CQ2490" s="205">
        <v>1</v>
      </c>
    </row>
    <row r="2491" spans="52:95" x14ac:dyDescent="0.25">
      <c r="AZ2491" s="96" t="s">
        <v>2981</v>
      </c>
      <c r="BA2491" s="96" t="s">
        <v>12</v>
      </c>
      <c r="BB2491" s="96">
        <v>4</v>
      </c>
      <c r="BC2491" t="s">
        <v>4573</v>
      </c>
      <c r="BD2491" t="s">
        <v>6812</v>
      </c>
      <c r="BE2491" t="s">
        <v>6813</v>
      </c>
      <c r="BF2491" t="s">
        <v>6802</v>
      </c>
      <c r="BG2491" t="s">
        <v>6814</v>
      </c>
      <c r="BH2491" t="s">
        <v>6815</v>
      </c>
      <c r="BI2491" t="s">
        <v>6816</v>
      </c>
      <c r="BJ2491" s="96">
        <v>4</v>
      </c>
      <c r="BK2491" s="96" t="s">
        <v>4305</v>
      </c>
      <c r="BL2491" s="68" t="s">
        <v>6786</v>
      </c>
      <c r="CQ2491" s="205">
        <v>1</v>
      </c>
    </row>
    <row r="2492" spans="52:95" x14ac:dyDescent="0.25">
      <c r="AZ2492" s="96" t="s">
        <v>2981</v>
      </c>
      <c r="BA2492" s="96" t="s">
        <v>12</v>
      </c>
      <c r="BB2492" s="96">
        <v>5</v>
      </c>
      <c r="BC2492" t="s">
        <v>4577</v>
      </c>
      <c r="BD2492" t="s">
        <v>6817</v>
      </c>
      <c r="BE2492" t="s">
        <v>4578</v>
      </c>
      <c r="BF2492" t="s">
        <v>6818</v>
      </c>
      <c r="BG2492" t="s">
        <v>6819</v>
      </c>
      <c r="BH2492" t="s">
        <v>6793</v>
      </c>
      <c r="BI2492"/>
      <c r="BJ2492" s="96">
        <v>4</v>
      </c>
      <c r="BK2492" s="96" t="s">
        <v>4306</v>
      </c>
      <c r="BL2492" s="68" t="s">
        <v>6786</v>
      </c>
      <c r="CQ2492" s="205">
        <v>1</v>
      </c>
    </row>
    <row r="2493" spans="52:95" x14ac:dyDescent="0.25">
      <c r="AZ2493" s="96" t="s">
        <v>2989</v>
      </c>
      <c r="BA2493" s="96" t="s">
        <v>10</v>
      </c>
      <c r="BB2493" s="96">
        <v>1</v>
      </c>
      <c r="BC2493" t="s">
        <v>4512</v>
      </c>
      <c r="BD2493" t="s">
        <v>5799</v>
      </c>
      <c r="BE2493" t="s">
        <v>6831</v>
      </c>
      <c r="BH2493"/>
      <c r="BI2493"/>
      <c r="BJ2493" s="96">
        <v>4</v>
      </c>
      <c r="BK2493" s="96" t="s">
        <v>4292</v>
      </c>
      <c r="BL2493" s="68" t="s">
        <v>6786</v>
      </c>
      <c r="CQ2493" s="205">
        <v>1</v>
      </c>
    </row>
    <row r="2494" spans="52:95" x14ac:dyDescent="0.25">
      <c r="AZ2494" s="96" t="s">
        <v>2989</v>
      </c>
      <c r="BA2494" s="96" t="s">
        <v>10</v>
      </c>
      <c r="BB2494" s="96">
        <v>2</v>
      </c>
      <c r="BC2494" t="s">
        <v>4518</v>
      </c>
      <c r="BD2494" t="s">
        <v>7147</v>
      </c>
      <c r="BE2494" t="s">
        <v>6787</v>
      </c>
      <c r="BF2494" t="s">
        <v>6788</v>
      </c>
      <c r="BG2494" t="s">
        <v>6789</v>
      </c>
      <c r="BJ2494" s="96">
        <v>4</v>
      </c>
      <c r="BK2494" s="96" t="s">
        <v>4293</v>
      </c>
      <c r="BL2494" s="68" t="s">
        <v>6786</v>
      </c>
      <c r="CQ2494" s="205">
        <v>1</v>
      </c>
    </row>
    <row r="2495" spans="52:95" x14ac:dyDescent="0.25">
      <c r="AZ2495" s="96" t="s">
        <v>2989</v>
      </c>
      <c r="BA2495" s="96" t="s">
        <v>10</v>
      </c>
      <c r="BB2495" s="96">
        <v>3</v>
      </c>
      <c r="BC2495" t="s">
        <v>4523</v>
      </c>
      <c r="BD2495" t="s">
        <v>7143</v>
      </c>
      <c r="BE2495" t="s">
        <v>5799</v>
      </c>
      <c r="BJ2495" s="96">
        <v>4</v>
      </c>
      <c r="BK2495" s="96" t="s">
        <v>4294</v>
      </c>
      <c r="BL2495" s="68" t="s">
        <v>6786</v>
      </c>
      <c r="CQ2495" s="205">
        <v>1</v>
      </c>
    </row>
    <row r="2496" spans="52:95" x14ac:dyDescent="0.25">
      <c r="AZ2496" s="96" t="s">
        <v>2989</v>
      </c>
      <c r="BA2496" s="96" t="s">
        <v>10</v>
      </c>
      <c r="BB2496" s="96">
        <v>4</v>
      </c>
      <c r="BC2496" t="s">
        <v>4527</v>
      </c>
      <c r="BD2496" t="s">
        <v>7143</v>
      </c>
      <c r="BE2496" t="s">
        <v>7144</v>
      </c>
      <c r="BJ2496" s="96">
        <v>4</v>
      </c>
      <c r="BK2496" s="96" t="s">
        <v>4295</v>
      </c>
      <c r="BL2496" s="68" t="s">
        <v>6786</v>
      </c>
      <c r="CQ2496" s="205">
        <v>1</v>
      </c>
    </row>
    <row r="2497" spans="52:95" x14ac:dyDescent="0.25">
      <c r="AZ2497" s="96" t="s">
        <v>2989</v>
      </c>
      <c r="BA2497" s="96" t="s">
        <v>10</v>
      </c>
      <c r="BB2497" s="96">
        <v>5</v>
      </c>
      <c r="BC2497" t="s">
        <v>4531</v>
      </c>
      <c r="BD2497" t="s">
        <v>7143</v>
      </c>
      <c r="BE2497" t="s">
        <v>7145</v>
      </c>
      <c r="BF2497" t="s">
        <v>6792</v>
      </c>
      <c r="BG2497" t="s">
        <v>6793</v>
      </c>
      <c r="BJ2497" s="96">
        <v>4</v>
      </c>
      <c r="BK2497" s="96" t="s">
        <v>4296</v>
      </c>
      <c r="BL2497" s="68" t="s">
        <v>6786</v>
      </c>
      <c r="CQ2497" s="205">
        <v>1</v>
      </c>
    </row>
    <row r="2498" spans="52:95" x14ac:dyDescent="0.25">
      <c r="AZ2498" s="96" t="s">
        <v>2989</v>
      </c>
      <c r="BA2498" s="96" t="s">
        <v>54</v>
      </c>
      <c r="BB2498" s="96">
        <v>1</v>
      </c>
      <c r="BC2498" t="s">
        <v>4536</v>
      </c>
      <c r="BD2498" t="s">
        <v>5799</v>
      </c>
      <c r="BH2498"/>
      <c r="BI2498"/>
      <c r="BJ2498" s="96">
        <v>4</v>
      </c>
      <c r="BK2498" s="96" t="s">
        <v>4297</v>
      </c>
      <c r="BL2498" s="68" t="s">
        <v>6786</v>
      </c>
      <c r="CQ2498" s="205">
        <v>1</v>
      </c>
    </row>
    <row r="2499" spans="52:95" x14ac:dyDescent="0.25">
      <c r="AZ2499" s="96" t="s">
        <v>2989</v>
      </c>
      <c r="BA2499" s="96" t="s">
        <v>54</v>
      </c>
      <c r="BB2499" s="96">
        <v>2</v>
      </c>
      <c r="BC2499" t="s">
        <v>4540</v>
      </c>
      <c r="BD2499" t="s">
        <v>4541</v>
      </c>
      <c r="BE2499" t="s">
        <v>6794</v>
      </c>
      <c r="BF2499" t="s">
        <v>6789</v>
      </c>
      <c r="BG2499" t="s">
        <v>6788</v>
      </c>
      <c r="BH2499" s="96" t="s">
        <v>6795</v>
      </c>
      <c r="BJ2499" s="96">
        <v>4</v>
      </c>
      <c r="BK2499" s="96" t="s">
        <v>4298</v>
      </c>
      <c r="BL2499" s="68" t="s">
        <v>6786</v>
      </c>
      <c r="CQ2499" s="205">
        <v>1</v>
      </c>
    </row>
    <row r="2500" spans="52:95" x14ac:dyDescent="0.25">
      <c r="AZ2500" s="96" t="s">
        <v>2989</v>
      </c>
      <c r="BA2500" s="96" t="s">
        <v>54</v>
      </c>
      <c r="BB2500" s="96">
        <v>3</v>
      </c>
      <c r="BC2500" t="s">
        <v>4545</v>
      </c>
      <c r="BD2500" t="s">
        <v>5799</v>
      </c>
      <c r="BH2500"/>
      <c r="BI2500"/>
      <c r="BJ2500" s="96">
        <v>4</v>
      </c>
      <c r="BK2500" s="96" t="s">
        <v>4299</v>
      </c>
      <c r="BL2500" s="68" t="s">
        <v>6786</v>
      </c>
      <c r="CQ2500" s="205">
        <v>1</v>
      </c>
    </row>
    <row r="2501" spans="52:95" x14ac:dyDescent="0.25">
      <c r="AZ2501" s="96" t="s">
        <v>2989</v>
      </c>
      <c r="BA2501" s="96" t="s">
        <v>54</v>
      </c>
      <c r="BB2501" s="96">
        <v>4</v>
      </c>
      <c r="BC2501" t="s">
        <v>4550</v>
      </c>
      <c r="BD2501" t="s">
        <v>4551</v>
      </c>
      <c r="BE2501" t="s">
        <v>6799</v>
      </c>
      <c r="BF2501" t="s">
        <v>6800</v>
      </c>
      <c r="BG2501" t="s">
        <v>6801</v>
      </c>
      <c r="BH2501" s="96" t="s">
        <v>6802</v>
      </c>
      <c r="BI2501" s="96" t="s">
        <v>6803</v>
      </c>
      <c r="BJ2501" s="96">
        <v>4</v>
      </c>
      <c r="BK2501" s="96" t="s">
        <v>4300</v>
      </c>
      <c r="BL2501" s="68" t="s">
        <v>6786</v>
      </c>
      <c r="CQ2501" s="205">
        <v>1</v>
      </c>
    </row>
    <row r="2502" spans="52:95" x14ac:dyDescent="0.25">
      <c r="AZ2502" s="96" t="s">
        <v>2989</v>
      </c>
      <c r="BA2502" s="96" t="s">
        <v>54</v>
      </c>
      <c r="BB2502" s="96">
        <v>5</v>
      </c>
      <c r="BC2502" t="s">
        <v>4555</v>
      </c>
      <c r="BD2502" t="s">
        <v>4556</v>
      </c>
      <c r="BE2502" t="s">
        <v>6804</v>
      </c>
      <c r="BF2502" t="s">
        <v>6805</v>
      </c>
      <c r="BG2502" t="s">
        <v>6806</v>
      </c>
      <c r="BH2502" s="96" t="s">
        <v>6807</v>
      </c>
      <c r="BJ2502" s="96">
        <v>4</v>
      </c>
      <c r="BK2502" s="96" t="s">
        <v>4301</v>
      </c>
      <c r="BL2502" s="68" t="s">
        <v>6786</v>
      </c>
      <c r="CQ2502" s="205">
        <v>1</v>
      </c>
    </row>
    <row r="2503" spans="52:95" x14ac:dyDescent="0.25">
      <c r="AZ2503" s="96" t="s">
        <v>2989</v>
      </c>
      <c r="BA2503" s="96" t="s">
        <v>12</v>
      </c>
      <c r="BB2503" s="96">
        <v>1</v>
      </c>
      <c r="BC2503" t="s">
        <v>4560</v>
      </c>
      <c r="BD2503" t="s">
        <v>5799</v>
      </c>
      <c r="BE2503" t="s">
        <v>6831</v>
      </c>
      <c r="BH2503"/>
      <c r="BI2503"/>
      <c r="BJ2503" s="96">
        <v>4</v>
      </c>
      <c r="BK2503" s="96" t="s">
        <v>4302</v>
      </c>
      <c r="BL2503" s="68" t="s">
        <v>6786</v>
      </c>
      <c r="CQ2503" s="205">
        <v>1</v>
      </c>
    </row>
    <row r="2504" spans="52:95" x14ac:dyDescent="0.25">
      <c r="AZ2504" s="96" t="s">
        <v>2989</v>
      </c>
      <c r="BA2504" s="96" t="s">
        <v>12</v>
      </c>
      <c r="BB2504" s="96">
        <v>2</v>
      </c>
      <c r="BC2504" t="s">
        <v>4564</v>
      </c>
      <c r="BD2504" t="s">
        <v>4565</v>
      </c>
      <c r="BE2504" t="s">
        <v>6808</v>
      </c>
      <c r="BF2504" t="s">
        <v>6809</v>
      </c>
      <c r="BG2504" t="s">
        <v>6810</v>
      </c>
      <c r="BH2504" t="s">
        <v>6811</v>
      </c>
      <c r="BI2504"/>
      <c r="BJ2504" s="96">
        <v>4</v>
      </c>
      <c r="BK2504" s="96" t="s">
        <v>4303</v>
      </c>
      <c r="BL2504" s="68" t="s">
        <v>6786</v>
      </c>
      <c r="CQ2504" s="205">
        <v>1</v>
      </c>
    </row>
    <row r="2505" spans="52:95" x14ac:dyDescent="0.25">
      <c r="AZ2505" s="96" t="s">
        <v>2989</v>
      </c>
      <c r="BA2505" s="96" t="s">
        <v>12</v>
      </c>
      <c r="BB2505" s="96">
        <v>3</v>
      </c>
      <c r="BC2505" t="s">
        <v>4569</v>
      </c>
      <c r="BD2505" t="s">
        <v>7148</v>
      </c>
      <c r="BE2505" t="s">
        <v>5799</v>
      </c>
      <c r="BH2505"/>
      <c r="BI2505"/>
      <c r="BJ2505" s="96">
        <v>4</v>
      </c>
      <c r="BK2505" s="96" t="s">
        <v>4304</v>
      </c>
      <c r="BL2505" s="68" t="s">
        <v>6786</v>
      </c>
      <c r="CQ2505" s="205">
        <v>1</v>
      </c>
    </row>
    <row r="2506" spans="52:95" x14ac:dyDescent="0.25">
      <c r="AZ2506" s="96" t="s">
        <v>2989</v>
      </c>
      <c r="BA2506" s="96" t="s">
        <v>12</v>
      </c>
      <c r="BB2506" s="96">
        <v>4</v>
      </c>
      <c r="BC2506" t="s">
        <v>4573</v>
      </c>
      <c r="BD2506" t="s">
        <v>6812</v>
      </c>
      <c r="BE2506" t="s">
        <v>6813</v>
      </c>
      <c r="BF2506" t="s">
        <v>6802</v>
      </c>
      <c r="BG2506" t="s">
        <v>6814</v>
      </c>
      <c r="BH2506" t="s">
        <v>6815</v>
      </c>
      <c r="BI2506" t="s">
        <v>6816</v>
      </c>
      <c r="BJ2506" s="96">
        <v>4</v>
      </c>
      <c r="BK2506" s="96" t="s">
        <v>4305</v>
      </c>
      <c r="BL2506" s="68" t="s">
        <v>6786</v>
      </c>
      <c r="CQ2506" s="205">
        <v>1</v>
      </c>
    </row>
    <row r="2507" spans="52:95" x14ac:dyDescent="0.25">
      <c r="AZ2507" s="96" t="s">
        <v>2989</v>
      </c>
      <c r="BA2507" s="96" t="s">
        <v>12</v>
      </c>
      <c r="BB2507" s="96">
        <v>5</v>
      </c>
      <c r="BC2507" t="s">
        <v>4577</v>
      </c>
      <c r="BD2507" t="s">
        <v>6817</v>
      </c>
      <c r="BE2507" t="s">
        <v>4578</v>
      </c>
      <c r="BF2507" t="s">
        <v>6818</v>
      </c>
      <c r="BG2507" t="s">
        <v>6819</v>
      </c>
      <c r="BH2507" t="s">
        <v>6793</v>
      </c>
      <c r="BI2507"/>
      <c r="BJ2507" s="96">
        <v>4</v>
      </c>
      <c r="BK2507" s="96" t="s">
        <v>4306</v>
      </c>
      <c r="BL2507" s="68" t="s">
        <v>6786</v>
      </c>
      <c r="CQ2507" s="205">
        <v>1</v>
      </c>
    </row>
    <row r="2508" spans="52:95" x14ac:dyDescent="0.25">
      <c r="AZ2508" s="96" t="s">
        <v>2994</v>
      </c>
      <c r="BA2508" s="96" t="s">
        <v>10</v>
      </c>
      <c r="BB2508" s="96">
        <v>1</v>
      </c>
      <c r="BC2508" t="s">
        <v>4512</v>
      </c>
      <c r="BD2508" t="s">
        <v>4464</v>
      </c>
      <c r="BE2508" t="s">
        <v>6848</v>
      </c>
      <c r="BH2508"/>
      <c r="BI2508"/>
      <c r="BJ2508" s="96">
        <v>4</v>
      </c>
      <c r="BK2508" s="96" t="s">
        <v>4292</v>
      </c>
      <c r="BL2508" s="68" t="s">
        <v>6786</v>
      </c>
      <c r="CQ2508" s="205">
        <v>1</v>
      </c>
    </row>
    <row r="2509" spans="52:95" x14ac:dyDescent="0.25">
      <c r="AZ2509" s="96" t="s">
        <v>2994</v>
      </c>
      <c r="BA2509" s="96" t="s">
        <v>10</v>
      </c>
      <c r="BB2509" s="96">
        <v>2</v>
      </c>
      <c r="BC2509" t="s">
        <v>4518</v>
      </c>
      <c r="BD2509" t="s">
        <v>7149</v>
      </c>
      <c r="BE2509" t="s">
        <v>6787</v>
      </c>
      <c r="BF2509" t="s">
        <v>6788</v>
      </c>
      <c r="BG2509" t="s">
        <v>6789</v>
      </c>
      <c r="BJ2509" s="96">
        <v>4</v>
      </c>
      <c r="BK2509" s="96" t="s">
        <v>4293</v>
      </c>
      <c r="BL2509" s="68" t="s">
        <v>6786</v>
      </c>
      <c r="CQ2509" s="205">
        <v>1</v>
      </c>
    </row>
    <row r="2510" spans="52:95" x14ac:dyDescent="0.25">
      <c r="AZ2510" s="96" t="s">
        <v>2994</v>
      </c>
      <c r="BA2510" s="96" t="s">
        <v>10</v>
      </c>
      <c r="BB2510" s="96">
        <v>3</v>
      </c>
      <c r="BC2510" t="s">
        <v>4523</v>
      </c>
      <c r="BD2510" t="s">
        <v>7143</v>
      </c>
      <c r="BE2510" t="s">
        <v>4464</v>
      </c>
      <c r="BJ2510" s="96">
        <v>4</v>
      </c>
      <c r="BK2510" s="96" t="s">
        <v>4294</v>
      </c>
      <c r="BL2510" s="68" t="s">
        <v>6786</v>
      </c>
      <c r="CQ2510" s="205">
        <v>1</v>
      </c>
    </row>
    <row r="2511" spans="52:95" x14ac:dyDescent="0.25">
      <c r="AZ2511" s="96" t="s">
        <v>2994</v>
      </c>
      <c r="BA2511" s="96" t="s">
        <v>10</v>
      </c>
      <c r="BB2511" s="96">
        <v>4</v>
      </c>
      <c r="BC2511" t="s">
        <v>4527</v>
      </c>
      <c r="BD2511" t="s">
        <v>7143</v>
      </c>
      <c r="BE2511" t="s">
        <v>7144</v>
      </c>
      <c r="BJ2511" s="96">
        <v>4</v>
      </c>
      <c r="BK2511" s="96" t="s">
        <v>4295</v>
      </c>
      <c r="BL2511" s="68" t="s">
        <v>6786</v>
      </c>
      <c r="CQ2511" s="205">
        <v>1</v>
      </c>
    </row>
    <row r="2512" spans="52:95" x14ac:dyDescent="0.25">
      <c r="AZ2512" s="96" t="s">
        <v>2994</v>
      </c>
      <c r="BA2512" s="96" t="s">
        <v>10</v>
      </c>
      <c r="BB2512" s="96">
        <v>5</v>
      </c>
      <c r="BC2512" t="s">
        <v>4531</v>
      </c>
      <c r="BD2512" t="s">
        <v>7143</v>
      </c>
      <c r="BE2512" t="s">
        <v>7145</v>
      </c>
      <c r="BF2512" t="s">
        <v>6792</v>
      </c>
      <c r="BG2512" t="s">
        <v>6793</v>
      </c>
      <c r="BJ2512" s="96">
        <v>4</v>
      </c>
      <c r="BK2512" s="96" t="s">
        <v>4296</v>
      </c>
      <c r="BL2512" s="68" t="s">
        <v>6786</v>
      </c>
      <c r="CQ2512" s="205">
        <v>1</v>
      </c>
    </row>
    <row r="2513" spans="52:95" x14ac:dyDescent="0.25">
      <c r="AZ2513" s="96" t="s">
        <v>2994</v>
      </c>
      <c r="BA2513" s="96" t="s">
        <v>54</v>
      </c>
      <c r="BB2513" s="96">
        <v>1</v>
      </c>
      <c r="BC2513" t="s">
        <v>4536</v>
      </c>
      <c r="BD2513" t="s">
        <v>4464</v>
      </c>
      <c r="BH2513"/>
      <c r="BI2513"/>
      <c r="BJ2513" s="96">
        <v>4</v>
      </c>
      <c r="BK2513" s="96" t="s">
        <v>4297</v>
      </c>
      <c r="BL2513" s="68" t="s">
        <v>6786</v>
      </c>
      <c r="CQ2513" s="205">
        <v>1</v>
      </c>
    </row>
    <row r="2514" spans="52:95" x14ac:dyDescent="0.25">
      <c r="AZ2514" s="96" t="s">
        <v>2994</v>
      </c>
      <c r="BA2514" s="96" t="s">
        <v>54</v>
      </c>
      <c r="BB2514" s="96">
        <v>2</v>
      </c>
      <c r="BC2514" t="s">
        <v>4540</v>
      </c>
      <c r="BD2514" t="s">
        <v>4541</v>
      </c>
      <c r="BE2514" t="s">
        <v>6794</v>
      </c>
      <c r="BF2514" t="s">
        <v>6789</v>
      </c>
      <c r="BG2514" t="s">
        <v>6788</v>
      </c>
      <c r="BH2514" s="96" t="s">
        <v>6795</v>
      </c>
      <c r="BJ2514" s="96">
        <v>4</v>
      </c>
      <c r="BK2514" s="96" t="s">
        <v>4298</v>
      </c>
      <c r="BL2514" s="68" t="s">
        <v>6786</v>
      </c>
      <c r="CQ2514" s="205">
        <v>1</v>
      </c>
    </row>
    <row r="2515" spans="52:95" x14ac:dyDescent="0.25">
      <c r="AZ2515" s="96" t="s">
        <v>2994</v>
      </c>
      <c r="BA2515" s="96" t="s">
        <v>54</v>
      </c>
      <c r="BB2515" s="96">
        <v>3</v>
      </c>
      <c r="BC2515" t="s">
        <v>4545</v>
      </c>
      <c r="BD2515" t="s">
        <v>4464</v>
      </c>
      <c r="BH2515"/>
      <c r="BI2515"/>
      <c r="BJ2515" s="96">
        <v>4</v>
      </c>
      <c r="BK2515" s="96" t="s">
        <v>4299</v>
      </c>
      <c r="BL2515" s="68" t="s">
        <v>6786</v>
      </c>
      <c r="CQ2515" s="205">
        <v>1</v>
      </c>
    </row>
    <row r="2516" spans="52:95" x14ac:dyDescent="0.25">
      <c r="AZ2516" s="96" t="s">
        <v>2994</v>
      </c>
      <c r="BA2516" s="96" t="s">
        <v>54</v>
      </c>
      <c r="BB2516" s="96">
        <v>4</v>
      </c>
      <c r="BC2516" t="s">
        <v>4550</v>
      </c>
      <c r="BD2516" t="s">
        <v>4551</v>
      </c>
      <c r="BE2516" t="s">
        <v>6799</v>
      </c>
      <c r="BF2516" t="s">
        <v>6800</v>
      </c>
      <c r="BG2516" t="s">
        <v>6801</v>
      </c>
      <c r="BH2516" s="96" t="s">
        <v>6802</v>
      </c>
      <c r="BI2516" s="96" t="s">
        <v>6803</v>
      </c>
      <c r="BJ2516" s="96">
        <v>4</v>
      </c>
      <c r="BK2516" s="96" t="s">
        <v>4300</v>
      </c>
      <c r="BL2516" s="68" t="s">
        <v>6786</v>
      </c>
      <c r="CQ2516" s="205">
        <v>1</v>
      </c>
    </row>
    <row r="2517" spans="52:95" x14ac:dyDescent="0.25">
      <c r="AZ2517" s="96" t="s">
        <v>2994</v>
      </c>
      <c r="BA2517" s="96" t="s">
        <v>54</v>
      </c>
      <c r="BB2517" s="96">
        <v>5</v>
      </c>
      <c r="BC2517" t="s">
        <v>4555</v>
      </c>
      <c r="BD2517" t="s">
        <v>4556</v>
      </c>
      <c r="BE2517" t="s">
        <v>6804</v>
      </c>
      <c r="BF2517" t="s">
        <v>6805</v>
      </c>
      <c r="BG2517" t="s">
        <v>6806</v>
      </c>
      <c r="BH2517" s="96" t="s">
        <v>6807</v>
      </c>
      <c r="BJ2517" s="96">
        <v>4</v>
      </c>
      <c r="BK2517" s="96" t="s">
        <v>4301</v>
      </c>
      <c r="BL2517" s="68" t="s">
        <v>6786</v>
      </c>
      <c r="CQ2517" s="205">
        <v>1</v>
      </c>
    </row>
    <row r="2518" spans="52:95" x14ac:dyDescent="0.25">
      <c r="AZ2518" s="96" t="s">
        <v>2994</v>
      </c>
      <c r="BA2518" s="96" t="s">
        <v>12</v>
      </c>
      <c r="BB2518" s="96">
        <v>1</v>
      </c>
      <c r="BC2518" t="s">
        <v>4560</v>
      </c>
      <c r="BD2518" t="s">
        <v>4464</v>
      </c>
      <c r="BE2518" t="s">
        <v>6848</v>
      </c>
      <c r="BH2518"/>
      <c r="BI2518"/>
      <c r="BJ2518" s="96">
        <v>4</v>
      </c>
      <c r="BK2518" s="96" t="s">
        <v>4302</v>
      </c>
      <c r="BL2518" s="68" t="s">
        <v>6786</v>
      </c>
      <c r="CQ2518" s="205">
        <v>1</v>
      </c>
    </row>
    <row r="2519" spans="52:95" x14ac:dyDescent="0.25">
      <c r="AZ2519" s="96" t="s">
        <v>2994</v>
      </c>
      <c r="BA2519" s="96" t="s">
        <v>12</v>
      </c>
      <c r="BB2519" s="96">
        <v>2</v>
      </c>
      <c r="BC2519" t="s">
        <v>4564</v>
      </c>
      <c r="BD2519" t="s">
        <v>4565</v>
      </c>
      <c r="BE2519" t="s">
        <v>6808</v>
      </c>
      <c r="BF2519" t="s">
        <v>6809</v>
      </c>
      <c r="BG2519" t="s">
        <v>6810</v>
      </c>
      <c r="BH2519" t="s">
        <v>6811</v>
      </c>
      <c r="BI2519"/>
      <c r="BJ2519" s="96">
        <v>4</v>
      </c>
      <c r="BK2519" s="96" t="s">
        <v>4303</v>
      </c>
      <c r="BL2519" s="68" t="s">
        <v>6786</v>
      </c>
      <c r="CQ2519" s="205">
        <v>1</v>
      </c>
    </row>
    <row r="2520" spans="52:95" x14ac:dyDescent="0.25">
      <c r="AZ2520" s="96" t="s">
        <v>2994</v>
      </c>
      <c r="BA2520" s="96" t="s">
        <v>12</v>
      </c>
      <c r="BB2520" s="96">
        <v>3</v>
      </c>
      <c r="BC2520" t="s">
        <v>4569</v>
      </c>
      <c r="BD2520" t="s">
        <v>7150</v>
      </c>
      <c r="BE2520" t="s">
        <v>4464</v>
      </c>
      <c r="BH2520"/>
      <c r="BI2520"/>
      <c r="BJ2520" s="96">
        <v>4</v>
      </c>
      <c r="BK2520" s="96" t="s">
        <v>4304</v>
      </c>
      <c r="BL2520" s="68" t="s">
        <v>6786</v>
      </c>
      <c r="CQ2520" s="205">
        <v>1</v>
      </c>
    </row>
    <row r="2521" spans="52:95" x14ac:dyDescent="0.25">
      <c r="AZ2521" s="96" t="s">
        <v>2994</v>
      </c>
      <c r="BA2521" s="96" t="s">
        <v>12</v>
      </c>
      <c r="BB2521" s="96">
        <v>4</v>
      </c>
      <c r="BC2521" t="s">
        <v>4573</v>
      </c>
      <c r="BD2521" t="s">
        <v>6812</v>
      </c>
      <c r="BE2521" t="s">
        <v>6813</v>
      </c>
      <c r="BF2521" t="s">
        <v>6802</v>
      </c>
      <c r="BG2521" t="s">
        <v>6814</v>
      </c>
      <c r="BH2521" t="s">
        <v>6815</v>
      </c>
      <c r="BI2521" t="s">
        <v>6816</v>
      </c>
      <c r="BJ2521" s="96">
        <v>4</v>
      </c>
      <c r="BK2521" s="96" t="s">
        <v>4305</v>
      </c>
      <c r="BL2521" s="68" t="s">
        <v>6786</v>
      </c>
      <c r="CQ2521" s="205">
        <v>1</v>
      </c>
    </row>
    <row r="2522" spans="52:95" x14ac:dyDescent="0.25">
      <c r="AZ2522" s="96" t="s">
        <v>2994</v>
      </c>
      <c r="BA2522" s="96" t="s">
        <v>12</v>
      </c>
      <c r="BB2522" s="96">
        <v>5</v>
      </c>
      <c r="BC2522" t="s">
        <v>4577</v>
      </c>
      <c r="BD2522" t="s">
        <v>6817</v>
      </c>
      <c r="BE2522" t="s">
        <v>4578</v>
      </c>
      <c r="BF2522" t="s">
        <v>6818</v>
      </c>
      <c r="BG2522" t="s">
        <v>6819</v>
      </c>
      <c r="BH2522" t="s">
        <v>6793</v>
      </c>
      <c r="BI2522"/>
      <c r="BJ2522" s="96">
        <v>4</v>
      </c>
      <c r="BK2522" s="96" t="s">
        <v>4306</v>
      </c>
      <c r="BL2522" s="68" t="s">
        <v>6786</v>
      </c>
      <c r="CQ2522" s="205">
        <v>1</v>
      </c>
    </row>
    <row r="2523" spans="52:95" x14ac:dyDescent="0.25">
      <c r="AZ2523" s="96" t="s">
        <v>2999</v>
      </c>
      <c r="BA2523" s="96" t="s">
        <v>10</v>
      </c>
      <c r="BB2523" s="96">
        <v>1</v>
      </c>
      <c r="BC2523" t="s">
        <v>4512</v>
      </c>
      <c r="BD2523" t="s">
        <v>4465</v>
      </c>
      <c r="BE2523" t="s">
        <v>6848</v>
      </c>
      <c r="BH2523"/>
      <c r="BI2523"/>
      <c r="BJ2523" s="96">
        <v>4</v>
      </c>
      <c r="BK2523" s="96" t="s">
        <v>4292</v>
      </c>
      <c r="BL2523" s="68" t="s">
        <v>6786</v>
      </c>
      <c r="CQ2523" s="205">
        <v>1</v>
      </c>
    </row>
    <row r="2524" spans="52:95" x14ac:dyDescent="0.25">
      <c r="AZ2524" s="96" t="s">
        <v>2999</v>
      </c>
      <c r="BA2524" s="96" t="s">
        <v>10</v>
      </c>
      <c r="BB2524" s="96">
        <v>2</v>
      </c>
      <c r="BC2524" t="s">
        <v>4518</v>
      </c>
      <c r="BD2524" t="s">
        <v>5800</v>
      </c>
      <c r="BE2524" t="s">
        <v>6787</v>
      </c>
      <c r="BF2524" t="s">
        <v>6788</v>
      </c>
      <c r="BG2524" t="s">
        <v>6789</v>
      </c>
      <c r="BJ2524" s="96">
        <v>4</v>
      </c>
      <c r="BK2524" s="96" t="s">
        <v>4293</v>
      </c>
      <c r="BL2524" s="68" t="s">
        <v>6786</v>
      </c>
      <c r="CQ2524" s="205">
        <v>1</v>
      </c>
    </row>
    <row r="2525" spans="52:95" x14ac:dyDescent="0.25">
      <c r="AZ2525" s="96" t="s">
        <v>2999</v>
      </c>
      <c r="BA2525" s="96" t="s">
        <v>10</v>
      </c>
      <c r="BB2525" s="96">
        <v>3</v>
      </c>
      <c r="BC2525" t="s">
        <v>4523</v>
      </c>
      <c r="BD2525" t="s">
        <v>7143</v>
      </c>
      <c r="BE2525" t="s">
        <v>4465</v>
      </c>
      <c r="BJ2525" s="96">
        <v>4</v>
      </c>
      <c r="BK2525" s="96" t="s">
        <v>4294</v>
      </c>
      <c r="BL2525" s="68" t="s">
        <v>6786</v>
      </c>
      <c r="CQ2525" s="205">
        <v>1</v>
      </c>
    </row>
    <row r="2526" spans="52:95" x14ac:dyDescent="0.25">
      <c r="AZ2526" s="96" t="s">
        <v>2999</v>
      </c>
      <c r="BA2526" s="96" t="s">
        <v>10</v>
      </c>
      <c r="BB2526" s="96">
        <v>4</v>
      </c>
      <c r="BC2526" t="s">
        <v>4527</v>
      </c>
      <c r="BD2526" t="s">
        <v>7143</v>
      </c>
      <c r="BE2526" t="s">
        <v>7144</v>
      </c>
      <c r="BJ2526" s="96">
        <v>4</v>
      </c>
      <c r="BK2526" s="96" t="s">
        <v>4295</v>
      </c>
      <c r="BL2526" s="68" t="s">
        <v>6786</v>
      </c>
      <c r="CQ2526" s="205">
        <v>1</v>
      </c>
    </row>
    <row r="2527" spans="52:95" x14ac:dyDescent="0.25">
      <c r="AZ2527" s="96" t="s">
        <v>2999</v>
      </c>
      <c r="BA2527" s="96" t="s">
        <v>10</v>
      </c>
      <c r="BB2527" s="96">
        <v>5</v>
      </c>
      <c r="BC2527" t="s">
        <v>4531</v>
      </c>
      <c r="BD2527" t="s">
        <v>7143</v>
      </c>
      <c r="BE2527" t="s">
        <v>7145</v>
      </c>
      <c r="BF2527" t="s">
        <v>6792</v>
      </c>
      <c r="BG2527" t="s">
        <v>6793</v>
      </c>
      <c r="BJ2527" s="96">
        <v>4</v>
      </c>
      <c r="BK2527" s="96" t="s">
        <v>4296</v>
      </c>
      <c r="BL2527" s="68" t="s">
        <v>6786</v>
      </c>
      <c r="CQ2527" s="205">
        <v>1</v>
      </c>
    </row>
    <row r="2528" spans="52:95" x14ac:dyDescent="0.25">
      <c r="AZ2528" s="96" t="s">
        <v>2999</v>
      </c>
      <c r="BA2528" s="96" t="s">
        <v>54</v>
      </c>
      <c r="BB2528" s="96">
        <v>1</v>
      </c>
      <c r="BC2528" t="s">
        <v>4536</v>
      </c>
      <c r="BD2528" t="s">
        <v>4465</v>
      </c>
      <c r="BH2528"/>
      <c r="BI2528"/>
      <c r="BJ2528" s="96">
        <v>4</v>
      </c>
      <c r="BK2528" s="96" t="s">
        <v>4297</v>
      </c>
      <c r="BL2528" s="68" t="s">
        <v>6786</v>
      </c>
      <c r="CQ2528" s="205">
        <v>1</v>
      </c>
    </row>
    <row r="2529" spans="52:95" x14ac:dyDescent="0.25">
      <c r="AZ2529" s="96" t="s">
        <v>2999</v>
      </c>
      <c r="BA2529" s="96" t="s">
        <v>54</v>
      </c>
      <c r="BB2529" s="96">
        <v>2</v>
      </c>
      <c r="BC2529" t="s">
        <v>4540</v>
      </c>
      <c r="BD2529" t="s">
        <v>4541</v>
      </c>
      <c r="BE2529" t="s">
        <v>6794</v>
      </c>
      <c r="BF2529" t="s">
        <v>6789</v>
      </c>
      <c r="BG2529" t="s">
        <v>6788</v>
      </c>
      <c r="BH2529" s="96" t="s">
        <v>6795</v>
      </c>
      <c r="BJ2529" s="96">
        <v>4</v>
      </c>
      <c r="BK2529" s="96" t="s">
        <v>4298</v>
      </c>
      <c r="BL2529" s="68" t="s">
        <v>6786</v>
      </c>
      <c r="CQ2529" s="205">
        <v>1</v>
      </c>
    </row>
    <row r="2530" spans="52:95" x14ac:dyDescent="0.25">
      <c r="AZ2530" s="96" t="s">
        <v>2999</v>
      </c>
      <c r="BA2530" s="96" t="s">
        <v>54</v>
      </c>
      <c r="BB2530" s="96">
        <v>3</v>
      </c>
      <c r="BC2530" t="s">
        <v>4545</v>
      </c>
      <c r="BD2530" t="s">
        <v>4465</v>
      </c>
      <c r="BH2530"/>
      <c r="BI2530"/>
      <c r="BJ2530" s="96">
        <v>4</v>
      </c>
      <c r="BK2530" s="96" t="s">
        <v>4299</v>
      </c>
      <c r="BL2530" s="68" t="s">
        <v>6786</v>
      </c>
      <c r="CQ2530" s="205">
        <v>1</v>
      </c>
    </row>
    <row r="2531" spans="52:95" x14ac:dyDescent="0.25">
      <c r="AZ2531" s="96" t="s">
        <v>2999</v>
      </c>
      <c r="BA2531" s="96" t="s">
        <v>54</v>
      </c>
      <c r="BB2531" s="96">
        <v>4</v>
      </c>
      <c r="BC2531" t="s">
        <v>4550</v>
      </c>
      <c r="BD2531" t="s">
        <v>4551</v>
      </c>
      <c r="BE2531" t="s">
        <v>6799</v>
      </c>
      <c r="BF2531" t="s">
        <v>6800</v>
      </c>
      <c r="BG2531" t="s">
        <v>6801</v>
      </c>
      <c r="BH2531" s="96" t="s">
        <v>6802</v>
      </c>
      <c r="BI2531" s="96" t="s">
        <v>6803</v>
      </c>
      <c r="BJ2531" s="96">
        <v>4</v>
      </c>
      <c r="BK2531" s="96" t="s">
        <v>4300</v>
      </c>
      <c r="BL2531" s="68" t="s">
        <v>6786</v>
      </c>
      <c r="CQ2531" s="205">
        <v>1</v>
      </c>
    </row>
    <row r="2532" spans="52:95" x14ac:dyDescent="0.25">
      <c r="AZ2532" s="96" t="s">
        <v>2999</v>
      </c>
      <c r="BA2532" s="96" t="s">
        <v>54</v>
      </c>
      <c r="BB2532" s="96">
        <v>5</v>
      </c>
      <c r="BC2532" t="s">
        <v>4555</v>
      </c>
      <c r="BD2532" t="s">
        <v>4556</v>
      </c>
      <c r="BE2532" t="s">
        <v>6804</v>
      </c>
      <c r="BF2532" t="s">
        <v>6805</v>
      </c>
      <c r="BG2532" t="s">
        <v>6806</v>
      </c>
      <c r="BH2532" s="96" t="s">
        <v>6807</v>
      </c>
      <c r="BJ2532" s="96">
        <v>4</v>
      </c>
      <c r="BK2532" s="96" t="s">
        <v>4301</v>
      </c>
      <c r="BL2532" s="68" t="s">
        <v>6786</v>
      </c>
      <c r="CQ2532" s="205">
        <v>1</v>
      </c>
    </row>
    <row r="2533" spans="52:95" x14ac:dyDescent="0.25">
      <c r="AZ2533" s="96" t="s">
        <v>2999</v>
      </c>
      <c r="BA2533" s="96" t="s">
        <v>12</v>
      </c>
      <c r="BB2533" s="96">
        <v>1</v>
      </c>
      <c r="BC2533" t="s">
        <v>4560</v>
      </c>
      <c r="BD2533" t="s">
        <v>4465</v>
      </c>
      <c r="BE2533" t="s">
        <v>6848</v>
      </c>
      <c r="BH2533"/>
      <c r="BI2533"/>
      <c r="BJ2533" s="96">
        <v>4</v>
      </c>
      <c r="BK2533" s="96" t="s">
        <v>4302</v>
      </c>
      <c r="BL2533" s="68" t="s">
        <v>6786</v>
      </c>
      <c r="CQ2533" s="205">
        <v>1</v>
      </c>
    </row>
    <row r="2534" spans="52:95" x14ac:dyDescent="0.25">
      <c r="AZ2534" s="96" t="s">
        <v>2999</v>
      </c>
      <c r="BA2534" s="96" t="s">
        <v>12</v>
      </c>
      <c r="BB2534" s="96">
        <v>2</v>
      </c>
      <c r="BC2534" t="s">
        <v>4564</v>
      </c>
      <c r="BD2534" t="s">
        <v>4565</v>
      </c>
      <c r="BE2534" t="s">
        <v>6808</v>
      </c>
      <c r="BF2534" t="s">
        <v>6809</v>
      </c>
      <c r="BG2534" t="s">
        <v>6810</v>
      </c>
      <c r="BH2534" t="s">
        <v>6811</v>
      </c>
      <c r="BI2534"/>
      <c r="BJ2534" s="96">
        <v>4</v>
      </c>
      <c r="BK2534" s="96" t="s">
        <v>4303</v>
      </c>
      <c r="BL2534" s="68" t="s">
        <v>6786</v>
      </c>
      <c r="CQ2534" s="205">
        <v>1</v>
      </c>
    </row>
    <row r="2535" spans="52:95" x14ac:dyDescent="0.25">
      <c r="AZ2535" s="96" t="s">
        <v>2999</v>
      </c>
      <c r="BA2535" s="96" t="s">
        <v>12</v>
      </c>
      <c r="BB2535" s="96">
        <v>3</v>
      </c>
      <c r="BC2535" t="s">
        <v>4569</v>
      </c>
      <c r="BD2535" t="s">
        <v>7151</v>
      </c>
      <c r="BE2535" t="s">
        <v>4465</v>
      </c>
      <c r="BH2535"/>
      <c r="BI2535"/>
      <c r="BJ2535" s="96">
        <v>4</v>
      </c>
      <c r="BK2535" s="96" t="s">
        <v>4304</v>
      </c>
      <c r="BL2535" s="68" t="s">
        <v>6786</v>
      </c>
      <c r="CQ2535" s="205">
        <v>1</v>
      </c>
    </row>
    <row r="2536" spans="52:95" x14ac:dyDescent="0.25">
      <c r="AZ2536" s="96" t="s">
        <v>2999</v>
      </c>
      <c r="BA2536" s="96" t="s">
        <v>12</v>
      </c>
      <c r="BB2536" s="96">
        <v>4</v>
      </c>
      <c r="BC2536" t="s">
        <v>4573</v>
      </c>
      <c r="BD2536" t="s">
        <v>6812</v>
      </c>
      <c r="BE2536" t="s">
        <v>6813</v>
      </c>
      <c r="BF2536" t="s">
        <v>6802</v>
      </c>
      <c r="BG2536" t="s">
        <v>6814</v>
      </c>
      <c r="BH2536" t="s">
        <v>6815</v>
      </c>
      <c r="BI2536" t="s">
        <v>6816</v>
      </c>
      <c r="BJ2536" s="96">
        <v>4</v>
      </c>
      <c r="BK2536" s="96" t="s">
        <v>4305</v>
      </c>
      <c r="BL2536" s="68" t="s">
        <v>6786</v>
      </c>
      <c r="CQ2536" s="205">
        <v>1</v>
      </c>
    </row>
    <row r="2537" spans="52:95" x14ac:dyDescent="0.25">
      <c r="AZ2537" s="96" t="s">
        <v>2999</v>
      </c>
      <c r="BA2537" s="96" t="s">
        <v>12</v>
      </c>
      <c r="BB2537" s="96">
        <v>5</v>
      </c>
      <c r="BC2537" t="s">
        <v>4577</v>
      </c>
      <c r="BD2537" t="s">
        <v>6817</v>
      </c>
      <c r="BE2537" t="s">
        <v>4578</v>
      </c>
      <c r="BF2537" t="s">
        <v>6818</v>
      </c>
      <c r="BG2537" t="s">
        <v>6819</v>
      </c>
      <c r="BH2537" t="s">
        <v>6793</v>
      </c>
      <c r="BI2537"/>
      <c r="BJ2537" s="96">
        <v>4</v>
      </c>
      <c r="BK2537" s="96" t="s">
        <v>4306</v>
      </c>
      <c r="BL2537" s="68" t="s">
        <v>6786</v>
      </c>
      <c r="CQ2537" s="205">
        <v>1</v>
      </c>
    </row>
    <row r="2538" spans="52:95" x14ac:dyDescent="0.25">
      <c r="AZ2538" s="96" t="s">
        <v>3004</v>
      </c>
      <c r="BA2538" s="96" t="s">
        <v>10</v>
      </c>
      <c r="BB2538" s="96">
        <v>1</v>
      </c>
      <c r="BC2538" t="s">
        <v>4512</v>
      </c>
      <c r="BD2538" t="s">
        <v>4466</v>
      </c>
      <c r="BE2538" t="s">
        <v>6848</v>
      </c>
      <c r="BH2538"/>
      <c r="BI2538"/>
      <c r="BJ2538" s="96">
        <v>4</v>
      </c>
      <c r="BK2538" s="96" t="s">
        <v>4292</v>
      </c>
      <c r="BL2538" s="68" t="s">
        <v>6786</v>
      </c>
      <c r="CQ2538" s="205">
        <v>1</v>
      </c>
    </row>
    <row r="2539" spans="52:95" x14ac:dyDescent="0.25">
      <c r="AZ2539" s="96" t="s">
        <v>3004</v>
      </c>
      <c r="BA2539" s="96" t="s">
        <v>10</v>
      </c>
      <c r="BB2539" s="96">
        <v>2</v>
      </c>
      <c r="BC2539" t="s">
        <v>4518</v>
      </c>
      <c r="BD2539" t="s">
        <v>5801</v>
      </c>
      <c r="BE2539" t="s">
        <v>6787</v>
      </c>
      <c r="BF2539" t="s">
        <v>6788</v>
      </c>
      <c r="BG2539" t="s">
        <v>6789</v>
      </c>
      <c r="BJ2539" s="96">
        <v>4</v>
      </c>
      <c r="BK2539" s="96" t="s">
        <v>4293</v>
      </c>
      <c r="BL2539" s="68" t="s">
        <v>6786</v>
      </c>
      <c r="CQ2539" s="205">
        <v>1</v>
      </c>
    </row>
    <row r="2540" spans="52:95" x14ac:dyDescent="0.25">
      <c r="AZ2540" s="96" t="s">
        <v>3004</v>
      </c>
      <c r="BA2540" s="96" t="s">
        <v>10</v>
      </c>
      <c r="BB2540" s="96">
        <v>3</v>
      </c>
      <c r="BC2540" t="s">
        <v>4523</v>
      </c>
      <c r="BD2540" t="s">
        <v>7143</v>
      </c>
      <c r="BE2540" t="s">
        <v>4466</v>
      </c>
      <c r="BJ2540" s="96">
        <v>4</v>
      </c>
      <c r="BK2540" s="96" t="s">
        <v>4294</v>
      </c>
      <c r="BL2540" s="68" t="s">
        <v>6786</v>
      </c>
      <c r="CQ2540" s="205">
        <v>1</v>
      </c>
    </row>
    <row r="2541" spans="52:95" x14ac:dyDescent="0.25">
      <c r="AZ2541" s="96" t="s">
        <v>3004</v>
      </c>
      <c r="BA2541" s="96" t="s">
        <v>10</v>
      </c>
      <c r="BB2541" s="96">
        <v>4</v>
      </c>
      <c r="BC2541" t="s">
        <v>4527</v>
      </c>
      <c r="BD2541" t="s">
        <v>7143</v>
      </c>
      <c r="BE2541" t="s">
        <v>7144</v>
      </c>
      <c r="BJ2541" s="96">
        <v>4</v>
      </c>
      <c r="BK2541" s="96" t="s">
        <v>4295</v>
      </c>
      <c r="BL2541" s="68" t="s">
        <v>6786</v>
      </c>
      <c r="CQ2541" s="205">
        <v>1</v>
      </c>
    </row>
    <row r="2542" spans="52:95" x14ac:dyDescent="0.25">
      <c r="AZ2542" s="96" t="s">
        <v>3004</v>
      </c>
      <c r="BA2542" s="96" t="s">
        <v>10</v>
      </c>
      <c r="BB2542" s="96">
        <v>5</v>
      </c>
      <c r="BC2542" t="s">
        <v>4531</v>
      </c>
      <c r="BD2542" t="s">
        <v>7143</v>
      </c>
      <c r="BE2542" t="s">
        <v>7145</v>
      </c>
      <c r="BF2542" t="s">
        <v>6792</v>
      </c>
      <c r="BG2542" t="s">
        <v>6793</v>
      </c>
      <c r="BJ2542" s="96">
        <v>4</v>
      </c>
      <c r="BK2542" s="96" t="s">
        <v>4296</v>
      </c>
      <c r="BL2542" s="68" t="s">
        <v>6786</v>
      </c>
      <c r="CQ2542" s="205">
        <v>1</v>
      </c>
    </row>
    <row r="2543" spans="52:95" x14ac:dyDescent="0.25">
      <c r="AZ2543" s="96" t="s">
        <v>3004</v>
      </c>
      <c r="BA2543" s="96" t="s">
        <v>54</v>
      </c>
      <c r="BB2543" s="96">
        <v>1</v>
      </c>
      <c r="BC2543" t="s">
        <v>4536</v>
      </c>
      <c r="BD2543" t="s">
        <v>4466</v>
      </c>
      <c r="BH2543"/>
      <c r="BI2543"/>
      <c r="BJ2543" s="96">
        <v>4</v>
      </c>
      <c r="BK2543" s="96" t="s">
        <v>4297</v>
      </c>
      <c r="BL2543" s="68" t="s">
        <v>6786</v>
      </c>
      <c r="CQ2543" s="205">
        <v>1</v>
      </c>
    </row>
    <row r="2544" spans="52:95" x14ac:dyDescent="0.25">
      <c r="AZ2544" s="96" t="s">
        <v>3004</v>
      </c>
      <c r="BA2544" s="96" t="s">
        <v>54</v>
      </c>
      <c r="BB2544" s="96">
        <v>2</v>
      </c>
      <c r="BC2544" t="s">
        <v>4540</v>
      </c>
      <c r="BD2544" t="s">
        <v>4541</v>
      </c>
      <c r="BE2544" t="s">
        <v>6794</v>
      </c>
      <c r="BF2544" t="s">
        <v>6789</v>
      </c>
      <c r="BG2544" t="s">
        <v>6788</v>
      </c>
      <c r="BH2544" s="96" t="s">
        <v>6795</v>
      </c>
      <c r="BJ2544" s="96">
        <v>4</v>
      </c>
      <c r="BK2544" s="96" t="s">
        <v>4298</v>
      </c>
      <c r="BL2544" s="68" t="s">
        <v>6786</v>
      </c>
      <c r="CQ2544" s="205">
        <v>1</v>
      </c>
    </row>
    <row r="2545" spans="52:95" x14ac:dyDescent="0.25">
      <c r="AZ2545" s="96" t="s">
        <v>3004</v>
      </c>
      <c r="BA2545" s="96" t="s">
        <v>54</v>
      </c>
      <c r="BB2545" s="96">
        <v>3</v>
      </c>
      <c r="BC2545" t="s">
        <v>4545</v>
      </c>
      <c r="BD2545" t="s">
        <v>4466</v>
      </c>
      <c r="BH2545"/>
      <c r="BI2545"/>
      <c r="BJ2545" s="96">
        <v>4</v>
      </c>
      <c r="BK2545" s="96" t="s">
        <v>4299</v>
      </c>
      <c r="BL2545" s="68" t="s">
        <v>6786</v>
      </c>
      <c r="CQ2545" s="205">
        <v>1</v>
      </c>
    </row>
    <row r="2546" spans="52:95" x14ac:dyDescent="0.25">
      <c r="AZ2546" s="96" t="s">
        <v>3004</v>
      </c>
      <c r="BA2546" s="96" t="s">
        <v>54</v>
      </c>
      <c r="BB2546" s="96">
        <v>4</v>
      </c>
      <c r="BC2546" t="s">
        <v>4550</v>
      </c>
      <c r="BD2546" t="s">
        <v>4551</v>
      </c>
      <c r="BE2546" t="s">
        <v>6799</v>
      </c>
      <c r="BF2546" t="s">
        <v>6800</v>
      </c>
      <c r="BG2546" t="s">
        <v>6801</v>
      </c>
      <c r="BH2546" s="96" t="s">
        <v>6802</v>
      </c>
      <c r="BI2546" s="96" t="s">
        <v>6803</v>
      </c>
      <c r="BJ2546" s="96">
        <v>4</v>
      </c>
      <c r="BK2546" s="96" t="s">
        <v>4300</v>
      </c>
      <c r="BL2546" s="68" t="s">
        <v>6786</v>
      </c>
      <c r="CQ2546" s="205">
        <v>1</v>
      </c>
    </row>
    <row r="2547" spans="52:95" x14ac:dyDescent="0.25">
      <c r="AZ2547" s="96" t="s">
        <v>3004</v>
      </c>
      <c r="BA2547" s="96" t="s">
        <v>54</v>
      </c>
      <c r="BB2547" s="96">
        <v>5</v>
      </c>
      <c r="BC2547" t="s">
        <v>4555</v>
      </c>
      <c r="BD2547" t="s">
        <v>4556</v>
      </c>
      <c r="BE2547" t="s">
        <v>6804</v>
      </c>
      <c r="BF2547" t="s">
        <v>6805</v>
      </c>
      <c r="BG2547" t="s">
        <v>6806</v>
      </c>
      <c r="BH2547" s="96" t="s">
        <v>6807</v>
      </c>
      <c r="BJ2547" s="96">
        <v>4</v>
      </c>
      <c r="BK2547" s="96" t="s">
        <v>4301</v>
      </c>
      <c r="BL2547" s="68" t="s">
        <v>6786</v>
      </c>
      <c r="CQ2547" s="205">
        <v>1</v>
      </c>
    </row>
    <row r="2548" spans="52:95" x14ac:dyDescent="0.25">
      <c r="AZ2548" s="96" t="s">
        <v>3004</v>
      </c>
      <c r="BA2548" s="96" t="s">
        <v>12</v>
      </c>
      <c r="BB2548" s="96">
        <v>1</v>
      </c>
      <c r="BC2548" t="s">
        <v>4560</v>
      </c>
      <c r="BD2548" t="s">
        <v>4466</v>
      </c>
      <c r="BE2548" t="s">
        <v>6848</v>
      </c>
      <c r="BH2548"/>
      <c r="BI2548"/>
      <c r="BJ2548" s="96">
        <v>4</v>
      </c>
      <c r="BK2548" s="96" t="s">
        <v>4302</v>
      </c>
      <c r="BL2548" s="68" t="s">
        <v>6786</v>
      </c>
      <c r="CQ2548" s="205">
        <v>1</v>
      </c>
    </row>
    <row r="2549" spans="52:95" x14ac:dyDescent="0.25">
      <c r="AZ2549" s="96" t="s">
        <v>3004</v>
      </c>
      <c r="BA2549" s="96" t="s">
        <v>12</v>
      </c>
      <c r="BB2549" s="96">
        <v>2</v>
      </c>
      <c r="BC2549" t="s">
        <v>4564</v>
      </c>
      <c r="BD2549" t="s">
        <v>4565</v>
      </c>
      <c r="BE2549" t="s">
        <v>6808</v>
      </c>
      <c r="BF2549" t="s">
        <v>6809</v>
      </c>
      <c r="BG2549" t="s">
        <v>6810</v>
      </c>
      <c r="BH2549" t="s">
        <v>6811</v>
      </c>
      <c r="BI2549"/>
      <c r="BJ2549" s="96">
        <v>4</v>
      </c>
      <c r="BK2549" s="96" t="s">
        <v>4303</v>
      </c>
      <c r="BL2549" s="68" t="s">
        <v>6786</v>
      </c>
      <c r="CQ2549" s="205">
        <v>1</v>
      </c>
    </row>
    <row r="2550" spans="52:95" x14ac:dyDescent="0.25">
      <c r="AZ2550" s="96" t="s">
        <v>3004</v>
      </c>
      <c r="BA2550" s="96" t="s">
        <v>12</v>
      </c>
      <c r="BB2550" s="96">
        <v>3</v>
      </c>
      <c r="BC2550" t="s">
        <v>4569</v>
      </c>
      <c r="BD2550" t="s">
        <v>7152</v>
      </c>
      <c r="BE2550" t="s">
        <v>4466</v>
      </c>
      <c r="BH2550"/>
      <c r="BI2550"/>
      <c r="BJ2550" s="96">
        <v>4</v>
      </c>
      <c r="BK2550" s="96" t="s">
        <v>4304</v>
      </c>
      <c r="BL2550" s="68" t="s">
        <v>6786</v>
      </c>
      <c r="CQ2550" s="205">
        <v>1</v>
      </c>
    </row>
    <row r="2551" spans="52:95" x14ac:dyDescent="0.25">
      <c r="AZ2551" s="96" t="s">
        <v>3004</v>
      </c>
      <c r="BA2551" s="96" t="s">
        <v>12</v>
      </c>
      <c r="BB2551" s="96">
        <v>4</v>
      </c>
      <c r="BC2551" t="s">
        <v>4573</v>
      </c>
      <c r="BD2551" t="s">
        <v>6812</v>
      </c>
      <c r="BE2551" t="s">
        <v>6813</v>
      </c>
      <c r="BF2551" t="s">
        <v>6802</v>
      </c>
      <c r="BG2551" t="s">
        <v>6814</v>
      </c>
      <c r="BH2551" t="s">
        <v>6815</v>
      </c>
      <c r="BI2551" t="s">
        <v>6816</v>
      </c>
      <c r="BJ2551" s="96">
        <v>4</v>
      </c>
      <c r="BK2551" s="96" t="s">
        <v>4305</v>
      </c>
      <c r="BL2551" s="68" t="s">
        <v>6786</v>
      </c>
      <c r="CQ2551" s="205">
        <v>1</v>
      </c>
    </row>
    <row r="2552" spans="52:95" x14ac:dyDescent="0.25">
      <c r="AZ2552" s="96" t="s">
        <v>3004</v>
      </c>
      <c r="BA2552" s="96" t="s">
        <v>12</v>
      </c>
      <c r="BB2552" s="96">
        <v>5</v>
      </c>
      <c r="BC2552" t="s">
        <v>4577</v>
      </c>
      <c r="BD2552" t="s">
        <v>6817</v>
      </c>
      <c r="BE2552" t="s">
        <v>4578</v>
      </c>
      <c r="BF2552" t="s">
        <v>6818</v>
      </c>
      <c r="BG2552" t="s">
        <v>6819</v>
      </c>
      <c r="BH2552" t="s">
        <v>6793</v>
      </c>
      <c r="BI2552"/>
      <c r="BJ2552" s="96">
        <v>4</v>
      </c>
      <c r="BK2552" s="96" t="s">
        <v>4306</v>
      </c>
      <c r="BL2552" s="68" t="s">
        <v>6786</v>
      </c>
      <c r="CQ2552" s="205">
        <v>1</v>
      </c>
    </row>
    <row r="2553" spans="52:95" x14ac:dyDescent="0.25">
      <c r="AZ2553" s="96" t="s">
        <v>3009</v>
      </c>
      <c r="BA2553" s="96" t="s">
        <v>10</v>
      </c>
      <c r="BB2553" s="96">
        <v>1</v>
      </c>
      <c r="BC2553" t="s">
        <v>4512</v>
      </c>
      <c r="BD2553" t="s">
        <v>4467</v>
      </c>
      <c r="BE2553" t="s">
        <v>6848</v>
      </c>
      <c r="BH2553"/>
      <c r="BI2553"/>
      <c r="BJ2553" s="96">
        <v>4</v>
      </c>
      <c r="BK2553" s="96" t="s">
        <v>4292</v>
      </c>
      <c r="BL2553" s="68" t="s">
        <v>6786</v>
      </c>
      <c r="CQ2553" s="205">
        <v>1</v>
      </c>
    </row>
    <row r="2554" spans="52:95" x14ac:dyDescent="0.25">
      <c r="AZ2554" s="96" t="s">
        <v>3009</v>
      </c>
      <c r="BA2554" s="96" t="s">
        <v>10</v>
      </c>
      <c r="BB2554" s="96">
        <v>2</v>
      </c>
      <c r="BC2554" t="s">
        <v>4518</v>
      </c>
      <c r="BD2554" t="s">
        <v>5802</v>
      </c>
      <c r="BE2554" t="s">
        <v>6787</v>
      </c>
      <c r="BF2554" t="s">
        <v>6788</v>
      </c>
      <c r="BG2554" t="s">
        <v>6789</v>
      </c>
      <c r="BJ2554" s="96">
        <v>4</v>
      </c>
      <c r="BK2554" s="96" t="s">
        <v>4293</v>
      </c>
      <c r="BL2554" s="68" t="s">
        <v>6786</v>
      </c>
      <c r="CQ2554" s="205">
        <v>1</v>
      </c>
    </row>
    <row r="2555" spans="52:95" x14ac:dyDescent="0.25">
      <c r="AZ2555" s="96" t="s">
        <v>3009</v>
      </c>
      <c r="BA2555" s="96" t="s">
        <v>10</v>
      </c>
      <c r="BB2555" s="96">
        <v>3</v>
      </c>
      <c r="BC2555" t="s">
        <v>4523</v>
      </c>
      <c r="BD2555" t="s">
        <v>7143</v>
      </c>
      <c r="BE2555" t="s">
        <v>4467</v>
      </c>
      <c r="BJ2555" s="96">
        <v>4</v>
      </c>
      <c r="BK2555" s="96" t="s">
        <v>4294</v>
      </c>
      <c r="BL2555" s="68" t="s">
        <v>6786</v>
      </c>
      <c r="CQ2555" s="205">
        <v>1</v>
      </c>
    </row>
    <row r="2556" spans="52:95" x14ac:dyDescent="0.25">
      <c r="AZ2556" s="96" t="s">
        <v>3009</v>
      </c>
      <c r="BA2556" s="96" t="s">
        <v>10</v>
      </c>
      <c r="BB2556" s="96">
        <v>4</v>
      </c>
      <c r="BC2556" t="s">
        <v>4527</v>
      </c>
      <c r="BD2556" t="s">
        <v>7143</v>
      </c>
      <c r="BE2556" t="s">
        <v>7144</v>
      </c>
      <c r="BJ2556" s="96">
        <v>4</v>
      </c>
      <c r="BK2556" s="96" t="s">
        <v>4295</v>
      </c>
      <c r="BL2556" s="68" t="s">
        <v>6786</v>
      </c>
      <c r="CQ2556" s="205">
        <v>1</v>
      </c>
    </row>
    <row r="2557" spans="52:95" x14ac:dyDescent="0.25">
      <c r="AZ2557" s="96" t="s">
        <v>3009</v>
      </c>
      <c r="BA2557" s="96" t="s">
        <v>10</v>
      </c>
      <c r="BB2557" s="96">
        <v>5</v>
      </c>
      <c r="BC2557" t="s">
        <v>4531</v>
      </c>
      <c r="BD2557" t="s">
        <v>7143</v>
      </c>
      <c r="BE2557" t="s">
        <v>7145</v>
      </c>
      <c r="BF2557" t="s">
        <v>6792</v>
      </c>
      <c r="BG2557" t="s">
        <v>6793</v>
      </c>
      <c r="BJ2557" s="96">
        <v>4</v>
      </c>
      <c r="BK2557" s="96" t="s">
        <v>4296</v>
      </c>
      <c r="BL2557" s="68" t="s">
        <v>6786</v>
      </c>
      <c r="CQ2557" s="205">
        <v>1</v>
      </c>
    </row>
    <row r="2558" spans="52:95" x14ac:dyDescent="0.25">
      <c r="AZ2558" s="96" t="s">
        <v>3009</v>
      </c>
      <c r="BA2558" s="96" t="s">
        <v>54</v>
      </c>
      <c r="BB2558" s="96">
        <v>1</v>
      </c>
      <c r="BC2558" t="s">
        <v>4536</v>
      </c>
      <c r="BD2558" t="s">
        <v>4467</v>
      </c>
      <c r="BH2558"/>
      <c r="BI2558"/>
      <c r="BJ2558" s="96">
        <v>4</v>
      </c>
      <c r="BK2558" s="96" t="s">
        <v>4297</v>
      </c>
      <c r="BL2558" s="68" t="s">
        <v>6786</v>
      </c>
      <c r="CQ2558" s="205">
        <v>1</v>
      </c>
    </row>
    <row r="2559" spans="52:95" x14ac:dyDescent="0.25">
      <c r="AZ2559" s="96" t="s">
        <v>3009</v>
      </c>
      <c r="BA2559" s="96" t="s">
        <v>54</v>
      </c>
      <c r="BB2559" s="96">
        <v>2</v>
      </c>
      <c r="BC2559" t="s">
        <v>4540</v>
      </c>
      <c r="BD2559" t="s">
        <v>4541</v>
      </c>
      <c r="BE2559" t="s">
        <v>6794</v>
      </c>
      <c r="BF2559" t="s">
        <v>6789</v>
      </c>
      <c r="BG2559" t="s">
        <v>6788</v>
      </c>
      <c r="BH2559" s="96" t="s">
        <v>6795</v>
      </c>
      <c r="BJ2559" s="96">
        <v>4</v>
      </c>
      <c r="BK2559" s="96" t="s">
        <v>4298</v>
      </c>
      <c r="BL2559" s="68" t="s">
        <v>6786</v>
      </c>
      <c r="CQ2559" s="205">
        <v>1</v>
      </c>
    </row>
    <row r="2560" spans="52:95" x14ac:dyDescent="0.25">
      <c r="AZ2560" s="96" t="s">
        <v>3009</v>
      </c>
      <c r="BA2560" s="96" t="s">
        <v>54</v>
      </c>
      <c r="BB2560" s="96">
        <v>3</v>
      </c>
      <c r="BC2560" t="s">
        <v>4545</v>
      </c>
      <c r="BD2560" t="s">
        <v>4467</v>
      </c>
      <c r="BH2560"/>
      <c r="BI2560"/>
      <c r="BJ2560" s="96">
        <v>4</v>
      </c>
      <c r="BK2560" s="96" t="s">
        <v>4299</v>
      </c>
      <c r="BL2560" s="68" t="s">
        <v>6786</v>
      </c>
      <c r="CQ2560" s="205">
        <v>1</v>
      </c>
    </row>
    <row r="2561" spans="52:95" x14ac:dyDescent="0.25">
      <c r="AZ2561" s="96" t="s">
        <v>3009</v>
      </c>
      <c r="BA2561" s="96" t="s">
        <v>54</v>
      </c>
      <c r="BB2561" s="96">
        <v>4</v>
      </c>
      <c r="BC2561" t="s">
        <v>4550</v>
      </c>
      <c r="BD2561" t="s">
        <v>4551</v>
      </c>
      <c r="BE2561" t="s">
        <v>6799</v>
      </c>
      <c r="BF2561" t="s">
        <v>6800</v>
      </c>
      <c r="BG2561" t="s">
        <v>6801</v>
      </c>
      <c r="BH2561" s="96" t="s">
        <v>6802</v>
      </c>
      <c r="BI2561" s="96" t="s">
        <v>6803</v>
      </c>
      <c r="BJ2561" s="96">
        <v>4</v>
      </c>
      <c r="BK2561" s="96" t="s">
        <v>4300</v>
      </c>
      <c r="BL2561" s="68" t="s">
        <v>6786</v>
      </c>
      <c r="CQ2561" s="205">
        <v>1</v>
      </c>
    </row>
    <row r="2562" spans="52:95" x14ac:dyDescent="0.25">
      <c r="AZ2562" s="96" t="s">
        <v>3009</v>
      </c>
      <c r="BA2562" s="96" t="s">
        <v>54</v>
      </c>
      <c r="BB2562" s="96">
        <v>5</v>
      </c>
      <c r="BC2562" t="s">
        <v>4555</v>
      </c>
      <c r="BD2562" t="s">
        <v>4556</v>
      </c>
      <c r="BE2562" t="s">
        <v>6804</v>
      </c>
      <c r="BF2562" t="s">
        <v>6805</v>
      </c>
      <c r="BG2562" t="s">
        <v>6806</v>
      </c>
      <c r="BH2562" s="96" t="s">
        <v>6807</v>
      </c>
      <c r="BJ2562" s="96">
        <v>4</v>
      </c>
      <c r="BK2562" s="96" t="s">
        <v>4301</v>
      </c>
      <c r="BL2562" s="68" t="s">
        <v>6786</v>
      </c>
      <c r="CQ2562" s="205">
        <v>1</v>
      </c>
    </row>
    <row r="2563" spans="52:95" x14ac:dyDescent="0.25">
      <c r="AZ2563" s="96" t="s">
        <v>3009</v>
      </c>
      <c r="BA2563" s="96" t="s">
        <v>12</v>
      </c>
      <c r="BB2563" s="96">
        <v>1</v>
      </c>
      <c r="BC2563" t="s">
        <v>4560</v>
      </c>
      <c r="BD2563" t="s">
        <v>4467</v>
      </c>
      <c r="BE2563" t="s">
        <v>6848</v>
      </c>
      <c r="BH2563"/>
      <c r="BI2563"/>
      <c r="BJ2563" s="96">
        <v>4</v>
      </c>
      <c r="BK2563" s="96" t="s">
        <v>4302</v>
      </c>
      <c r="BL2563" s="68" t="s">
        <v>6786</v>
      </c>
      <c r="CQ2563" s="205">
        <v>1</v>
      </c>
    </row>
    <row r="2564" spans="52:95" x14ac:dyDescent="0.25">
      <c r="AZ2564" s="96" t="s">
        <v>3009</v>
      </c>
      <c r="BA2564" s="96" t="s">
        <v>12</v>
      </c>
      <c r="BB2564" s="96">
        <v>2</v>
      </c>
      <c r="BC2564" t="s">
        <v>4564</v>
      </c>
      <c r="BD2564" t="s">
        <v>4565</v>
      </c>
      <c r="BE2564" t="s">
        <v>6808</v>
      </c>
      <c r="BF2564" t="s">
        <v>6809</v>
      </c>
      <c r="BG2564" t="s">
        <v>6810</v>
      </c>
      <c r="BH2564" t="s">
        <v>6811</v>
      </c>
      <c r="BI2564"/>
      <c r="BJ2564" s="96">
        <v>4</v>
      </c>
      <c r="BK2564" s="96" t="s">
        <v>4303</v>
      </c>
      <c r="BL2564" s="68" t="s">
        <v>6786</v>
      </c>
      <c r="CQ2564" s="205">
        <v>1</v>
      </c>
    </row>
    <row r="2565" spans="52:95" x14ac:dyDescent="0.25">
      <c r="AZ2565" s="96" t="s">
        <v>3009</v>
      </c>
      <c r="BA2565" s="96" t="s">
        <v>12</v>
      </c>
      <c r="BB2565" s="96">
        <v>3</v>
      </c>
      <c r="BC2565" t="s">
        <v>4569</v>
      </c>
      <c r="BD2565" t="s">
        <v>7153</v>
      </c>
      <c r="BE2565" t="s">
        <v>4467</v>
      </c>
      <c r="BH2565"/>
      <c r="BI2565"/>
      <c r="BJ2565" s="96">
        <v>4</v>
      </c>
      <c r="BK2565" s="96" t="s">
        <v>4304</v>
      </c>
      <c r="BL2565" s="68" t="s">
        <v>6786</v>
      </c>
      <c r="CQ2565" s="205">
        <v>1</v>
      </c>
    </row>
    <row r="2566" spans="52:95" x14ac:dyDescent="0.25">
      <c r="AZ2566" s="96" t="s">
        <v>3009</v>
      </c>
      <c r="BA2566" s="96" t="s">
        <v>12</v>
      </c>
      <c r="BB2566" s="96">
        <v>4</v>
      </c>
      <c r="BC2566" t="s">
        <v>4573</v>
      </c>
      <c r="BD2566" t="s">
        <v>6812</v>
      </c>
      <c r="BE2566" t="s">
        <v>6813</v>
      </c>
      <c r="BF2566" t="s">
        <v>6802</v>
      </c>
      <c r="BG2566" t="s">
        <v>6814</v>
      </c>
      <c r="BH2566" t="s">
        <v>6815</v>
      </c>
      <c r="BI2566" t="s">
        <v>6816</v>
      </c>
      <c r="BJ2566" s="96">
        <v>4</v>
      </c>
      <c r="BK2566" s="96" t="s">
        <v>4305</v>
      </c>
      <c r="BL2566" s="68" t="s">
        <v>6786</v>
      </c>
      <c r="CQ2566" s="205">
        <v>1</v>
      </c>
    </row>
    <row r="2567" spans="52:95" x14ac:dyDescent="0.25">
      <c r="AZ2567" s="96" t="s">
        <v>3009</v>
      </c>
      <c r="BA2567" s="96" t="s">
        <v>12</v>
      </c>
      <c r="BB2567" s="96">
        <v>5</v>
      </c>
      <c r="BC2567" t="s">
        <v>4577</v>
      </c>
      <c r="BD2567" t="s">
        <v>6817</v>
      </c>
      <c r="BE2567" t="s">
        <v>4578</v>
      </c>
      <c r="BF2567" t="s">
        <v>6818</v>
      </c>
      <c r="BG2567" t="s">
        <v>6819</v>
      </c>
      <c r="BH2567" t="s">
        <v>6793</v>
      </c>
      <c r="BI2567"/>
      <c r="BJ2567" s="96">
        <v>4</v>
      </c>
      <c r="BK2567" s="96" t="s">
        <v>4306</v>
      </c>
      <c r="BL2567" s="68" t="s">
        <v>6786</v>
      </c>
      <c r="CQ2567" s="205">
        <v>1</v>
      </c>
    </row>
    <row r="2568" spans="52:95" x14ac:dyDescent="0.25">
      <c r="AZ2568" s="96" t="s">
        <v>3014</v>
      </c>
      <c r="BA2568" s="96" t="s">
        <v>10</v>
      </c>
      <c r="BB2568" s="96">
        <v>1</v>
      </c>
      <c r="BC2568" t="s">
        <v>4512</v>
      </c>
      <c r="BD2568" t="s">
        <v>5803</v>
      </c>
      <c r="BE2568" t="s">
        <v>6848</v>
      </c>
      <c r="BH2568"/>
      <c r="BI2568"/>
      <c r="BJ2568" s="96">
        <v>4</v>
      </c>
      <c r="BK2568" s="96" t="s">
        <v>4292</v>
      </c>
      <c r="BL2568" s="68" t="s">
        <v>6786</v>
      </c>
      <c r="CQ2568" s="205">
        <v>1</v>
      </c>
    </row>
    <row r="2569" spans="52:95" x14ac:dyDescent="0.25">
      <c r="AZ2569" s="96" t="s">
        <v>3014</v>
      </c>
      <c r="BA2569" s="96" t="s">
        <v>10</v>
      </c>
      <c r="BB2569" s="96">
        <v>2</v>
      </c>
      <c r="BC2569" t="s">
        <v>4518</v>
      </c>
      <c r="BD2569" t="s">
        <v>5804</v>
      </c>
      <c r="BE2569" t="s">
        <v>6787</v>
      </c>
      <c r="BF2569" t="s">
        <v>6788</v>
      </c>
      <c r="BG2569" t="s">
        <v>6789</v>
      </c>
      <c r="BJ2569" s="96">
        <v>4</v>
      </c>
      <c r="BK2569" s="96" t="s">
        <v>4293</v>
      </c>
      <c r="BL2569" s="68" t="s">
        <v>6786</v>
      </c>
      <c r="CQ2569" s="205">
        <v>1</v>
      </c>
    </row>
    <row r="2570" spans="52:95" x14ac:dyDescent="0.25">
      <c r="AZ2570" s="96" t="s">
        <v>3014</v>
      </c>
      <c r="BA2570" s="96" t="s">
        <v>10</v>
      </c>
      <c r="BB2570" s="96">
        <v>3</v>
      </c>
      <c r="BC2570" t="s">
        <v>4523</v>
      </c>
      <c r="BD2570" t="s">
        <v>7143</v>
      </c>
      <c r="BE2570" t="s">
        <v>5803</v>
      </c>
      <c r="BJ2570" s="96">
        <v>4</v>
      </c>
      <c r="BK2570" s="96" t="s">
        <v>4294</v>
      </c>
      <c r="BL2570" s="68" t="s">
        <v>6786</v>
      </c>
      <c r="CQ2570" s="205">
        <v>1</v>
      </c>
    </row>
    <row r="2571" spans="52:95" x14ac:dyDescent="0.25">
      <c r="AZ2571" s="96" t="s">
        <v>3014</v>
      </c>
      <c r="BA2571" s="96" t="s">
        <v>10</v>
      </c>
      <c r="BB2571" s="96">
        <v>4</v>
      </c>
      <c r="BC2571" t="s">
        <v>4527</v>
      </c>
      <c r="BD2571" t="s">
        <v>7143</v>
      </c>
      <c r="BE2571" t="s">
        <v>7144</v>
      </c>
      <c r="BJ2571" s="96">
        <v>4</v>
      </c>
      <c r="BK2571" s="96" t="s">
        <v>4295</v>
      </c>
      <c r="BL2571" s="68" t="s">
        <v>6786</v>
      </c>
      <c r="CQ2571" s="205">
        <v>1</v>
      </c>
    </row>
    <row r="2572" spans="52:95" x14ac:dyDescent="0.25">
      <c r="AZ2572" s="96" t="s">
        <v>3014</v>
      </c>
      <c r="BA2572" s="96" t="s">
        <v>10</v>
      </c>
      <c r="BB2572" s="96">
        <v>5</v>
      </c>
      <c r="BC2572" t="s">
        <v>4531</v>
      </c>
      <c r="BD2572" t="s">
        <v>7143</v>
      </c>
      <c r="BE2572" t="s">
        <v>7145</v>
      </c>
      <c r="BF2572" t="s">
        <v>6792</v>
      </c>
      <c r="BG2572" t="s">
        <v>6793</v>
      </c>
      <c r="BJ2572" s="96">
        <v>4</v>
      </c>
      <c r="BK2572" s="96" t="s">
        <v>4296</v>
      </c>
      <c r="BL2572" s="68" t="s">
        <v>6786</v>
      </c>
      <c r="CQ2572" s="205">
        <v>1</v>
      </c>
    </row>
    <row r="2573" spans="52:95" x14ac:dyDescent="0.25">
      <c r="AZ2573" s="96" t="s">
        <v>3014</v>
      </c>
      <c r="BA2573" s="96" t="s">
        <v>54</v>
      </c>
      <c r="BB2573" s="96">
        <v>1</v>
      </c>
      <c r="BC2573" t="s">
        <v>4536</v>
      </c>
      <c r="BD2573" t="s">
        <v>5803</v>
      </c>
      <c r="BH2573"/>
      <c r="BI2573"/>
      <c r="BJ2573" s="96">
        <v>4</v>
      </c>
      <c r="BK2573" s="96" t="s">
        <v>4297</v>
      </c>
      <c r="BL2573" s="68" t="s">
        <v>6786</v>
      </c>
      <c r="CQ2573" s="205">
        <v>1</v>
      </c>
    </row>
    <row r="2574" spans="52:95" x14ac:dyDescent="0.25">
      <c r="AZ2574" s="96" t="s">
        <v>3014</v>
      </c>
      <c r="BA2574" s="96" t="s">
        <v>54</v>
      </c>
      <c r="BB2574" s="96">
        <v>2</v>
      </c>
      <c r="BC2574" t="s">
        <v>4540</v>
      </c>
      <c r="BD2574" t="s">
        <v>4541</v>
      </c>
      <c r="BE2574" t="s">
        <v>6794</v>
      </c>
      <c r="BF2574" t="s">
        <v>6789</v>
      </c>
      <c r="BG2574" t="s">
        <v>6788</v>
      </c>
      <c r="BH2574" s="96" t="s">
        <v>6795</v>
      </c>
      <c r="BJ2574" s="96">
        <v>4</v>
      </c>
      <c r="BK2574" s="96" t="s">
        <v>4298</v>
      </c>
      <c r="BL2574" s="68" t="s">
        <v>6786</v>
      </c>
      <c r="CQ2574" s="205">
        <v>1</v>
      </c>
    </row>
    <row r="2575" spans="52:95" x14ac:dyDescent="0.25">
      <c r="AZ2575" s="96" t="s">
        <v>3014</v>
      </c>
      <c r="BA2575" s="96" t="s">
        <v>54</v>
      </c>
      <c r="BB2575" s="96">
        <v>3</v>
      </c>
      <c r="BC2575" t="s">
        <v>4545</v>
      </c>
      <c r="BD2575" t="s">
        <v>5803</v>
      </c>
      <c r="BH2575"/>
      <c r="BI2575"/>
      <c r="BJ2575" s="96">
        <v>4</v>
      </c>
      <c r="BK2575" s="96" t="s">
        <v>4299</v>
      </c>
      <c r="BL2575" s="68" t="s">
        <v>6786</v>
      </c>
      <c r="CQ2575" s="205">
        <v>1</v>
      </c>
    </row>
    <row r="2576" spans="52:95" x14ac:dyDescent="0.25">
      <c r="AZ2576" s="96" t="s">
        <v>3014</v>
      </c>
      <c r="BA2576" s="96" t="s">
        <v>54</v>
      </c>
      <c r="BB2576" s="96">
        <v>4</v>
      </c>
      <c r="BC2576" t="s">
        <v>4550</v>
      </c>
      <c r="BD2576" t="s">
        <v>4551</v>
      </c>
      <c r="BE2576" t="s">
        <v>6799</v>
      </c>
      <c r="BF2576" t="s">
        <v>6800</v>
      </c>
      <c r="BG2576" t="s">
        <v>6801</v>
      </c>
      <c r="BH2576" s="96" t="s">
        <v>6802</v>
      </c>
      <c r="BI2576" s="96" t="s">
        <v>6803</v>
      </c>
      <c r="BJ2576" s="96">
        <v>4</v>
      </c>
      <c r="BK2576" s="96" t="s">
        <v>4300</v>
      </c>
      <c r="BL2576" s="68" t="s">
        <v>6786</v>
      </c>
      <c r="CQ2576" s="205">
        <v>1</v>
      </c>
    </row>
    <row r="2577" spans="52:95" x14ac:dyDescent="0.25">
      <c r="AZ2577" s="96" t="s">
        <v>3014</v>
      </c>
      <c r="BA2577" s="96" t="s">
        <v>54</v>
      </c>
      <c r="BB2577" s="96">
        <v>5</v>
      </c>
      <c r="BC2577" t="s">
        <v>4555</v>
      </c>
      <c r="BD2577" t="s">
        <v>4556</v>
      </c>
      <c r="BE2577" t="s">
        <v>6804</v>
      </c>
      <c r="BF2577" t="s">
        <v>6805</v>
      </c>
      <c r="BG2577" t="s">
        <v>6806</v>
      </c>
      <c r="BH2577" s="96" t="s">
        <v>6807</v>
      </c>
      <c r="BJ2577" s="96">
        <v>4</v>
      </c>
      <c r="BK2577" s="96" t="s">
        <v>4301</v>
      </c>
      <c r="BL2577" s="68" t="s">
        <v>6786</v>
      </c>
      <c r="CQ2577" s="205">
        <v>1</v>
      </c>
    </row>
    <row r="2578" spans="52:95" x14ac:dyDescent="0.25">
      <c r="AZ2578" s="96" t="s">
        <v>3014</v>
      </c>
      <c r="BA2578" s="96" t="s">
        <v>12</v>
      </c>
      <c r="BB2578" s="96">
        <v>1</v>
      </c>
      <c r="BC2578" t="s">
        <v>4560</v>
      </c>
      <c r="BD2578" t="s">
        <v>5803</v>
      </c>
      <c r="BE2578" t="s">
        <v>6848</v>
      </c>
      <c r="BH2578"/>
      <c r="BI2578"/>
      <c r="BJ2578" s="96">
        <v>4</v>
      </c>
      <c r="BK2578" s="96" t="s">
        <v>4302</v>
      </c>
      <c r="BL2578" s="68" t="s">
        <v>6786</v>
      </c>
      <c r="CQ2578" s="205">
        <v>1</v>
      </c>
    </row>
    <row r="2579" spans="52:95" x14ac:dyDescent="0.25">
      <c r="AZ2579" s="96" t="s">
        <v>3014</v>
      </c>
      <c r="BA2579" s="96" t="s">
        <v>12</v>
      </c>
      <c r="BB2579" s="96">
        <v>2</v>
      </c>
      <c r="BC2579" t="s">
        <v>4564</v>
      </c>
      <c r="BD2579" t="s">
        <v>4565</v>
      </c>
      <c r="BE2579" t="s">
        <v>6808</v>
      </c>
      <c r="BF2579" t="s">
        <v>6809</v>
      </c>
      <c r="BG2579" t="s">
        <v>6810</v>
      </c>
      <c r="BH2579" t="s">
        <v>6811</v>
      </c>
      <c r="BI2579"/>
      <c r="BJ2579" s="96">
        <v>4</v>
      </c>
      <c r="BK2579" s="96" t="s">
        <v>4303</v>
      </c>
      <c r="BL2579" s="68" t="s">
        <v>6786</v>
      </c>
      <c r="CQ2579" s="205">
        <v>1</v>
      </c>
    </row>
    <row r="2580" spans="52:95" x14ac:dyDescent="0.25">
      <c r="AZ2580" s="96" t="s">
        <v>3014</v>
      </c>
      <c r="BA2580" s="96" t="s">
        <v>12</v>
      </c>
      <c r="BB2580" s="96">
        <v>3</v>
      </c>
      <c r="BC2580" t="s">
        <v>4569</v>
      </c>
      <c r="BD2580" t="s">
        <v>7154</v>
      </c>
      <c r="BE2580" t="s">
        <v>5803</v>
      </c>
      <c r="BH2580"/>
      <c r="BI2580"/>
      <c r="BJ2580" s="96">
        <v>4</v>
      </c>
      <c r="BK2580" s="96" t="s">
        <v>4304</v>
      </c>
      <c r="BL2580" s="68" t="s">
        <v>6786</v>
      </c>
      <c r="CQ2580" s="205">
        <v>1</v>
      </c>
    </row>
    <row r="2581" spans="52:95" x14ac:dyDescent="0.25">
      <c r="AZ2581" s="96" t="s">
        <v>3014</v>
      </c>
      <c r="BA2581" s="96" t="s">
        <v>12</v>
      </c>
      <c r="BB2581" s="96">
        <v>4</v>
      </c>
      <c r="BC2581" t="s">
        <v>4573</v>
      </c>
      <c r="BD2581" t="s">
        <v>6812</v>
      </c>
      <c r="BE2581" t="s">
        <v>6813</v>
      </c>
      <c r="BF2581" t="s">
        <v>6802</v>
      </c>
      <c r="BG2581" t="s">
        <v>6814</v>
      </c>
      <c r="BH2581" t="s">
        <v>6815</v>
      </c>
      <c r="BI2581" t="s">
        <v>6816</v>
      </c>
      <c r="BJ2581" s="96">
        <v>4</v>
      </c>
      <c r="BK2581" s="96" t="s">
        <v>4305</v>
      </c>
      <c r="BL2581" s="68" t="s">
        <v>6786</v>
      </c>
      <c r="CQ2581" s="205">
        <v>1</v>
      </c>
    </row>
    <row r="2582" spans="52:95" x14ac:dyDescent="0.25">
      <c r="AZ2582" s="96" t="s">
        <v>3014</v>
      </c>
      <c r="BA2582" s="96" t="s">
        <v>12</v>
      </c>
      <c r="BB2582" s="96">
        <v>5</v>
      </c>
      <c r="BC2582" t="s">
        <v>4577</v>
      </c>
      <c r="BD2582" t="s">
        <v>6817</v>
      </c>
      <c r="BE2582" t="s">
        <v>4578</v>
      </c>
      <c r="BF2582" t="s">
        <v>6818</v>
      </c>
      <c r="BG2582" t="s">
        <v>6819</v>
      </c>
      <c r="BH2582" t="s">
        <v>6793</v>
      </c>
      <c r="BI2582"/>
      <c r="BJ2582" s="96">
        <v>4</v>
      </c>
      <c r="BK2582" s="96" t="s">
        <v>4306</v>
      </c>
      <c r="BL2582" s="68" t="s">
        <v>6786</v>
      </c>
      <c r="CQ2582" s="205">
        <v>1</v>
      </c>
    </row>
    <row r="2583" spans="52:95" x14ac:dyDescent="0.25">
      <c r="AZ2583" s="96" t="s">
        <v>3019</v>
      </c>
      <c r="BA2583" s="96" t="s">
        <v>10</v>
      </c>
      <c r="BB2583" s="96">
        <v>1</v>
      </c>
      <c r="BC2583" t="s">
        <v>4512</v>
      </c>
      <c r="BD2583" t="s">
        <v>4468</v>
      </c>
      <c r="BE2583" t="s">
        <v>6848</v>
      </c>
      <c r="BH2583"/>
      <c r="BI2583"/>
      <c r="BJ2583" s="96">
        <v>4</v>
      </c>
      <c r="BK2583" s="96" t="s">
        <v>4292</v>
      </c>
      <c r="BL2583" s="68" t="s">
        <v>6786</v>
      </c>
      <c r="CQ2583" s="205">
        <v>1</v>
      </c>
    </row>
    <row r="2584" spans="52:95" x14ac:dyDescent="0.25">
      <c r="AZ2584" s="96" t="s">
        <v>3019</v>
      </c>
      <c r="BA2584" s="96" t="s">
        <v>10</v>
      </c>
      <c r="BB2584" s="96">
        <v>2</v>
      </c>
      <c r="BC2584" t="s">
        <v>4518</v>
      </c>
      <c r="BD2584" t="s">
        <v>5805</v>
      </c>
      <c r="BE2584" t="s">
        <v>6787</v>
      </c>
      <c r="BF2584" t="s">
        <v>6788</v>
      </c>
      <c r="BG2584" t="s">
        <v>6789</v>
      </c>
      <c r="BJ2584" s="96">
        <v>4</v>
      </c>
      <c r="BK2584" s="96" t="s">
        <v>4293</v>
      </c>
      <c r="BL2584" s="68" t="s">
        <v>6786</v>
      </c>
      <c r="CQ2584" s="205">
        <v>1</v>
      </c>
    </row>
    <row r="2585" spans="52:95" x14ac:dyDescent="0.25">
      <c r="AZ2585" s="96" t="s">
        <v>3019</v>
      </c>
      <c r="BA2585" s="96" t="s">
        <v>10</v>
      </c>
      <c r="BB2585" s="96">
        <v>3</v>
      </c>
      <c r="BC2585" t="s">
        <v>4523</v>
      </c>
      <c r="BD2585" t="s">
        <v>7143</v>
      </c>
      <c r="BE2585" t="s">
        <v>4468</v>
      </c>
      <c r="BJ2585" s="96">
        <v>4</v>
      </c>
      <c r="BK2585" s="96" t="s">
        <v>4294</v>
      </c>
      <c r="BL2585" s="68" t="s">
        <v>6786</v>
      </c>
      <c r="CQ2585" s="205">
        <v>1</v>
      </c>
    </row>
    <row r="2586" spans="52:95" x14ac:dyDescent="0.25">
      <c r="AZ2586" s="96" t="s">
        <v>3019</v>
      </c>
      <c r="BA2586" s="96" t="s">
        <v>10</v>
      </c>
      <c r="BB2586" s="96">
        <v>4</v>
      </c>
      <c r="BC2586" t="s">
        <v>4527</v>
      </c>
      <c r="BD2586" t="s">
        <v>7143</v>
      </c>
      <c r="BE2586" t="s">
        <v>7144</v>
      </c>
      <c r="BJ2586" s="96">
        <v>4</v>
      </c>
      <c r="BK2586" s="96" t="s">
        <v>4295</v>
      </c>
      <c r="BL2586" s="68" t="s">
        <v>6786</v>
      </c>
      <c r="CQ2586" s="205">
        <v>1</v>
      </c>
    </row>
    <row r="2587" spans="52:95" x14ac:dyDescent="0.25">
      <c r="AZ2587" s="96" t="s">
        <v>3019</v>
      </c>
      <c r="BA2587" s="96" t="s">
        <v>10</v>
      </c>
      <c r="BB2587" s="96">
        <v>5</v>
      </c>
      <c r="BC2587" t="s">
        <v>4531</v>
      </c>
      <c r="BD2587" t="s">
        <v>7143</v>
      </c>
      <c r="BE2587" t="s">
        <v>7145</v>
      </c>
      <c r="BF2587" t="s">
        <v>6792</v>
      </c>
      <c r="BG2587" t="s">
        <v>6793</v>
      </c>
      <c r="BJ2587" s="96">
        <v>4</v>
      </c>
      <c r="BK2587" s="96" t="s">
        <v>4296</v>
      </c>
      <c r="BL2587" s="68" t="s">
        <v>6786</v>
      </c>
      <c r="CQ2587" s="205">
        <v>1</v>
      </c>
    </row>
    <row r="2588" spans="52:95" x14ac:dyDescent="0.25">
      <c r="AZ2588" s="96" t="s">
        <v>3019</v>
      </c>
      <c r="BA2588" s="96" t="s">
        <v>54</v>
      </c>
      <c r="BB2588" s="96">
        <v>1</v>
      </c>
      <c r="BC2588" t="s">
        <v>4536</v>
      </c>
      <c r="BD2588" t="s">
        <v>4468</v>
      </c>
      <c r="BH2588"/>
      <c r="BI2588"/>
      <c r="BJ2588" s="96">
        <v>4</v>
      </c>
      <c r="BK2588" s="96" t="s">
        <v>4297</v>
      </c>
      <c r="BL2588" s="68" t="s">
        <v>6786</v>
      </c>
      <c r="CQ2588" s="205">
        <v>1</v>
      </c>
    </row>
    <row r="2589" spans="52:95" x14ac:dyDescent="0.25">
      <c r="AZ2589" s="96" t="s">
        <v>3019</v>
      </c>
      <c r="BA2589" s="96" t="s">
        <v>54</v>
      </c>
      <c r="BB2589" s="96">
        <v>2</v>
      </c>
      <c r="BC2589" t="s">
        <v>4540</v>
      </c>
      <c r="BD2589" t="s">
        <v>4541</v>
      </c>
      <c r="BE2589" t="s">
        <v>6794</v>
      </c>
      <c r="BF2589" t="s">
        <v>6789</v>
      </c>
      <c r="BG2589" t="s">
        <v>6788</v>
      </c>
      <c r="BH2589" s="96" t="s">
        <v>6795</v>
      </c>
      <c r="BJ2589" s="96">
        <v>4</v>
      </c>
      <c r="BK2589" s="96" t="s">
        <v>4298</v>
      </c>
      <c r="BL2589" s="68" t="s">
        <v>6786</v>
      </c>
      <c r="CQ2589" s="205">
        <v>1</v>
      </c>
    </row>
    <row r="2590" spans="52:95" x14ac:dyDescent="0.25">
      <c r="AZ2590" s="96" t="s">
        <v>3019</v>
      </c>
      <c r="BA2590" s="96" t="s">
        <v>54</v>
      </c>
      <c r="BB2590" s="96">
        <v>3</v>
      </c>
      <c r="BC2590" t="s">
        <v>4545</v>
      </c>
      <c r="BD2590" t="s">
        <v>4468</v>
      </c>
      <c r="BH2590"/>
      <c r="BI2590"/>
      <c r="BJ2590" s="96">
        <v>4</v>
      </c>
      <c r="BK2590" s="96" t="s">
        <v>4299</v>
      </c>
      <c r="BL2590" s="68" t="s">
        <v>6786</v>
      </c>
      <c r="CQ2590" s="205">
        <v>1</v>
      </c>
    </row>
    <row r="2591" spans="52:95" x14ac:dyDescent="0.25">
      <c r="AZ2591" s="96" t="s">
        <v>3019</v>
      </c>
      <c r="BA2591" s="96" t="s">
        <v>54</v>
      </c>
      <c r="BB2591" s="96">
        <v>4</v>
      </c>
      <c r="BC2591" t="s">
        <v>4550</v>
      </c>
      <c r="BD2591" t="s">
        <v>4551</v>
      </c>
      <c r="BE2591" t="s">
        <v>6799</v>
      </c>
      <c r="BF2591" t="s">
        <v>6800</v>
      </c>
      <c r="BG2591" t="s">
        <v>6801</v>
      </c>
      <c r="BH2591" s="96" t="s">
        <v>6802</v>
      </c>
      <c r="BI2591" s="96" t="s">
        <v>6803</v>
      </c>
      <c r="BJ2591" s="96">
        <v>4</v>
      </c>
      <c r="BK2591" s="96" t="s">
        <v>4300</v>
      </c>
      <c r="BL2591" s="68" t="s">
        <v>6786</v>
      </c>
      <c r="CQ2591" s="205">
        <v>1</v>
      </c>
    </row>
    <row r="2592" spans="52:95" x14ac:dyDescent="0.25">
      <c r="AZ2592" s="96" t="s">
        <v>3019</v>
      </c>
      <c r="BA2592" s="96" t="s">
        <v>54</v>
      </c>
      <c r="BB2592" s="96">
        <v>5</v>
      </c>
      <c r="BC2592" t="s">
        <v>4555</v>
      </c>
      <c r="BD2592" t="s">
        <v>4556</v>
      </c>
      <c r="BE2592" t="s">
        <v>6804</v>
      </c>
      <c r="BF2592" t="s">
        <v>6805</v>
      </c>
      <c r="BG2592" t="s">
        <v>6806</v>
      </c>
      <c r="BH2592" s="96" t="s">
        <v>6807</v>
      </c>
      <c r="BJ2592" s="96">
        <v>4</v>
      </c>
      <c r="BK2592" s="96" t="s">
        <v>4301</v>
      </c>
      <c r="BL2592" s="68" t="s">
        <v>6786</v>
      </c>
      <c r="CQ2592" s="205">
        <v>1</v>
      </c>
    </row>
    <row r="2593" spans="52:95" x14ac:dyDescent="0.25">
      <c r="AZ2593" s="96" t="s">
        <v>3019</v>
      </c>
      <c r="BA2593" s="96" t="s">
        <v>12</v>
      </c>
      <c r="BB2593" s="96">
        <v>1</v>
      </c>
      <c r="BC2593" t="s">
        <v>4560</v>
      </c>
      <c r="BD2593" t="s">
        <v>4468</v>
      </c>
      <c r="BE2593" t="s">
        <v>6848</v>
      </c>
      <c r="BH2593"/>
      <c r="BI2593"/>
      <c r="BJ2593" s="96">
        <v>4</v>
      </c>
      <c r="BK2593" s="96" t="s">
        <v>4302</v>
      </c>
      <c r="BL2593" s="68" t="s">
        <v>6786</v>
      </c>
      <c r="CQ2593" s="205">
        <v>1</v>
      </c>
    </row>
    <row r="2594" spans="52:95" x14ac:dyDescent="0.25">
      <c r="AZ2594" s="96" t="s">
        <v>3019</v>
      </c>
      <c r="BA2594" s="96" t="s">
        <v>12</v>
      </c>
      <c r="BB2594" s="96">
        <v>2</v>
      </c>
      <c r="BC2594" t="s">
        <v>4564</v>
      </c>
      <c r="BD2594" t="s">
        <v>4565</v>
      </c>
      <c r="BE2594" t="s">
        <v>6808</v>
      </c>
      <c r="BF2594" t="s">
        <v>6809</v>
      </c>
      <c r="BG2594" t="s">
        <v>6810</v>
      </c>
      <c r="BH2594" t="s">
        <v>6811</v>
      </c>
      <c r="BI2594"/>
      <c r="BJ2594" s="96">
        <v>4</v>
      </c>
      <c r="BK2594" s="96" t="s">
        <v>4303</v>
      </c>
      <c r="BL2594" s="68" t="s">
        <v>6786</v>
      </c>
      <c r="CQ2594" s="205">
        <v>1</v>
      </c>
    </row>
    <row r="2595" spans="52:95" x14ac:dyDescent="0.25">
      <c r="AZ2595" s="96" t="s">
        <v>3019</v>
      </c>
      <c r="BA2595" s="96" t="s">
        <v>12</v>
      </c>
      <c r="BB2595" s="96">
        <v>3</v>
      </c>
      <c r="BC2595" t="s">
        <v>4569</v>
      </c>
      <c r="BD2595" t="s">
        <v>7155</v>
      </c>
      <c r="BE2595" t="s">
        <v>4468</v>
      </c>
      <c r="BH2595"/>
      <c r="BI2595"/>
      <c r="BJ2595" s="96">
        <v>4</v>
      </c>
      <c r="BK2595" s="96" t="s">
        <v>4304</v>
      </c>
      <c r="BL2595" s="68" t="s">
        <v>6786</v>
      </c>
      <c r="CQ2595" s="205">
        <v>1</v>
      </c>
    </row>
    <row r="2596" spans="52:95" x14ac:dyDescent="0.25">
      <c r="AZ2596" s="96" t="s">
        <v>3019</v>
      </c>
      <c r="BA2596" s="96" t="s">
        <v>12</v>
      </c>
      <c r="BB2596" s="96">
        <v>4</v>
      </c>
      <c r="BC2596" t="s">
        <v>4573</v>
      </c>
      <c r="BD2596" t="s">
        <v>6812</v>
      </c>
      <c r="BE2596" t="s">
        <v>6813</v>
      </c>
      <c r="BF2596" t="s">
        <v>6802</v>
      </c>
      <c r="BG2596" t="s">
        <v>6814</v>
      </c>
      <c r="BH2596" t="s">
        <v>6815</v>
      </c>
      <c r="BI2596" t="s">
        <v>6816</v>
      </c>
      <c r="BJ2596" s="96">
        <v>4</v>
      </c>
      <c r="BK2596" s="96" t="s">
        <v>4305</v>
      </c>
      <c r="BL2596" s="68" t="s">
        <v>6786</v>
      </c>
      <c r="CQ2596" s="205">
        <v>1</v>
      </c>
    </row>
    <row r="2597" spans="52:95" x14ac:dyDescent="0.25">
      <c r="AZ2597" s="96" t="s">
        <v>3019</v>
      </c>
      <c r="BA2597" s="96" t="s">
        <v>12</v>
      </c>
      <c r="BB2597" s="96">
        <v>5</v>
      </c>
      <c r="BC2597" t="s">
        <v>4577</v>
      </c>
      <c r="BD2597" t="s">
        <v>6817</v>
      </c>
      <c r="BE2597" t="s">
        <v>4578</v>
      </c>
      <c r="BF2597" t="s">
        <v>6818</v>
      </c>
      <c r="BG2597" t="s">
        <v>6819</v>
      </c>
      <c r="BH2597" t="s">
        <v>6793</v>
      </c>
      <c r="BI2597"/>
      <c r="BJ2597" s="96">
        <v>4</v>
      </c>
      <c r="BK2597" s="96" t="s">
        <v>4306</v>
      </c>
      <c r="BL2597" s="68" t="s">
        <v>6786</v>
      </c>
      <c r="CQ2597" s="205">
        <v>1</v>
      </c>
    </row>
    <row r="2598" spans="52:95" x14ac:dyDescent="0.25">
      <c r="AZ2598" s="96" t="s">
        <v>3024</v>
      </c>
      <c r="BA2598" s="96" t="s">
        <v>10</v>
      </c>
      <c r="BB2598" s="96">
        <v>1</v>
      </c>
      <c r="BC2598" t="s">
        <v>4512</v>
      </c>
      <c r="BD2598" t="s">
        <v>5806</v>
      </c>
      <c r="BE2598" t="s">
        <v>6848</v>
      </c>
      <c r="BH2598"/>
      <c r="BI2598"/>
      <c r="BJ2598" s="96">
        <v>4</v>
      </c>
      <c r="BK2598" s="96" t="s">
        <v>4292</v>
      </c>
      <c r="BL2598" s="68" t="s">
        <v>6786</v>
      </c>
      <c r="CQ2598" s="205">
        <v>1</v>
      </c>
    </row>
    <row r="2599" spans="52:95" x14ac:dyDescent="0.25">
      <c r="AZ2599" s="96" t="s">
        <v>3024</v>
      </c>
      <c r="BA2599" s="96" t="s">
        <v>10</v>
      </c>
      <c r="BB2599" s="96">
        <v>2</v>
      </c>
      <c r="BC2599" t="s">
        <v>4518</v>
      </c>
      <c r="BD2599" t="s">
        <v>5807</v>
      </c>
      <c r="BE2599" t="s">
        <v>6787</v>
      </c>
      <c r="BF2599" t="s">
        <v>6788</v>
      </c>
      <c r="BG2599" t="s">
        <v>6789</v>
      </c>
      <c r="BJ2599" s="96">
        <v>4</v>
      </c>
      <c r="BK2599" s="96" t="s">
        <v>4293</v>
      </c>
      <c r="BL2599" s="68" t="s">
        <v>6786</v>
      </c>
      <c r="CQ2599" s="205">
        <v>1</v>
      </c>
    </row>
    <row r="2600" spans="52:95" x14ac:dyDescent="0.25">
      <c r="AZ2600" s="96" t="s">
        <v>3024</v>
      </c>
      <c r="BA2600" s="96" t="s">
        <v>10</v>
      </c>
      <c r="BB2600" s="96">
        <v>3</v>
      </c>
      <c r="BC2600" t="s">
        <v>4523</v>
      </c>
      <c r="BD2600" t="s">
        <v>7143</v>
      </c>
      <c r="BE2600" t="s">
        <v>5806</v>
      </c>
      <c r="BJ2600" s="96">
        <v>4</v>
      </c>
      <c r="BK2600" s="96" t="s">
        <v>4294</v>
      </c>
      <c r="BL2600" s="68" t="s">
        <v>6786</v>
      </c>
      <c r="CQ2600" s="205">
        <v>1</v>
      </c>
    </row>
    <row r="2601" spans="52:95" x14ac:dyDescent="0.25">
      <c r="AZ2601" s="96" t="s">
        <v>3024</v>
      </c>
      <c r="BA2601" s="96" t="s">
        <v>10</v>
      </c>
      <c r="BB2601" s="96">
        <v>4</v>
      </c>
      <c r="BC2601" t="s">
        <v>4527</v>
      </c>
      <c r="BD2601" t="s">
        <v>7143</v>
      </c>
      <c r="BE2601" t="s">
        <v>7144</v>
      </c>
      <c r="BJ2601" s="96">
        <v>4</v>
      </c>
      <c r="BK2601" s="96" t="s">
        <v>4295</v>
      </c>
      <c r="BL2601" s="68" t="s">
        <v>6786</v>
      </c>
      <c r="CQ2601" s="205">
        <v>1</v>
      </c>
    </row>
    <row r="2602" spans="52:95" x14ac:dyDescent="0.25">
      <c r="AZ2602" s="96" t="s">
        <v>3024</v>
      </c>
      <c r="BA2602" s="96" t="s">
        <v>10</v>
      </c>
      <c r="BB2602" s="96">
        <v>5</v>
      </c>
      <c r="BC2602" t="s">
        <v>4531</v>
      </c>
      <c r="BD2602" t="s">
        <v>7143</v>
      </c>
      <c r="BE2602" t="s">
        <v>7145</v>
      </c>
      <c r="BF2602" t="s">
        <v>6792</v>
      </c>
      <c r="BG2602" t="s">
        <v>6793</v>
      </c>
      <c r="BJ2602" s="96">
        <v>4</v>
      </c>
      <c r="BK2602" s="96" t="s">
        <v>4296</v>
      </c>
      <c r="BL2602" s="68" t="s">
        <v>6786</v>
      </c>
      <c r="CQ2602" s="205">
        <v>1</v>
      </c>
    </row>
    <row r="2603" spans="52:95" x14ac:dyDescent="0.25">
      <c r="AZ2603" s="96" t="s">
        <v>3024</v>
      </c>
      <c r="BA2603" s="96" t="s">
        <v>54</v>
      </c>
      <c r="BB2603" s="96">
        <v>1</v>
      </c>
      <c r="BC2603" t="s">
        <v>4536</v>
      </c>
      <c r="BD2603" t="s">
        <v>5806</v>
      </c>
      <c r="BH2603"/>
      <c r="BI2603"/>
      <c r="BJ2603" s="96">
        <v>4</v>
      </c>
      <c r="BK2603" s="96" t="s">
        <v>4297</v>
      </c>
      <c r="BL2603" s="68" t="s">
        <v>6786</v>
      </c>
      <c r="CQ2603" s="205">
        <v>1</v>
      </c>
    </row>
    <row r="2604" spans="52:95" x14ac:dyDescent="0.25">
      <c r="AZ2604" s="96" t="s">
        <v>3024</v>
      </c>
      <c r="BA2604" s="96" t="s">
        <v>54</v>
      </c>
      <c r="BB2604" s="96">
        <v>2</v>
      </c>
      <c r="BC2604" t="s">
        <v>4540</v>
      </c>
      <c r="BD2604" t="s">
        <v>4541</v>
      </c>
      <c r="BE2604" t="s">
        <v>6794</v>
      </c>
      <c r="BF2604" t="s">
        <v>6789</v>
      </c>
      <c r="BG2604" t="s">
        <v>6788</v>
      </c>
      <c r="BH2604" s="96" t="s">
        <v>6795</v>
      </c>
      <c r="BJ2604" s="96">
        <v>4</v>
      </c>
      <c r="BK2604" s="96" t="s">
        <v>4298</v>
      </c>
      <c r="BL2604" s="68" t="s">
        <v>6786</v>
      </c>
      <c r="CQ2604" s="205">
        <v>1</v>
      </c>
    </row>
    <row r="2605" spans="52:95" x14ac:dyDescent="0.25">
      <c r="AZ2605" s="96" t="s">
        <v>3024</v>
      </c>
      <c r="BA2605" s="96" t="s">
        <v>54</v>
      </c>
      <c r="BB2605" s="96">
        <v>3</v>
      </c>
      <c r="BC2605" t="s">
        <v>4545</v>
      </c>
      <c r="BD2605" t="s">
        <v>5806</v>
      </c>
      <c r="BH2605"/>
      <c r="BI2605"/>
      <c r="BJ2605" s="96">
        <v>4</v>
      </c>
      <c r="BK2605" s="96" t="s">
        <v>4299</v>
      </c>
      <c r="BL2605" s="68" t="s">
        <v>6786</v>
      </c>
      <c r="CQ2605" s="205">
        <v>1</v>
      </c>
    </row>
    <row r="2606" spans="52:95" x14ac:dyDescent="0.25">
      <c r="AZ2606" s="96" t="s">
        <v>3024</v>
      </c>
      <c r="BA2606" s="96" t="s">
        <v>54</v>
      </c>
      <c r="BB2606" s="96">
        <v>4</v>
      </c>
      <c r="BC2606" t="s">
        <v>4550</v>
      </c>
      <c r="BD2606" t="s">
        <v>4551</v>
      </c>
      <c r="BE2606" t="s">
        <v>6799</v>
      </c>
      <c r="BF2606" t="s">
        <v>6800</v>
      </c>
      <c r="BG2606" t="s">
        <v>6801</v>
      </c>
      <c r="BH2606" s="96" t="s">
        <v>6802</v>
      </c>
      <c r="BI2606" s="96" t="s">
        <v>6803</v>
      </c>
      <c r="BJ2606" s="96">
        <v>4</v>
      </c>
      <c r="BK2606" s="96" t="s">
        <v>4300</v>
      </c>
      <c r="BL2606" s="68" t="s">
        <v>6786</v>
      </c>
      <c r="CQ2606" s="205">
        <v>1</v>
      </c>
    </row>
    <row r="2607" spans="52:95" x14ac:dyDescent="0.25">
      <c r="AZ2607" s="96" t="s">
        <v>3024</v>
      </c>
      <c r="BA2607" s="96" t="s">
        <v>54</v>
      </c>
      <c r="BB2607" s="96">
        <v>5</v>
      </c>
      <c r="BC2607" t="s">
        <v>4555</v>
      </c>
      <c r="BD2607" t="s">
        <v>4556</v>
      </c>
      <c r="BE2607" t="s">
        <v>6804</v>
      </c>
      <c r="BF2607" t="s">
        <v>6805</v>
      </c>
      <c r="BG2607" t="s">
        <v>6806</v>
      </c>
      <c r="BH2607" s="96" t="s">
        <v>6807</v>
      </c>
      <c r="BJ2607" s="96">
        <v>4</v>
      </c>
      <c r="BK2607" s="96" t="s">
        <v>4301</v>
      </c>
      <c r="BL2607" s="68" t="s">
        <v>6786</v>
      </c>
      <c r="CQ2607" s="205">
        <v>1</v>
      </c>
    </row>
    <row r="2608" spans="52:95" x14ac:dyDescent="0.25">
      <c r="AZ2608" s="96" t="s">
        <v>3024</v>
      </c>
      <c r="BA2608" s="96" t="s">
        <v>12</v>
      </c>
      <c r="BB2608" s="96">
        <v>1</v>
      </c>
      <c r="BC2608" t="s">
        <v>4560</v>
      </c>
      <c r="BD2608" t="s">
        <v>5806</v>
      </c>
      <c r="BE2608" t="s">
        <v>6848</v>
      </c>
      <c r="BH2608"/>
      <c r="BI2608"/>
      <c r="BJ2608" s="96">
        <v>4</v>
      </c>
      <c r="BK2608" s="96" t="s">
        <v>4302</v>
      </c>
      <c r="BL2608" s="68" t="s">
        <v>6786</v>
      </c>
      <c r="CQ2608" s="205">
        <v>1</v>
      </c>
    </row>
    <row r="2609" spans="52:95" x14ac:dyDescent="0.25">
      <c r="AZ2609" s="96" t="s">
        <v>3024</v>
      </c>
      <c r="BA2609" s="96" t="s">
        <v>12</v>
      </c>
      <c r="BB2609" s="96">
        <v>2</v>
      </c>
      <c r="BC2609" t="s">
        <v>4564</v>
      </c>
      <c r="BD2609" t="s">
        <v>4565</v>
      </c>
      <c r="BE2609" t="s">
        <v>6808</v>
      </c>
      <c r="BF2609" t="s">
        <v>6809</v>
      </c>
      <c r="BG2609" t="s">
        <v>6810</v>
      </c>
      <c r="BH2609" t="s">
        <v>6811</v>
      </c>
      <c r="BI2609"/>
      <c r="BJ2609" s="96">
        <v>4</v>
      </c>
      <c r="BK2609" s="96" t="s">
        <v>4303</v>
      </c>
      <c r="BL2609" s="68" t="s">
        <v>6786</v>
      </c>
      <c r="CQ2609" s="205">
        <v>1</v>
      </c>
    </row>
    <row r="2610" spans="52:95" x14ac:dyDescent="0.25">
      <c r="AZ2610" s="96" t="s">
        <v>3024</v>
      </c>
      <c r="BA2610" s="96" t="s">
        <v>12</v>
      </c>
      <c r="BB2610" s="96">
        <v>3</v>
      </c>
      <c r="BC2610" t="s">
        <v>4569</v>
      </c>
      <c r="BD2610" t="s">
        <v>7156</v>
      </c>
      <c r="BE2610" t="s">
        <v>5806</v>
      </c>
      <c r="BH2610"/>
      <c r="BI2610"/>
      <c r="BJ2610" s="96">
        <v>4</v>
      </c>
      <c r="BK2610" s="96" t="s">
        <v>4304</v>
      </c>
      <c r="BL2610" s="68" t="s">
        <v>6786</v>
      </c>
      <c r="CQ2610" s="205">
        <v>1</v>
      </c>
    </row>
    <row r="2611" spans="52:95" x14ac:dyDescent="0.25">
      <c r="AZ2611" s="96" t="s">
        <v>3024</v>
      </c>
      <c r="BA2611" s="96" t="s">
        <v>12</v>
      </c>
      <c r="BB2611" s="96">
        <v>4</v>
      </c>
      <c r="BC2611" t="s">
        <v>4573</v>
      </c>
      <c r="BD2611" t="s">
        <v>6812</v>
      </c>
      <c r="BE2611" t="s">
        <v>6813</v>
      </c>
      <c r="BF2611" t="s">
        <v>6802</v>
      </c>
      <c r="BG2611" t="s">
        <v>6814</v>
      </c>
      <c r="BH2611" t="s">
        <v>6815</v>
      </c>
      <c r="BI2611" t="s">
        <v>6816</v>
      </c>
      <c r="BJ2611" s="96">
        <v>4</v>
      </c>
      <c r="BK2611" s="96" t="s">
        <v>4305</v>
      </c>
      <c r="BL2611" s="68" t="s">
        <v>6786</v>
      </c>
      <c r="CQ2611" s="205">
        <v>1</v>
      </c>
    </row>
    <row r="2612" spans="52:95" x14ac:dyDescent="0.25">
      <c r="AZ2612" s="96" t="s">
        <v>3024</v>
      </c>
      <c r="BA2612" s="96" t="s">
        <v>12</v>
      </c>
      <c r="BB2612" s="96">
        <v>5</v>
      </c>
      <c r="BC2612" t="s">
        <v>4577</v>
      </c>
      <c r="BD2612" t="s">
        <v>6817</v>
      </c>
      <c r="BE2612" t="s">
        <v>4578</v>
      </c>
      <c r="BF2612" t="s">
        <v>6818</v>
      </c>
      <c r="BG2612" t="s">
        <v>6819</v>
      </c>
      <c r="BH2612" t="s">
        <v>6793</v>
      </c>
      <c r="BI2612"/>
      <c r="BJ2612" s="96">
        <v>4</v>
      </c>
      <c r="BK2612" s="96" t="s">
        <v>4306</v>
      </c>
      <c r="BL2612" s="68" t="s">
        <v>6786</v>
      </c>
      <c r="CQ2612" s="205">
        <v>1</v>
      </c>
    </row>
    <row r="2613" spans="52:95" x14ac:dyDescent="0.25">
      <c r="AZ2613" s="96" t="s">
        <v>3029</v>
      </c>
      <c r="BA2613" s="96" t="s">
        <v>10</v>
      </c>
      <c r="BB2613" s="96">
        <v>1</v>
      </c>
      <c r="BC2613" t="s">
        <v>4512</v>
      </c>
      <c r="BD2613" t="s">
        <v>4469</v>
      </c>
      <c r="BE2613" t="s">
        <v>6848</v>
      </c>
      <c r="BH2613"/>
      <c r="BI2613"/>
      <c r="BJ2613" s="96">
        <v>4</v>
      </c>
      <c r="BK2613" s="96" t="s">
        <v>4292</v>
      </c>
      <c r="BL2613" s="68" t="s">
        <v>6786</v>
      </c>
      <c r="CQ2613" s="205">
        <v>1</v>
      </c>
    </row>
    <row r="2614" spans="52:95" x14ac:dyDescent="0.25">
      <c r="AZ2614" s="96" t="s">
        <v>3029</v>
      </c>
      <c r="BA2614" s="96" t="s">
        <v>10</v>
      </c>
      <c r="BB2614" s="96">
        <v>2</v>
      </c>
      <c r="BC2614" t="s">
        <v>4518</v>
      </c>
      <c r="BD2614" t="s">
        <v>5808</v>
      </c>
      <c r="BE2614" t="s">
        <v>6787</v>
      </c>
      <c r="BF2614" t="s">
        <v>6788</v>
      </c>
      <c r="BG2614" t="s">
        <v>6789</v>
      </c>
      <c r="BJ2614" s="96">
        <v>4</v>
      </c>
      <c r="BK2614" s="96" t="s">
        <v>4293</v>
      </c>
      <c r="BL2614" s="68" t="s">
        <v>6786</v>
      </c>
      <c r="CQ2614" s="205">
        <v>1</v>
      </c>
    </row>
    <row r="2615" spans="52:95" x14ac:dyDescent="0.25">
      <c r="AZ2615" s="96" t="s">
        <v>3029</v>
      </c>
      <c r="BA2615" s="96" t="s">
        <v>10</v>
      </c>
      <c r="BB2615" s="96">
        <v>3</v>
      </c>
      <c r="BC2615" t="s">
        <v>4523</v>
      </c>
      <c r="BD2615" t="s">
        <v>7143</v>
      </c>
      <c r="BE2615" t="s">
        <v>4469</v>
      </c>
      <c r="BJ2615" s="96">
        <v>4</v>
      </c>
      <c r="BK2615" s="96" t="s">
        <v>4294</v>
      </c>
      <c r="BL2615" s="68" t="s">
        <v>6786</v>
      </c>
      <c r="CQ2615" s="205">
        <v>1</v>
      </c>
    </row>
    <row r="2616" spans="52:95" x14ac:dyDescent="0.25">
      <c r="AZ2616" s="96" t="s">
        <v>3029</v>
      </c>
      <c r="BA2616" s="96" t="s">
        <v>10</v>
      </c>
      <c r="BB2616" s="96">
        <v>4</v>
      </c>
      <c r="BC2616" t="s">
        <v>4527</v>
      </c>
      <c r="BD2616" t="s">
        <v>7143</v>
      </c>
      <c r="BE2616" t="s">
        <v>7144</v>
      </c>
      <c r="BJ2616" s="96">
        <v>4</v>
      </c>
      <c r="BK2616" s="96" t="s">
        <v>4295</v>
      </c>
      <c r="BL2616" s="68" t="s">
        <v>6786</v>
      </c>
      <c r="CQ2616" s="205">
        <v>1</v>
      </c>
    </row>
    <row r="2617" spans="52:95" x14ac:dyDescent="0.25">
      <c r="AZ2617" s="96" t="s">
        <v>3029</v>
      </c>
      <c r="BA2617" s="96" t="s">
        <v>10</v>
      </c>
      <c r="BB2617" s="96">
        <v>5</v>
      </c>
      <c r="BC2617" t="s">
        <v>4531</v>
      </c>
      <c r="BD2617" t="s">
        <v>7143</v>
      </c>
      <c r="BE2617" t="s">
        <v>7145</v>
      </c>
      <c r="BF2617" t="s">
        <v>6792</v>
      </c>
      <c r="BG2617" t="s">
        <v>6793</v>
      </c>
      <c r="BJ2617" s="96">
        <v>4</v>
      </c>
      <c r="BK2617" s="96" t="s">
        <v>4296</v>
      </c>
      <c r="BL2617" s="68" t="s">
        <v>6786</v>
      </c>
      <c r="CQ2617" s="205">
        <v>1</v>
      </c>
    </row>
    <row r="2618" spans="52:95" x14ac:dyDescent="0.25">
      <c r="AZ2618" s="96" t="s">
        <v>3029</v>
      </c>
      <c r="BA2618" s="96" t="s">
        <v>54</v>
      </c>
      <c r="BB2618" s="96">
        <v>1</v>
      </c>
      <c r="BC2618" t="s">
        <v>4536</v>
      </c>
      <c r="BD2618" t="s">
        <v>4469</v>
      </c>
      <c r="BH2618"/>
      <c r="BI2618"/>
      <c r="BJ2618" s="96">
        <v>4</v>
      </c>
      <c r="BK2618" s="96" t="s">
        <v>4297</v>
      </c>
      <c r="BL2618" s="68" t="s">
        <v>6786</v>
      </c>
      <c r="CQ2618" s="205">
        <v>1</v>
      </c>
    </row>
    <row r="2619" spans="52:95" x14ac:dyDescent="0.25">
      <c r="AZ2619" s="96" t="s">
        <v>3029</v>
      </c>
      <c r="BA2619" s="96" t="s">
        <v>54</v>
      </c>
      <c r="BB2619" s="96">
        <v>2</v>
      </c>
      <c r="BC2619" t="s">
        <v>4540</v>
      </c>
      <c r="BD2619" t="s">
        <v>4541</v>
      </c>
      <c r="BE2619" t="s">
        <v>6794</v>
      </c>
      <c r="BF2619" t="s">
        <v>6789</v>
      </c>
      <c r="BG2619" t="s">
        <v>6788</v>
      </c>
      <c r="BH2619" s="96" t="s">
        <v>6795</v>
      </c>
      <c r="BJ2619" s="96">
        <v>4</v>
      </c>
      <c r="BK2619" s="96" t="s">
        <v>4298</v>
      </c>
      <c r="BL2619" s="68" t="s">
        <v>6786</v>
      </c>
      <c r="CQ2619" s="205">
        <v>1</v>
      </c>
    </row>
    <row r="2620" spans="52:95" x14ac:dyDescent="0.25">
      <c r="AZ2620" s="96" t="s">
        <v>3029</v>
      </c>
      <c r="BA2620" s="96" t="s">
        <v>54</v>
      </c>
      <c r="BB2620" s="96">
        <v>3</v>
      </c>
      <c r="BC2620" t="s">
        <v>4545</v>
      </c>
      <c r="BD2620" t="s">
        <v>4469</v>
      </c>
      <c r="BH2620"/>
      <c r="BI2620"/>
      <c r="BJ2620" s="96">
        <v>4</v>
      </c>
      <c r="BK2620" s="96" t="s">
        <v>4299</v>
      </c>
      <c r="BL2620" s="68" t="s">
        <v>6786</v>
      </c>
      <c r="CQ2620" s="205">
        <v>1</v>
      </c>
    </row>
    <row r="2621" spans="52:95" x14ac:dyDescent="0.25">
      <c r="AZ2621" s="96" t="s">
        <v>3029</v>
      </c>
      <c r="BA2621" s="96" t="s">
        <v>54</v>
      </c>
      <c r="BB2621" s="96">
        <v>4</v>
      </c>
      <c r="BC2621" t="s">
        <v>4550</v>
      </c>
      <c r="BD2621" t="s">
        <v>4551</v>
      </c>
      <c r="BE2621" t="s">
        <v>6799</v>
      </c>
      <c r="BF2621" t="s">
        <v>6800</v>
      </c>
      <c r="BG2621" t="s">
        <v>6801</v>
      </c>
      <c r="BH2621" s="96" t="s">
        <v>6802</v>
      </c>
      <c r="BI2621" s="96" t="s">
        <v>6803</v>
      </c>
      <c r="BJ2621" s="96">
        <v>4</v>
      </c>
      <c r="BK2621" s="96" t="s">
        <v>4300</v>
      </c>
      <c r="BL2621" s="68" t="s">
        <v>6786</v>
      </c>
      <c r="CQ2621" s="205">
        <v>1</v>
      </c>
    </row>
    <row r="2622" spans="52:95" x14ac:dyDescent="0.25">
      <c r="AZ2622" s="96" t="s">
        <v>3029</v>
      </c>
      <c r="BA2622" s="96" t="s">
        <v>54</v>
      </c>
      <c r="BB2622" s="96">
        <v>5</v>
      </c>
      <c r="BC2622" t="s">
        <v>4555</v>
      </c>
      <c r="BD2622" t="s">
        <v>4556</v>
      </c>
      <c r="BE2622" t="s">
        <v>6804</v>
      </c>
      <c r="BF2622" t="s">
        <v>6805</v>
      </c>
      <c r="BG2622" t="s">
        <v>6806</v>
      </c>
      <c r="BH2622" s="96" t="s">
        <v>6807</v>
      </c>
      <c r="BJ2622" s="96">
        <v>4</v>
      </c>
      <c r="BK2622" s="96" t="s">
        <v>4301</v>
      </c>
      <c r="BL2622" s="68" t="s">
        <v>6786</v>
      </c>
      <c r="CQ2622" s="205">
        <v>1</v>
      </c>
    </row>
    <row r="2623" spans="52:95" x14ac:dyDescent="0.25">
      <c r="AZ2623" s="96" t="s">
        <v>3029</v>
      </c>
      <c r="BA2623" s="96" t="s">
        <v>12</v>
      </c>
      <c r="BB2623" s="96">
        <v>1</v>
      </c>
      <c r="BC2623" t="s">
        <v>4560</v>
      </c>
      <c r="BD2623" t="s">
        <v>4469</v>
      </c>
      <c r="BE2623" t="s">
        <v>6848</v>
      </c>
      <c r="BH2623"/>
      <c r="BI2623"/>
      <c r="BJ2623" s="96">
        <v>4</v>
      </c>
      <c r="BK2623" s="96" t="s">
        <v>4302</v>
      </c>
      <c r="BL2623" s="68" t="s">
        <v>6786</v>
      </c>
      <c r="CQ2623" s="205">
        <v>1</v>
      </c>
    </row>
    <row r="2624" spans="52:95" x14ac:dyDescent="0.25">
      <c r="AZ2624" s="96" t="s">
        <v>3029</v>
      </c>
      <c r="BA2624" s="96" t="s">
        <v>12</v>
      </c>
      <c r="BB2624" s="96">
        <v>2</v>
      </c>
      <c r="BC2624" t="s">
        <v>4564</v>
      </c>
      <c r="BD2624" t="s">
        <v>4565</v>
      </c>
      <c r="BE2624" t="s">
        <v>6808</v>
      </c>
      <c r="BF2624" t="s">
        <v>6809</v>
      </c>
      <c r="BG2624" t="s">
        <v>6810</v>
      </c>
      <c r="BH2624" t="s">
        <v>6811</v>
      </c>
      <c r="BI2624"/>
      <c r="BJ2624" s="96">
        <v>4</v>
      </c>
      <c r="BK2624" s="96" t="s">
        <v>4303</v>
      </c>
      <c r="BL2624" s="68" t="s">
        <v>6786</v>
      </c>
      <c r="CQ2624" s="205">
        <v>1</v>
      </c>
    </row>
    <row r="2625" spans="52:95" x14ac:dyDescent="0.25">
      <c r="AZ2625" s="96" t="s">
        <v>3029</v>
      </c>
      <c r="BA2625" s="96" t="s">
        <v>12</v>
      </c>
      <c r="BB2625" s="96">
        <v>3</v>
      </c>
      <c r="BC2625" t="s">
        <v>4569</v>
      </c>
      <c r="BD2625" t="s">
        <v>7157</v>
      </c>
      <c r="BE2625" t="s">
        <v>4469</v>
      </c>
      <c r="BH2625"/>
      <c r="BI2625"/>
      <c r="BJ2625" s="96">
        <v>4</v>
      </c>
      <c r="BK2625" s="96" t="s">
        <v>4304</v>
      </c>
      <c r="BL2625" s="68" t="s">
        <v>6786</v>
      </c>
      <c r="CQ2625" s="205">
        <v>1</v>
      </c>
    </row>
    <row r="2626" spans="52:95" x14ac:dyDescent="0.25">
      <c r="AZ2626" s="96" t="s">
        <v>3029</v>
      </c>
      <c r="BA2626" s="96" t="s">
        <v>12</v>
      </c>
      <c r="BB2626" s="96">
        <v>4</v>
      </c>
      <c r="BC2626" t="s">
        <v>4573</v>
      </c>
      <c r="BD2626" t="s">
        <v>6812</v>
      </c>
      <c r="BE2626" t="s">
        <v>6813</v>
      </c>
      <c r="BF2626" t="s">
        <v>6802</v>
      </c>
      <c r="BG2626" t="s">
        <v>6814</v>
      </c>
      <c r="BH2626" t="s">
        <v>6815</v>
      </c>
      <c r="BI2626" t="s">
        <v>6816</v>
      </c>
      <c r="BJ2626" s="96">
        <v>4</v>
      </c>
      <c r="BK2626" s="96" t="s">
        <v>4305</v>
      </c>
      <c r="BL2626" s="68" t="s">
        <v>6786</v>
      </c>
      <c r="CQ2626" s="205">
        <v>1</v>
      </c>
    </row>
    <row r="2627" spans="52:95" x14ac:dyDescent="0.25">
      <c r="AZ2627" s="96" t="s">
        <v>3029</v>
      </c>
      <c r="BA2627" s="96" t="s">
        <v>12</v>
      </c>
      <c r="BB2627" s="96">
        <v>5</v>
      </c>
      <c r="BC2627" t="s">
        <v>4577</v>
      </c>
      <c r="BD2627" t="s">
        <v>6817</v>
      </c>
      <c r="BE2627" t="s">
        <v>4578</v>
      </c>
      <c r="BF2627" t="s">
        <v>6818</v>
      </c>
      <c r="BG2627" t="s">
        <v>6819</v>
      </c>
      <c r="BH2627" t="s">
        <v>6793</v>
      </c>
      <c r="BI2627"/>
      <c r="BJ2627" s="96">
        <v>4</v>
      </c>
      <c r="BK2627" s="96" t="s">
        <v>4306</v>
      </c>
      <c r="BL2627" s="68" t="s">
        <v>6786</v>
      </c>
      <c r="CQ2627" s="205">
        <v>1</v>
      </c>
    </row>
    <row r="2628" spans="52:95" x14ac:dyDescent="0.25">
      <c r="AZ2628" s="96" t="s">
        <v>3044</v>
      </c>
      <c r="BA2628" s="96" t="s">
        <v>10</v>
      </c>
      <c r="BB2628" s="96">
        <v>1</v>
      </c>
      <c r="BC2628" t="s">
        <v>4512</v>
      </c>
      <c r="BD2628" t="s">
        <v>4470</v>
      </c>
      <c r="BE2628" t="s">
        <v>6848</v>
      </c>
      <c r="BH2628"/>
      <c r="BI2628"/>
      <c r="BJ2628" s="96">
        <v>4</v>
      </c>
      <c r="BK2628" s="96" t="s">
        <v>4292</v>
      </c>
      <c r="BL2628" s="68" t="s">
        <v>6786</v>
      </c>
      <c r="CQ2628" s="205">
        <v>1</v>
      </c>
    </row>
    <row r="2629" spans="52:95" x14ac:dyDescent="0.25">
      <c r="AZ2629" s="96" t="s">
        <v>3044</v>
      </c>
      <c r="BA2629" s="96" t="s">
        <v>10</v>
      </c>
      <c r="BB2629" s="96">
        <v>2</v>
      </c>
      <c r="BC2629" t="s">
        <v>4518</v>
      </c>
      <c r="BD2629" t="s">
        <v>5809</v>
      </c>
      <c r="BE2629" t="s">
        <v>6787</v>
      </c>
      <c r="BF2629" t="s">
        <v>6788</v>
      </c>
      <c r="BG2629" t="s">
        <v>6789</v>
      </c>
      <c r="BJ2629" s="96">
        <v>4</v>
      </c>
      <c r="BK2629" s="96" t="s">
        <v>4293</v>
      </c>
      <c r="BL2629" s="68" t="s">
        <v>6786</v>
      </c>
      <c r="CQ2629" s="205">
        <v>1</v>
      </c>
    </row>
    <row r="2630" spans="52:95" x14ac:dyDescent="0.25">
      <c r="AZ2630" s="96" t="s">
        <v>3044</v>
      </c>
      <c r="BA2630" s="96" t="s">
        <v>10</v>
      </c>
      <c r="BB2630" s="96">
        <v>3</v>
      </c>
      <c r="BC2630" t="s">
        <v>4523</v>
      </c>
      <c r="BD2630" t="s">
        <v>7143</v>
      </c>
      <c r="BE2630" t="s">
        <v>4470</v>
      </c>
      <c r="BJ2630" s="96">
        <v>4</v>
      </c>
      <c r="BK2630" s="96" t="s">
        <v>4294</v>
      </c>
      <c r="BL2630" s="68" t="s">
        <v>6786</v>
      </c>
      <c r="CQ2630" s="205">
        <v>1</v>
      </c>
    </row>
    <row r="2631" spans="52:95" x14ac:dyDescent="0.25">
      <c r="AZ2631" s="96" t="s">
        <v>3044</v>
      </c>
      <c r="BA2631" s="96" t="s">
        <v>10</v>
      </c>
      <c r="BB2631" s="96">
        <v>4</v>
      </c>
      <c r="BC2631" t="s">
        <v>4527</v>
      </c>
      <c r="BD2631" t="s">
        <v>7143</v>
      </c>
      <c r="BE2631" t="s">
        <v>7144</v>
      </c>
      <c r="BJ2631" s="96">
        <v>4</v>
      </c>
      <c r="BK2631" s="96" t="s">
        <v>4295</v>
      </c>
      <c r="BL2631" s="68" t="s">
        <v>6786</v>
      </c>
      <c r="CQ2631" s="205">
        <v>1</v>
      </c>
    </row>
    <row r="2632" spans="52:95" x14ac:dyDescent="0.25">
      <c r="AZ2632" s="96" t="s">
        <v>3044</v>
      </c>
      <c r="BA2632" s="96" t="s">
        <v>10</v>
      </c>
      <c r="BB2632" s="96">
        <v>5</v>
      </c>
      <c r="BC2632" t="s">
        <v>4531</v>
      </c>
      <c r="BD2632" t="s">
        <v>7143</v>
      </c>
      <c r="BE2632" t="s">
        <v>7145</v>
      </c>
      <c r="BF2632" t="s">
        <v>6792</v>
      </c>
      <c r="BG2632" t="s">
        <v>6793</v>
      </c>
      <c r="BJ2632" s="96">
        <v>4</v>
      </c>
      <c r="BK2632" s="96" t="s">
        <v>4296</v>
      </c>
      <c r="BL2632" s="68" t="s">
        <v>6786</v>
      </c>
      <c r="CQ2632" s="205">
        <v>1</v>
      </c>
    </row>
    <row r="2633" spans="52:95" x14ac:dyDescent="0.25">
      <c r="AZ2633" s="96" t="s">
        <v>3044</v>
      </c>
      <c r="BA2633" s="96" t="s">
        <v>54</v>
      </c>
      <c r="BB2633" s="96">
        <v>1</v>
      </c>
      <c r="BC2633" t="s">
        <v>4536</v>
      </c>
      <c r="BD2633" t="s">
        <v>4470</v>
      </c>
      <c r="BH2633"/>
      <c r="BI2633"/>
      <c r="BJ2633" s="96">
        <v>4</v>
      </c>
      <c r="BK2633" s="96" t="s">
        <v>4297</v>
      </c>
      <c r="BL2633" s="68" t="s">
        <v>6786</v>
      </c>
      <c r="CQ2633" s="205">
        <v>1</v>
      </c>
    </row>
    <row r="2634" spans="52:95" x14ac:dyDescent="0.25">
      <c r="AZ2634" s="96" t="s">
        <v>3044</v>
      </c>
      <c r="BA2634" s="96" t="s">
        <v>54</v>
      </c>
      <c r="BB2634" s="96">
        <v>2</v>
      </c>
      <c r="BC2634" t="s">
        <v>4540</v>
      </c>
      <c r="BD2634" t="s">
        <v>4541</v>
      </c>
      <c r="BE2634" t="s">
        <v>6794</v>
      </c>
      <c r="BF2634" t="s">
        <v>6789</v>
      </c>
      <c r="BG2634" t="s">
        <v>6788</v>
      </c>
      <c r="BH2634" s="96" t="s">
        <v>6795</v>
      </c>
      <c r="BJ2634" s="96">
        <v>4</v>
      </c>
      <c r="BK2634" s="96" t="s">
        <v>4298</v>
      </c>
      <c r="BL2634" s="68" t="s">
        <v>6786</v>
      </c>
      <c r="CQ2634" s="205">
        <v>1</v>
      </c>
    </row>
    <row r="2635" spans="52:95" x14ac:dyDescent="0.25">
      <c r="AZ2635" s="96" t="s">
        <v>3044</v>
      </c>
      <c r="BA2635" s="96" t="s">
        <v>54</v>
      </c>
      <c r="BB2635" s="96">
        <v>3</v>
      </c>
      <c r="BC2635" t="s">
        <v>4545</v>
      </c>
      <c r="BD2635" t="s">
        <v>4470</v>
      </c>
      <c r="BH2635"/>
      <c r="BI2635"/>
      <c r="BJ2635" s="96">
        <v>4</v>
      </c>
      <c r="BK2635" s="96" t="s">
        <v>4299</v>
      </c>
      <c r="BL2635" s="68" t="s">
        <v>6786</v>
      </c>
      <c r="CQ2635" s="205">
        <v>1</v>
      </c>
    </row>
    <row r="2636" spans="52:95" x14ac:dyDescent="0.25">
      <c r="AZ2636" s="96" t="s">
        <v>3044</v>
      </c>
      <c r="BA2636" s="96" t="s">
        <v>54</v>
      </c>
      <c r="BB2636" s="96">
        <v>4</v>
      </c>
      <c r="BC2636" t="s">
        <v>4550</v>
      </c>
      <c r="BD2636" t="s">
        <v>4551</v>
      </c>
      <c r="BE2636" t="s">
        <v>6799</v>
      </c>
      <c r="BF2636" t="s">
        <v>6800</v>
      </c>
      <c r="BG2636" t="s">
        <v>6801</v>
      </c>
      <c r="BH2636" s="96" t="s">
        <v>6802</v>
      </c>
      <c r="BI2636" s="96" t="s">
        <v>6803</v>
      </c>
      <c r="BJ2636" s="96">
        <v>4</v>
      </c>
      <c r="BK2636" s="96" t="s">
        <v>4300</v>
      </c>
      <c r="BL2636" s="68" t="s">
        <v>6786</v>
      </c>
      <c r="CQ2636" s="205">
        <v>1</v>
      </c>
    </row>
    <row r="2637" spans="52:95" x14ac:dyDescent="0.25">
      <c r="AZ2637" s="96" t="s">
        <v>3044</v>
      </c>
      <c r="BA2637" s="96" t="s">
        <v>54</v>
      </c>
      <c r="BB2637" s="96">
        <v>5</v>
      </c>
      <c r="BC2637" t="s">
        <v>4555</v>
      </c>
      <c r="BD2637" t="s">
        <v>4556</v>
      </c>
      <c r="BE2637" t="s">
        <v>6804</v>
      </c>
      <c r="BF2637" t="s">
        <v>6805</v>
      </c>
      <c r="BG2637" t="s">
        <v>6806</v>
      </c>
      <c r="BH2637" s="96" t="s">
        <v>6807</v>
      </c>
      <c r="BJ2637" s="96">
        <v>4</v>
      </c>
      <c r="BK2637" s="96" t="s">
        <v>4301</v>
      </c>
      <c r="BL2637" s="68" t="s">
        <v>6786</v>
      </c>
      <c r="CQ2637" s="205">
        <v>1</v>
      </c>
    </row>
    <row r="2638" spans="52:95" x14ac:dyDescent="0.25">
      <c r="AZ2638" s="96" t="s">
        <v>3044</v>
      </c>
      <c r="BA2638" s="96" t="s">
        <v>12</v>
      </c>
      <c r="BB2638" s="96">
        <v>1</v>
      </c>
      <c r="BC2638" t="s">
        <v>4560</v>
      </c>
      <c r="BD2638" t="s">
        <v>4470</v>
      </c>
      <c r="BE2638" t="s">
        <v>6848</v>
      </c>
      <c r="BH2638"/>
      <c r="BI2638"/>
      <c r="BJ2638" s="96">
        <v>4</v>
      </c>
      <c r="BK2638" s="96" t="s">
        <v>4302</v>
      </c>
      <c r="BL2638" s="68" t="s">
        <v>6786</v>
      </c>
      <c r="CQ2638" s="205">
        <v>1</v>
      </c>
    </row>
    <row r="2639" spans="52:95" x14ac:dyDescent="0.25">
      <c r="AZ2639" s="96" t="s">
        <v>3044</v>
      </c>
      <c r="BA2639" s="96" t="s">
        <v>12</v>
      </c>
      <c r="BB2639" s="96">
        <v>2</v>
      </c>
      <c r="BC2639" t="s">
        <v>4564</v>
      </c>
      <c r="BD2639" t="s">
        <v>4565</v>
      </c>
      <c r="BE2639" t="s">
        <v>6808</v>
      </c>
      <c r="BF2639" t="s">
        <v>6809</v>
      </c>
      <c r="BG2639" t="s">
        <v>6810</v>
      </c>
      <c r="BH2639" t="s">
        <v>6811</v>
      </c>
      <c r="BI2639"/>
      <c r="BJ2639" s="96">
        <v>4</v>
      </c>
      <c r="BK2639" s="96" t="s">
        <v>4303</v>
      </c>
      <c r="BL2639" s="68" t="s">
        <v>6786</v>
      </c>
      <c r="CQ2639" s="205">
        <v>1</v>
      </c>
    </row>
    <row r="2640" spans="52:95" x14ac:dyDescent="0.25">
      <c r="AZ2640" s="96" t="s">
        <v>3044</v>
      </c>
      <c r="BA2640" s="96" t="s">
        <v>12</v>
      </c>
      <c r="BB2640" s="96">
        <v>3</v>
      </c>
      <c r="BC2640" t="s">
        <v>4569</v>
      </c>
      <c r="BD2640" t="s">
        <v>7158</v>
      </c>
      <c r="BE2640" t="s">
        <v>4470</v>
      </c>
      <c r="BH2640"/>
      <c r="BI2640"/>
      <c r="BJ2640" s="96">
        <v>4</v>
      </c>
      <c r="BK2640" s="96" t="s">
        <v>4304</v>
      </c>
      <c r="BL2640" s="68" t="s">
        <v>6786</v>
      </c>
      <c r="CQ2640" s="205">
        <v>1</v>
      </c>
    </row>
    <row r="2641" spans="52:95" x14ac:dyDescent="0.25">
      <c r="AZ2641" s="96" t="s">
        <v>3044</v>
      </c>
      <c r="BA2641" s="96" t="s">
        <v>12</v>
      </c>
      <c r="BB2641" s="96">
        <v>4</v>
      </c>
      <c r="BC2641" t="s">
        <v>4573</v>
      </c>
      <c r="BD2641" t="s">
        <v>6812</v>
      </c>
      <c r="BE2641" t="s">
        <v>6813</v>
      </c>
      <c r="BF2641" t="s">
        <v>6802</v>
      </c>
      <c r="BG2641" t="s">
        <v>6814</v>
      </c>
      <c r="BH2641" t="s">
        <v>6815</v>
      </c>
      <c r="BI2641" t="s">
        <v>6816</v>
      </c>
      <c r="BJ2641" s="96">
        <v>4</v>
      </c>
      <c r="BK2641" s="96" t="s">
        <v>4305</v>
      </c>
      <c r="BL2641" s="68" t="s">
        <v>6786</v>
      </c>
      <c r="CQ2641" s="205">
        <v>1</v>
      </c>
    </row>
    <row r="2642" spans="52:95" x14ac:dyDescent="0.25">
      <c r="AZ2642" s="96" t="s">
        <v>3044</v>
      </c>
      <c r="BA2642" s="96" t="s">
        <v>12</v>
      </c>
      <c r="BB2642" s="96">
        <v>5</v>
      </c>
      <c r="BC2642" t="s">
        <v>4577</v>
      </c>
      <c r="BD2642" t="s">
        <v>6817</v>
      </c>
      <c r="BE2642" t="s">
        <v>4578</v>
      </c>
      <c r="BF2642" t="s">
        <v>6818</v>
      </c>
      <c r="BG2642" t="s">
        <v>6819</v>
      </c>
      <c r="BH2642" t="s">
        <v>6793</v>
      </c>
      <c r="BI2642"/>
      <c r="BJ2642" s="96">
        <v>4</v>
      </c>
      <c r="BK2642" s="96" t="s">
        <v>4306</v>
      </c>
      <c r="BL2642" s="68" t="s">
        <v>6786</v>
      </c>
      <c r="CQ2642" s="205">
        <v>1</v>
      </c>
    </row>
    <row r="2643" spans="52:95" x14ac:dyDescent="0.25">
      <c r="AZ2643" s="96" t="s">
        <v>3049</v>
      </c>
      <c r="BA2643" s="96" t="s">
        <v>10</v>
      </c>
      <c r="BB2643" s="96">
        <v>1</v>
      </c>
      <c r="BC2643" t="s">
        <v>4512</v>
      </c>
      <c r="BD2643" t="s">
        <v>6848</v>
      </c>
      <c r="BH2643"/>
      <c r="BI2643"/>
      <c r="BJ2643" s="96">
        <v>4</v>
      </c>
      <c r="BK2643" s="96" t="s">
        <v>4292</v>
      </c>
      <c r="BL2643" s="68" t="s">
        <v>6786</v>
      </c>
      <c r="CQ2643" s="205">
        <v>1</v>
      </c>
    </row>
    <row r="2644" spans="52:95" x14ac:dyDescent="0.25">
      <c r="AZ2644" s="96" t="s">
        <v>3049</v>
      </c>
      <c r="BA2644" s="96" t="s">
        <v>10</v>
      </c>
      <c r="BB2644" s="96">
        <v>2</v>
      </c>
      <c r="BC2644" t="s">
        <v>4518</v>
      </c>
      <c r="BD2644" t="s">
        <v>5810</v>
      </c>
      <c r="BE2644" t="s">
        <v>6787</v>
      </c>
      <c r="BF2644" t="s">
        <v>6788</v>
      </c>
      <c r="BG2644" t="s">
        <v>6789</v>
      </c>
      <c r="BJ2644" s="96">
        <v>4</v>
      </c>
      <c r="BK2644" s="96" t="s">
        <v>4293</v>
      </c>
      <c r="BL2644" s="68" t="s">
        <v>6786</v>
      </c>
      <c r="CQ2644" s="205">
        <v>1</v>
      </c>
    </row>
    <row r="2645" spans="52:95" x14ac:dyDescent="0.25">
      <c r="AZ2645" s="96" t="s">
        <v>3049</v>
      </c>
      <c r="BA2645" s="96" t="s">
        <v>10</v>
      </c>
      <c r="BB2645" s="96">
        <v>3</v>
      </c>
      <c r="BC2645" t="s">
        <v>4523</v>
      </c>
      <c r="BD2645" t="s">
        <v>7143</v>
      </c>
      <c r="BJ2645" s="96">
        <v>4</v>
      </c>
      <c r="BK2645" s="96" t="s">
        <v>4294</v>
      </c>
      <c r="BL2645" s="68" t="s">
        <v>6786</v>
      </c>
      <c r="CQ2645" s="205">
        <v>1</v>
      </c>
    </row>
    <row r="2646" spans="52:95" x14ac:dyDescent="0.25">
      <c r="AZ2646" s="96" t="s">
        <v>3049</v>
      </c>
      <c r="BA2646" s="96" t="s">
        <v>10</v>
      </c>
      <c r="BB2646" s="96">
        <v>4</v>
      </c>
      <c r="BC2646" t="s">
        <v>4527</v>
      </c>
      <c r="BD2646" t="s">
        <v>7143</v>
      </c>
      <c r="BE2646" t="s">
        <v>7144</v>
      </c>
      <c r="BJ2646" s="96">
        <v>4</v>
      </c>
      <c r="BK2646" s="96" t="s">
        <v>4295</v>
      </c>
      <c r="BL2646" s="68" t="s">
        <v>6786</v>
      </c>
      <c r="CQ2646" s="205">
        <v>1</v>
      </c>
    </row>
    <row r="2647" spans="52:95" x14ac:dyDescent="0.25">
      <c r="AZ2647" s="96" t="s">
        <v>3049</v>
      </c>
      <c r="BA2647" s="96" t="s">
        <v>10</v>
      </c>
      <c r="BB2647" s="96">
        <v>5</v>
      </c>
      <c r="BC2647" t="s">
        <v>4531</v>
      </c>
      <c r="BD2647" t="s">
        <v>7143</v>
      </c>
      <c r="BE2647" t="s">
        <v>7145</v>
      </c>
      <c r="BF2647" t="s">
        <v>6792</v>
      </c>
      <c r="BG2647" t="s">
        <v>6793</v>
      </c>
      <c r="BJ2647" s="96">
        <v>4</v>
      </c>
      <c r="BK2647" s="96" t="s">
        <v>4296</v>
      </c>
      <c r="BL2647" s="68" t="s">
        <v>6786</v>
      </c>
      <c r="CQ2647" s="205">
        <v>1</v>
      </c>
    </row>
    <row r="2648" spans="52:95" x14ac:dyDescent="0.25">
      <c r="AZ2648" s="96" t="s">
        <v>3049</v>
      </c>
      <c r="BA2648" s="96" t="s">
        <v>54</v>
      </c>
      <c r="BB2648" s="96">
        <v>1</v>
      </c>
      <c r="BC2648" t="s">
        <v>4536</v>
      </c>
      <c r="BH2648"/>
      <c r="BI2648"/>
      <c r="BJ2648" s="96">
        <v>4</v>
      </c>
      <c r="BK2648" s="96" t="s">
        <v>4297</v>
      </c>
      <c r="BL2648" s="68" t="s">
        <v>6786</v>
      </c>
      <c r="CQ2648" s="205">
        <v>1</v>
      </c>
    </row>
    <row r="2649" spans="52:95" x14ac:dyDescent="0.25">
      <c r="AZ2649" s="96" t="s">
        <v>3049</v>
      </c>
      <c r="BA2649" s="96" t="s">
        <v>54</v>
      </c>
      <c r="BB2649" s="96">
        <v>2</v>
      </c>
      <c r="BC2649" t="s">
        <v>4540</v>
      </c>
      <c r="BD2649" t="s">
        <v>4541</v>
      </c>
      <c r="BE2649" t="s">
        <v>6794</v>
      </c>
      <c r="BF2649" t="s">
        <v>6789</v>
      </c>
      <c r="BG2649" t="s">
        <v>6788</v>
      </c>
      <c r="BH2649" s="96" t="s">
        <v>6795</v>
      </c>
      <c r="BJ2649" s="96">
        <v>4</v>
      </c>
      <c r="BK2649" s="96" t="s">
        <v>4298</v>
      </c>
      <c r="BL2649" s="68" t="s">
        <v>6786</v>
      </c>
      <c r="CQ2649" s="205">
        <v>1</v>
      </c>
    </row>
    <row r="2650" spans="52:95" x14ac:dyDescent="0.25">
      <c r="AZ2650" s="96" t="s">
        <v>3049</v>
      </c>
      <c r="BA2650" s="96" t="s">
        <v>54</v>
      </c>
      <c r="BB2650" s="96">
        <v>3</v>
      </c>
      <c r="BC2650" t="s">
        <v>4545</v>
      </c>
      <c r="BH2650"/>
      <c r="BI2650"/>
      <c r="BJ2650" s="96">
        <v>4</v>
      </c>
      <c r="BK2650" s="96" t="s">
        <v>4299</v>
      </c>
      <c r="BL2650" s="68" t="s">
        <v>6786</v>
      </c>
      <c r="CQ2650" s="205">
        <v>1</v>
      </c>
    </row>
    <row r="2651" spans="52:95" x14ac:dyDescent="0.25">
      <c r="AZ2651" s="96" t="s">
        <v>3049</v>
      </c>
      <c r="BA2651" s="96" t="s">
        <v>54</v>
      </c>
      <c r="BB2651" s="96">
        <v>4</v>
      </c>
      <c r="BC2651" t="s">
        <v>4550</v>
      </c>
      <c r="BD2651" t="s">
        <v>4551</v>
      </c>
      <c r="BE2651" t="s">
        <v>6799</v>
      </c>
      <c r="BF2651" t="s">
        <v>6800</v>
      </c>
      <c r="BG2651" t="s">
        <v>6801</v>
      </c>
      <c r="BH2651" t="s">
        <v>6802</v>
      </c>
      <c r="BI2651" t="s">
        <v>6803</v>
      </c>
      <c r="BJ2651" s="96">
        <v>4</v>
      </c>
      <c r="BK2651" s="96" t="s">
        <v>4300</v>
      </c>
      <c r="BL2651" s="68" t="s">
        <v>6786</v>
      </c>
      <c r="CQ2651" s="205">
        <v>1</v>
      </c>
    </row>
    <row r="2652" spans="52:95" x14ac:dyDescent="0.25">
      <c r="AZ2652" s="96" t="s">
        <v>3049</v>
      </c>
      <c r="BA2652" s="96" t="s">
        <v>54</v>
      </c>
      <c r="BB2652" s="96">
        <v>5</v>
      </c>
      <c r="BC2652" t="s">
        <v>4555</v>
      </c>
      <c r="BD2652" t="s">
        <v>4556</v>
      </c>
      <c r="BE2652" t="s">
        <v>6804</v>
      </c>
      <c r="BF2652" t="s">
        <v>6805</v>
      </c>
      <c r="BG2652" t="s">
        <v>6806</v>
      </c>
      <c r="BH2652" s="96" t="s">
        <v>6807</v>
      </c>
      <c r="BJ2652" s="96">
        <v>4</v>
      </c>
      <c r="BK2652" s="96" t="s">
        <v>4301</v>
      </c>
      <c r="BL2652" s="68" t="s">
        <v>6786</v>
      </c>
      <c r="CQ2652" s="205">
        <v>1</v>
      </c>
    </row>
    <row r="2653" spans="52:95" x14ac:dyDescent="0.25">
      <c r="AZ2653" s="96" t="s">
        <v>3049</v>
      </c>
      <c r="BA2653" s="96" t="s">
        <v>12</v>
      </c>
      <c r="BB2653" s="96">
        <v>1</v>
      </c>
      <c r="BC2653" t="s">
        <v>4560</v>
      </c>
      <c r="BD2653" t="s">
        <v>6848</v>
      </c>
      <c r="BH2653"/>
      <c r="BI2653"/>
      <c r="BJ2653" s="96">
        <v>4</v>
      </c>
      <c r="BK2653" s="96" t="s">
        <v>4302</v>
      </c>
      <c r="BL2653" s="68" t="s">
        <v>6786</v>
      </c>
      <c r="CQ2653" s="205">
        <v>1</v>
      </c>
    </row>
    <row r="2654" spans="52:95" x14ac:dyDescent="0.25">
      <c r="AZ2654" s="96" t="s">
        <v>3049</v>
      </c>
      <c r="BA2654" s="96" t="s">
        <v>12</v>
      </c>
      <c r="BB2654" s="96">
        <v>2</v>
      </c>
      <c r="BC2654" t="s">
        <v>4564</v>
      </c>
      <c r="BD2654" t="s">
        <v>4565</v>
      </c>
      <c r="BE2654" t="s">
        <v>6808</v>
      </c>
      <c r="BF2654" t="s">
        <v>6809</v>
      </c>
      <c r="BG2654" t="s">
        <v>6810</v>
      </c>
      <c r="BH2654" t="s">
        <v>6811</v>
      </c>
      <c r="BI2654"/>
      <c r="BJ2654" s="96">
        <v>4</v>
      </c>
      <c r="BK2654" s="96" t="s">
        <v>4303</v>
      </c>
      <c r="BL2654" s="68" t="s">
        <v>6786</v>
      </c>
      <c r="CQ2654" s="205">
        <v>1</v>
      </c>
    </row>
    <row r="2655" spans="52:95" x14ac:dyDescent="0.25">
      <c r="AZ2655" s="96" t="s">
        <v>3049</v>
      </c>
      <c r="BA2655" s="96" t="s">
        <v>12</v>
      </c>
      <c r="BB2655" s="96">
        <v>3</v>
      </c>
      <c r="BC2655" t="s">
        <v>4569</v>
      </c>
      <c r="BD2655" t="s">
        <v>7159</v>
      </c>
      <c r="BH2655"/>
      <c r="BI2655"/>
      <c r="BJ2655" s="96">
        <v>4</v>
      </c>
      <c r="BK2655" s="96" t="s">
        <v>4304</v>
      </c>
      <c r="BL2655" s="68" t="s">
        <v>6786</v>
      </c>
      <c r="CQ2655" s="205">
        <v>1</v>
      </c>
    </row>
    <row r="2656" spans="52:95" x14ac:dyDescent="0.25">
      <c r="AZ2656" s="96" t="s">
        <v>3049</v>
      </c>
      <c r="BA2656" s="96" t="s">
        <v>12</v>
      </c>
      <c r="BB2656" s="96">
        <v>4</v>
      </c>
      <c r="BC2656" t="s">
        <v>4573</v>
      </c>
      <c r="BD2656" t="s">
        <v>6812</v>
      </c>
      <c r="BE2656" t="s">
        <v>6813</v>
      </c>
      <c r="BF2656" t="s">
        <v>6802</v>
      </c>
      <c r="BG2656" t="s">
        <v>6814</v>
      </c>
      <c r="BH2656" t="s">
        <v>6815</v>
      </c>
      <c r="BI2656" t="s">
        <v>6816</v>
      </c>
      <c r="BJ2656" s="96">
        <v>4</v>
      </c>
      <c r="BK2656" s="96" t="s">
        <v>4305</v>
      </c>
      <c r="BL2656" s="68" t="s">
        <v>6786</v>
      </c>
      <c r="CQ2656" s="205">
        <v>1</v>
      </c>
    </row>
    <row r="2657" spans="52:95" x14ac:dyDescent="0.25">
      <c r="AZ2657" s="96" t="s">
        <v>3049</v>
      </c>
      <c r="BA2657" s="96" t="s">
        <v>12</v>
      </c>
      <c r="BB2657" s="96">
        <v>5</v>
      </c>
      <c r="BC2657" t="s">
        <v>4577</v>
      </c>
      <c r="BD2657" t="s">
        <v>6817</v>
      </c>
      <c r="BE2657" t="s">
        <v>4578</v>
      </c>
      <c r="BF2657" t="s">
        <v>6818</v>
      </c>
      <c r="BG2657" t="s">
        <v>6819</v>
      </c>
      <c r="BH2657" t="s">
        <v>6793</v>
      </c>
      <c r="BI2657"/>
      <c r="BJ2657" s="96">
        <v>4</v>
      </c>
      <c r="BK2657" s="96" t="s">
        <v>4306</v>
      </c>
      <c r="BL2657" s="68" t="s">
        <v>6786</v>
      </c>
      <c r="CQ2657" s="205">
        <v>1</v>
      </c>
    </row>
    <row r="2658" spans="52:95" x14ac:dyDescent="0.25">
      <c r="AZ2658" s="96" t="s">
        <v>3054</v>
      </c>
      <c r="BA2658" s="96" t="s">
        <v>10</v>
      </c>
      <c r="BB2658" s="96">
        <v>1</v>
      </c>
      <c r="BC2658" t="s">
        <v>4512</v>
      </c>
      <c r="BD2658" t="s">
        <v>5811</v>
      </c>
      <c r="BE2658" t="s">
        <v>6848</v>
      </c>
      <c r="BH2658"/>
      <c r="BI2658"/>
      <c r="BJ2658" s="96">
        <v>4</v>
      </c>
      <c r="BK2658" s="96" t="s">
        <v>4292</v>
      </c>
      <c r="BL2658" s="68" t="s">
        <v>6786</v>
      </c>
      <c r="CQ2658" s="205">
        <v>1</v>
      </c>
    </row>
    <row r="2659" spans="52:95" x14ac:dyDescent="0.25">
      <c r="AZ2659" s="96" t="s">
        <v>3054</v>
      </c>
      <c r="BA2659" s="96" t="s">
        <v>10</v>
      </c>
      <c r="BB2659" s="96">
        <v>2</v>
      </c>
      <c r="BC2659" t="s">
        <v>4518</v>
      </c>
      <c r="BD2659" t="s">
        <v>7160</v>
      </c>
      <c r="BE2659" t="s">
        <v>6787</v>
      </c>
      <c r="BF2659" t="s">
        <v>6788</v>
      </c>
      <c r="BG2659" t="s">
        <v>6789</v>
      </c>
      <c r="BJ2659" s="96">
        <v>4</v>
      </c>
      <c r="BK2659" s="96" t="s">
        <v>4293</v>
      </c>
      <c r="BL2659" s="68" t="s">
        <v>6786</v>
      </c>
      <c r="CQ2659" s="205">
        <v>1</v>
      </c>
    </row>
    <row r="2660" spans="52:95" x14ac:dyDescent="0.25">
      <c r="AZ2660" s="96" t="s">
        <v>3054</v>
      </c>
      <c r="BA2660" s="96" t="s">
        <v>10</v>
      </c>
      <c r="BB2660" s="96">
        <v>3</v>
      </c>
      <c r="BC2660" t="s">
        <v>4523</v>
      </c>
      <c r="BD2660" t="s">
        <v>5811</v>
      </c>
      <c r="BH2660"/>
      <c r="BI2660"/>
      <c r="BJ2660" s="96">
        <v>4</v>
      </c>
      <c r="BK2660" s="96" t="s">
        <v>4294</v>
      </c>
      <c r="BL2660" s="68" t="s">
        <v>6786</v>
      </c>
      <c r="CQ2660" s="205">
        <v>1</v>
      </c>
    </row>
    <row r="2661" spans="52:95" x14ac:dyDescent="0.25">
      <c r="AZ2661" s="96" t="s">
        <v>3054</v>
      </c>
      <c r="BA2661" s="96" t="s">
        <v>10</v>
      </c>
      <c r="BB2661" s="96">
        <v>4</v>
      </c>
      <c r="BC2661" t="s">
        <v>4527</v>
      </c>
      <c r="BD2661" t="s">
        <v>7161</v>
      </c>
      <c r="BJ2661" s="96">
        <v>4</v>
      </c>
      <c r="BK2661" s="96" t="s">
        <v>4295</v>
      </c>
      <c r="BL2661" s="68" t="s">
        <v>6786</v>
      </c>
      <c r="CQ2661" s="205">
        <v>1</v>
      </c>
    </row>
    <row r="2662" spans="52:95" x14ac:dyDescent="0.25">
      <c r="AZ2662" s="96" t="s">
        <v>3054</v>
      </c>
      <c r="BA2662" s="96" t="s">
        <v>10</v>
      </c>
      <c r="BB2662" s="96">
        <v>5</v>
      </c>
      <c r="BC2662" t="s">
        <v>4531</v>
      </c>
      <c r="BD2662" t="s">
        <v>5812</v>
      </c>
      <c r="BE2662" t="s">
        <v>6792</v>
      </c>
      <c r="BF2662" t="s">
        <v>6793</v>
      </c>
      <c r="BJ2662" s="96">
        <v>4</v>
      </c>
      <c r="BK2662" s="96" t="s">
        <v>4296</v>
      </c>
      <c r="BL2662" s="68" t="s">
        <v>6786</v>
      </c>
      <c r="CQ2662" s="205">
        <v>1</v>
      </c>
    </row>
    <row r="2663" spans="52:95" x14ac:dyDescent="0.25">
      <c r="AZ2663" s="96" t="s">
        <v>3054</v>
      </c>
      <c r="BA2663" s="96" t="s">
        <v>54</v>
      </c>
      <c r="BB2663" s="96">
        <v>1</v>
      </c>
      <c r="BC2663" t="s">
        <v>4536</v>
      </c>
      <c r="BD2663" t="s">
        <v>7162</v>
      </c>
      <c r="BJ2663" s="96">
        <v>4</v>
      </c>
      <c r="BK2663" s="96" t="s">
        <v>4297</v>
      </c>
      <c r="BL2663" s="68" t="s">
        <v>6786</v>
      </c>
      <c r="CQ2663" s="205">
        <v>1</v>
      </c>
    </row>
    <row r="2664" spans="52:95" x14ac:dyDescent="0.25">
      <c r="AZ2664" s="96" t="s">
        <v>3054</v>
      </c>
      <c r="BA2664" s="96" t="s">
        <v>54</v>
      </c>
      <c r="BB2664" s="96">
        <v>2</v>
      </c>
      <c r="BC2664" t="s">
        <v>4540</v>
      </c>
      <c r="BD2664" t="s">
        <v>4541</v>
      </c>
      <c r="BE2664" t="s">
        <v>6794</v>
      </c>
      <c r="BF2664" t="s">
        <v>6789</v>
      </c>
      <c r="BG2664" t="s">
        <v>6788</v>
      </c>
      <c r="BH2664" s="96" t="s">
        <v>6795</v>
      </c>
      <c r="BJ2664" s="96">
        <v>4</v>
      </c>
      <c r="BK2664" s="96" t="s">
        <v>4298</v>
      </c>
      <c r="BL2664" s="68" t="s">
        <v>6786</v>
      </c>
      <c r="CQ2664" s="205">
        <v>1</v>
      </c>
    </row>
    <row r="2665" spans="52:95" x14ac:dyDescent="0.25">
      <c r="AZ2665" s="96" t="s">
        <v>3054</v>
      </c>
      <c r="BA2665" s="96" t="s">
        <v>54</v>
      </c>
      <c r="BB2665" s="96">
        <v>3</v>
      </c>
      <c r="BC2665" t="s">
        <v>4545</v>
      </c>
      <c r="BD2665" t="s">
        <v>5811</v>
      </c>
      <c r="BH2665"/>
      <c r="BI2665"/>
      <c r="BJ2665" s="96">
        <v>4</v>
      </c>
      <c r="BK2665" s="96" t="s">
        <v>4299</v>
      </c>
      <c r="BL2665" s="68" t="s">
        <v>6786</v>
      </c>
      <c r="CQ2665" s="205">
        <v>1</v>
      </c>
    </row>
    <row r="2666" spans="52:95" x14ac:dyDescent="0.25">
      <c r="AZ2666" s="96" t="s">
        <v>3054</v>
      </c>
      <c r="BA2666" s="96" t="s">
        <v>54</v>
      </c>
      <c r="BB2666" s="96">
        <v>4</v>
      </c>
      <c r="BC2666" t="s">
        <v>4550</v>
      </c>
      <c r="BD2666" t="s">
        <v>4551</v>
      </c>
      <c r="BE2666" t="s">
        <v>6799</v>
      </c>
      <c r="BF2666" t="s">
        <v>6800</v>
      </c>
      <c r="BG2666" t="s">
        <v>6801</v>
      </c>
      <c r="BH2666" s="96" t="s">
        <v>6802</v>
      </c>
      <c r="BI2666" s="96" t="s">
        <v>6803</v>
      </c>
      <c r="BJ2666" s="96">
        <v>4</v>
      </c>
      <c r="BK2666" s="96" t="s">
        <v>4300</v>
      </c>
      <c r="BL2666" s="68" t="s">
        <v>6786</v>
      </c>
      <c r="CQ2666" s="205">
        <v>1</v>
      </c>
    </row>
    <row r="2667" spans="52:95" x14ac:dyDescent="0.25">
      <c r="AZ2667" s="96" t="s">
        <v>3054</v>
      </c>
      <c r="BA2667" s="96" t="s">
        <v>54</v>
      </c>
      <c r="BB2667" s="96">
        <v>5</v>
      </c>
      <c r="BC2667" t="s">
        <v>4555</v>
      </c>
      <c r="BD2667" t="s">
        <v>4556</v>
      </c>
      <c r="BE2667" t="s">
        <v>6804</v>
      </c>
      <c r="BF2667" t="s">
        <v>6805</v>
      </c>
      <c r="BG2667" t="s">
        <v>6806</v>
      </c>
      <c r="BH2667" s="96" t="s">
        <v>6807</v>
      </c>
      <c r="BJ2667" s="96">
        <v>4</v>
      </c>
      <c r="BK2667" s="96" t="s">
        <v>4301</v>
      </c>
      <c r="BL2667" s="68" t="s">
        <v>6786</v>
      </c>
      <c r="CQ2667" s="205">
        <v>1</v>
      </c>
    </row>
    <row r="2668" spans="52:95" x14ac:dyDescent="0.25">
      <c r="AZ2668" s="96" t="s">
        <v>3054</v>
      </c>
      <c r="BA2668" s="96" t="s">
        <v>12</v>
      </c>
      <c r="BB2668" s="96">
        <v>1</v>
      </c>
      <c r="BC2668" t="s">
        <v>4560</v>
      </c>
      <c r="BD2668" t="s">
        <v>5811</v>
      </c>
      <c r="BE2668" t="s">
        <v>6848</v>
      </c>
      <c r="BH2668"/>
      <c r="BI2668"/>
      <c r="BJ2668" s="96">
        <v>4</v>
      </c>
      <c r="BK2668" s="96" t="s">
        <v>4302</v>
      </c>
      <c r="BL2668" s="68" t="s">
        <v>6786</v>
      </c>
      <c r="CQ2668" s="205">
        <v>1</v>
      </c>
    </row>
    <row r="2669" spans="52:95" x14ac:dyDescent="0.25">
      <c r="AZ2669" s="96" t="s">
        <v>3054</v>
      </c>
      <c r="BA2669" s="96" t="s">
        <v>12</v>
      </c>
      <c r="BB2669" s="96">
        <v>2</v>
      </c>
      <c r="BC2669" t="s">
        <v>4564</v>
      </c>
      <c r="BD2669" t="s">
        <v>4565</v>
      </c>
      <c r="BE2669" t="s">
        <v>6808</v>
      </c>
      <c r="BF2669" t="s">
        <v>6809</v>
      </c>
      <c r="BG2669" t="s">
        <v>6810</v>
      </c>
      <c r="BH2669" t="s">
        <v>6811</v>
      </c>
      <c r="BI2669"/>
      <c r="BJ2669" s="96">
        <v>4</v>
      </c>
      <c r="BK2669" s="96" t="s">
        <v>4303</v>
      </c>
      <c r="BL2669" s="68" t="s">
        <v>6786</v>
      </c>
      <c r="CQ2669" s="205">
        <v>1</v>
      </c>
    </row>
    <row r="2670" spans="52:95" x14ac:dyDescent="0.25">
      <c r="AZ2670" s="96" t="s">
        <v>3054</v>
      </c>
      <c r="BA2670" s="96" t="s">
        <v>12</v>
      </c>
      <c r="BB2670" s="96">
        <v>3</v>
      </c>
      <c r="BC2670" t="s">
        <v>4569</v>
      </c>
      <c r="BD2670" t="s">
        <v>5812</v>
      </c>
      <c r="BE2670" t="s">
        <v>5811</v>
      </c>
      <c r="BH2670"/>
      <c r="BI2670"/>
      <c r="BJ2670" s="96">
        <v>4</v>
      </c>
      <c r="BK2670" s="96" t="s">
        <v>4304</v>
      </c>
      <c r="BL2670" s="68" t="s">
        <v>6786</v>
      </c>
      <c r="CQ2670" s="205">
        <v>1</v>
      </c>
    </row>
    <row r="2671" spans="52:95" x14ac:dyDescent="0.25">
      <c r="AZ2671" s="96" t="s">
        <v>3054</v>
      </c>
      <c r="BA2671" s="96" t="s">
        <v>12</v>
      </c>
      <c r="BB2671" s="96">
        <v>4</v>
      </c>
      <c r="BC2671" t="s">
        <v>4573</v>
      </c>
      <c r="BD2671" t="s">
        <v>6812</v>
      </c>
      <c r="BE2671" t="s">
        <v>6813</v>
      </c>
      <c r="BF2671" t="s">
        <v>6802</v>
      </c>
      <c r="BG2671" t="s">
        <v>6814</v>
      </c>
      <c r="BH2671" t="s">
        <v>6815</v>
      </c>
      <c r="BI2671" t="s">
        <v>6816</v>
      </c>
      <c r="BJ2671" s="96">
        <v>4</v>
      </c>
      <c r="BK2671" s="96" t="s">
        <v>4305</v>
      </c>
      <c r="BL2671" s="68" t="s">
        <v>6786</v>
      </c>
      <c r="CQ2671" s="205">
        <v>1</v>
      </c>
    </row>
    <row r="2672" spans="52:95" x14ac:dyDescent="0.25">
      <c r="AZ2672" s="96" t="s">
        <v>3054</v>
      </c>
      <c r="BA2672" s="96" t="s">
        <v>12</v>
      </c>
      <c r="BB2672" s="96">
        <v>5</v>
      </c>
      <c r="BC2672" t="s">
        <v>4577</v>
      </c>
      <c r="BD2672" t="s">
        <v>6817</v>
      </c>
      <c r="BE2672" t="s">
        <v>4578</v>
      </c>
      <c r="BF2672" t="s">
        <v>6818</v>
      </c>
      <c r="BG2672" t="s">
        <v>6819</v>
      </c>
      <c r="BH2672" t="s">
        <v>6793</v>
      </c>
      <c r="BI2672"/>
      <c r="BJ2672" s="96">
        <v>4</v>
      </c>
      <c r="BK2672" s="96" t="s">
        <v>4306</v>
      </c>
      <c r="BL2672" s="68" t="s">
        <v>6786</v>
      </c>
      <c r="CQ2672" s="205">
        <v>1</v>
      </c>
    </row>
    <row r="2673" spans="52:95" x14ac:dyDescent="0.25">
      <c r="AZ2673" s="96" t="s">
        <v>3075</v>
      </c>
      <c r="BA2673" s="96" t="s">
        <v>10</v>
      </c>
      <c r="BB2673" s="96">
        <v>1</v>
      </c>
      <c r="BC2673" t="s">
        <v>4512</v>
      </c>
      <c r="BD2673" t="s">
        <v>4471</v>
      </c>
      <c r="BE2673" t="s">
        <v>6848</v>
      </c>
      <c r="BH2673"/>
      <c r="BI2673"/>
      <c r="BJ2673" s="96">
        <v>4</v>
      </c>
      <c r="BK2673" s="96" t="s">
        <v>4292</v>
      </c>
      <c r="BL2673" s="68" t="s">
        <v>6786</v>
      </c>
      <c r="CQ2673" s="205">
        <v>1</v>
      </c>
    </row>
    <row r="2674" spans="52:95" x14ac:dyDescent="0.25">
      <c r="AZ2674" s="96" t="s">
        <v>3075</v>
      </c>
      <c r="BA2674" s="96" t="s">
        <v>10</v>
      </c>
      <c r="BB2674" s="96">
        <v>2</v>
      </c>
      <c r="BC2674" t="s">
        <v>4518</v>
      </c>
      <c r="BD2674" t="s">
        <v>7163</v>
      </c>
      <c r="BE2674" t="s">
        <v>6787</v>
      </c>
      <c r="BF2674" t="s">
        <v>6788</v>
      </c>
      <c r="BG2674" t="s">
        <v>6789</v>
      </c>
      <c r="BJ2674" s="96">
        <v>4</v>
      </c>
      <c r="BK2674" s="96" t="s">
        <v>4293</v>
      </c>
      <c r="BL2674" s="68" t="s">
        <v>6786</v>
      </c>
      <c r="CQ2674" s="205">
        <v>1</v>
      </c>
    </row>
    <row r="2675" spans="52:95" x14ac:dyDescent="0.25">
      <c r="AZ2675" s="96" t="s">
        <v>3075</v>
      </c>
      <c r="BA2675" s="96" t="s">
        <v>10</v>
      </c>
      <c r="BB2675" s="96">
        <v>3</v>
      </c>
      <c r="BC2675" t="s">
        <v>4523</v>
      </c>
      <c r="BD2675" t="s">
        <v>4471</v>
      </c>
      <c r="BH2675"/>
      <c r="BI2675"/>
      <c r="BJ2675" s="96">
        <v>4</v>
      </c>
      <c r="BK2675" s="96" t="s">
        <v>4294</v>
      </c>
      <c r="BL2675" s="68" t="s">
        <v>6786</v>
      </c>
      <c r="CQ2675" s="205">
        <v>1</v>
      </c>
    </row>
    <row r="2676" spans="52:95" x14ac:dyDescent="0.25">
      <c r="AZ2676" s="96" t="s">
        <v>3075</v>
      </c>
      <c r="BA2676" s="96" t="s">
        <v>10</v>
      </c>
      <c r="BB2676" s="96">
        <v>4</v>
      </c>
      <c r="BC2676" t="s">
        <v>4527</v>
      </c>
      <c r="BD2676" t="s">
        <v>7161</v>
      </c>
      <c r="BJ2676" s="96">
        <v>4</v>
      </c>
      <c r="BK2676" s="96" t="s">
        <v>4295</v>
      </c>
      <c r="BL2676" s="68" t="s">
        <v>6786</v>
      </c>
      <c r="CQ2676" s="205">
        <v>1</v>
      </c>
    </row>
    <row r="2677" spans="52:95" x14ac:dyDescent="0.25">
      <c r="AZ2677" s="96" t="s">
        <v>3075</v>
      </c>
      <c r="BA2677" s="96" t="s">
        <v>10</v>
      </c>
      <c r="BB2677" s="96">
        <v>5</v>
      </c>
      <c r="BC2677" t="s">
        <v>4531</v>
      </c>
      <c r="BD2677" t="s">
        <v>5813</v>
      </c>
      <c r="BE2677" t="s">
        <v>6792</v>
      </c>
      <c r="BF2677" t="s">
        <v>6793</v>
      </c>
      <c r="BJ2677" s="96">
        <v>4</v>
      </c>
      <c r="BK2677" s="96" t="s">
        <v>4296</v>
      </c>
      <c r="BL2677" s="68" t="s">
        <v>6786</v>
      </c>
      <c r="CQ2677" s="205">
        <v>1</v>
      </c>
    </row>
    <row r="2678" spans="52:95" x14ac:dyDescent="0.25">
      <c r="AZ2678" s="96" t="s">
        <v>3075</v>
      </c>
      <c r="BA2678" s="96" t="s">
        <v>54</v>
      </c>
      <c r="BB2678" s="96">
        <v>1</v>
      </c>
      <c r="BC2678" t="s">
        <v>4536</v>
      </c>
      <c r="BD2678" t="s">
        <v>4472</v>
      </c>
      <c r="BI2678"/>
      <c r="BJ2678" s="96">
        <v>4</v>
      </c>
      <c r="BK2678" s="96" t="s">
        <v>4297</v>
      </c>
      <c r="BL2678" s="68" t="s">
        <v>6786</v>
      </c>
      <c r="CQ2678" s="205">
        <v>1</v>
      </c>
    </row>
    <row r="2679" spans="52:95" x14ac:dyDescent="0.25">
      <c r="AZ2679" s="96" t="s">
        <v>3075</v>
      </c>
      <c r="BA2679" s="96" t="s">
        <v>54</v>
      </c>
      <c r="BB2679" s="96">
        <v>2</v>
      </c>
      <c r="BC2679" t="s">
        <v>4540</v>
      </c>
      <c r="BD2679" t="s">
        <v>4541</v>
      </c>
      <c r="BE2679" t="s">
        <v>6794</v>
      </c>
      <c r="BF2679" t="s">
        <v>6789</v>
      </c>
      <c r="BG2679" t="s">
        <v>6788</v>
      </c>
      <c r="BH2679" s="96" t="s">
        <v>6795</v>
      </c>
      <c r="BJ2679" s="96">
        <v>4</v>
      </c>
      <c r="BK2679" s="96" t="s">
        <v>4298</v>
      </c>
      <c r="BL2679" s="68" t="s">
        <v>6786</v>
      </c>
      <c r="CQ2679" s="205">
        <v>1</v>
      </c>
    </row>
    <row r="2680" spans="52:95" x14ac:dyDescent="0.25">
      <c r="AZ2680" s="96" t="s">
        <v>3075</v>
      </c>
      <c r="BA2680" s="96" t="s">
        <v>54</v>
      </c>
      <c r="BB2680" s="96">
        <v>3</v>
      </c>
      <c r="BC2680" t="s">
        <v>4545</v>
      </c>
      <c r="BD2680" t="s">
        <v>4471</v>
      </c>
      <c r="BH2680"/>
      <c r="BI2680"/>
      <c r="BJ2680" s="96">
        <v>4</v>
      </c>
      <c r="BK2680" s="96" t="s">
        <v>4299</v>
      </c>
      <c r="BL2680" s="68" t="s">
        <v>6786</v>
      </c>
      <c r="CQ2680" s="205">
        <v>1</v>
      </c>
    </row>
    <row r="2681" spans="52:95" x14ac:dyDescent="0.25">
      <c r="AZ2681" s="96" t="s">
        <v>3075</v>
      </c>
      <c r="BA2681" s="96" t="s">
        <v>54</v>
      </c>
      <c r="BB2681" s="96">
        <v>4</v>
      </c>
      <c r="BC2681" t="s">
        <v>4550</v>
      </c>
      <c r="BD2681" t="s">
        <v>4551</v>
      </c>
      <c r="BE2681" t="s">
        <v>6799</v>
      </c>
      <c r="BF2681" t="s">
        <v>6800</v>
      </c>
      <c r="BG2681" t="s">
        <v>6801</v>
      </c>
      <c r="BH2681" s="96" t="s">
        <v>6802</v>
      </c>
      <c r="BI2681" s="96" t="s">
        <v>6803</v>
      </c>
      <c r="BJ2681" s="96">
        <v>4</v>
      </c>
      <c r="BK2681" s="96" t="s">
        <v>4300</v>
      </c>
      <c r="BL2681" s="68" t="s">
        <v>6786</v>
      </c>
      <c r="CQ2681" s="205">
        <v>1</v>
      </c>
    </row>
    <row r="2682" spans="52:95" x14ac:dyDescent="0.25">
      <c r="AZ2682" s="96" t="s">
        <v>3075</v>
      </c>
      <c r="BA2682" s="96" t="s">
        <v>54</v>
      </c>
      <c r="BB2682" s="96">
        <v>5</v>
      </c>
      <c r="BC2682" t="s">
        <v>4555</v>
      </c>
      <c r="BD2682" t="s">
        <v>4556</v>
      </c>
      <c r="BE2682" t="s">
        <v>6804</v>
      </c>
      <c r="BF2682" t="s">
        <v>6805</v>
      </c>
      <c r="BG2682" t="s">
        <v>6806</v>
      </c>
      <c r="BH2682" s="96" t="s">
        <v>6807</v>
      </c>
      <c r="BJ2682" s="96">
        <v>4</v>
      </c>
      <c r="BK2682" s="96" t="s">
        <v>4301</v>
      </c>
      <c r="BL2682" s="68" t="s">
        <v>6786</v>
      </c>
      <c r="CQ2682" s="205">
        <v>1</v>
      </c>
    </row>
    <row r="2683" spans="52:95" x14ac:dyDescent="0.25">
      <c r="AZ2683" s="96" t="s">
        <v>3075</v>
      </c>
      <c r="BA2683" s="96" t="s">
        <v>12</v>
      </c>
      <c r="BB2683" s="96">
        <v>1</v>
      </c>
      <c r="BC2683" t="s">
        <v>4560</v>
      </c>
      <c r="BD2683" t="s">
        <v>4471</v>
      </c>
      <c r="BE2683" t="s">
        <v>6848</v>
      </c>
      <c r="BH2683"/>
      <c r="BI2683"/>
      <c r="BJ2683" s="96">
        <v>4</v>
      </c>
      <c r="BK2683" s="96" t="s">
        <v>4302</v>
      </c>
      <c r="BL2683" s="68" t="s">
        <v>6786</v>
      </c>
      <c r="CQ2683" s="205">
        <v>1</v>
      </c>
    </row>
    <row r="2684" spans="52:95" x14ac:dyDescent="0.25">
      <c r="AZ2684" s="96" t="s">
        <v>3075</v>
      </c>
      <c r="BA2684" s="96" t="s">
        <v>12</v>
      </c>
      <c r="BB2684" s="96">
        <v>2</v>
      </c>
      <c r="BC2684" t="s">
        <v>4564</v>
      </c>
      <c r="BD2684" t="s">
        <v>4565</v>
      </c>
      <c r="BE2684" t="s">
        <v>6808</v>
      </c>
      <c r="BF2684" t="s">
        <v>6809</v>
      </c>
      <c r="BG2684" t="s">
        <v>6810</v>
      </c>
      <c r="BH2684" t="s">
        <v>6811</v>
      </c>
      <c r="BI2684"/>
      <c r="BJ2684" s="96">
        <v>4</v>
      </c>
      <c r="BK2684" s="96" t="s">
        <v>4303</v>
      </c>
      <c r="BL2684" s="68" t="s">
        <v>6786</v>
      </c>
      <c r="CQ2684" s="205">
        <v>1</v>
      </c>
    </row>
    <row r="2685" spans="52:95" x14ac:dyDescent="0.25">
      <c r="AZ2685" s="96" t="s">
        <v>3075</v>
      </c>
      <c r="BA2685" s="96" t="s">
        <v>12</v>
      </c>
      <c r="BB2685" s="96">
        <v>3</v>
      </c>
      <c r="BC2685" t="s">
        <v>4569</v>
      </c>
      <c r="BD2685" t="s">
        <v>5813</v>
      </c>
      <c r="BE2685" t="s">
        <v>4471</v>
      </c>
      <c r="BH2685"/>
      <c r="BI2685"/>
      <c r="BJ2685" s="96">
        <v>4</v>
      </c>
      <c r="BK2685" s="96" t="s">
        <v>4304</v>
      </c>
      <c r="BL2685" s="68" t="s">
        <v>6786</v>
      </c>
      <c r="CQ2685" s="205">
        <v>1</v>
      </c>
    </row>
    <row r="2686" spans="52:95" x14ac:dyDescent="0.25">
      <c r="AZ2686" s="96" t="s">
        <v>3075</v>
      </c>
      <c r="BA2686" s="96" t="s">
        <v>12</v>
      </c>
      <c r="BB2686" s="96">
        <v>4</v>
      </c>
      <c r="BC2686" t="s">
        <v>4573</v>
      </c>
      <c r="BD2686" t="s">
        <v>6812</v>
      </c>
      <c r="BE2686" t="s">
        <v>6813</v>
      </c>
      <c r="BF2686" t="s">
        <v>6802</v>
      </c>
      <c r="BG2686" t="s">
        <v>6814</v>
      </c>
      <c r="BH2686" t="s">
        <v>6815</v>
      </c>
      <c r="BI2686" t="s">
        <v>6816</v>
      </c>
      <c r="BJ2686" s="96">
        <v>4</v>
      </c>
      <c r="BK2686" s="96" t="s">
        <v>4305</v>
      </c>
      <c r="BL2686" s="68" t="s">
        <v>6786</v>
      </c>
      <c r="CQ2686" s="205">
        <v>1</v>
      </c>
    </row>
    <row r="2687" spans="52:95" x14ac:dyDescent="0.25">
      <c r="AZ2687" s="96" t="s">
        <v>3075</v>
      </c>
      <c r="BA2687" s="96" t="s">
        <v>12</v>
      </c>
      <c r="BB2687" s="96">
        <v>5</v>
      </c>
      <c r="BC2687" t="s">
        <v>4577</v>
      </c>
      <c r="BD2687" t="s">
        <v>6817</v>
      </c>
      <c r="BE2687" t="s">
        <v>4578</v>
      </c>
      <c r="BF2687" t="s">
        <v>6818</v>
      </c>
      <c r="BG2687" t="s">
        <v>6819</v>
      </c>
      <c r="BH2687" t="s">
        <v>6793</v>
      </c>
      <c r="BI2687"/>
      <c r="BJ2687" s="96">
        <v>4</v>
      </c>
      <c r="BK2687" s="96" t="s">
        <v>4306</v>
      </c>
      <c r="BL2687" s="68" t="s">
        <v>6786</v>
      </c>
      <c r="CQ2687" s="205">
        <v>1</v>
      </c>
    </row>
    <row r="2688" spans="52:95" x14ac:dyDescent="0.25">
      <c r="AZ2688" s="96" t="s">
        <v>3092</v>
      </c>
      <c r="BA2688" s="96" t="s">
        <v>10</v>
      </c>
      <c r="BB2688" s="96">
        <v>1</v>
      </c>
      <c r="BC2688" t="s">
        <v>4512</v>
      </c>
      <c r="BD2688" t="s">
        <v>4433</v>
      </c>
      <c r="BE2688" t="s">
        <v>6848</v>
      </c>
      <c r="BI2688"/>
      <c r="BJ2688" s="96">
        <v>4</v>
      </c>
      <c r="BK2688" s="96" t="s">
        <v>4292</v>
      </c>
      <c r="BL2688" s="68" t="s">
        <v>6786</v>
      </c>
      <c r="CQ2688" s="205">
        <v>1</v>
      </c>
    </row>
    <row r="2689" spans="52:95" x14ac:dyDescent="0.25">
      <c r="AZ2689" s="96" t="s">
        <v>3092</v>
      </c>
      <c r="BA2689" s="96" t="s">
        <v>10</v>
      </c>
      <c r="BB2689" s="96">
        <v>2</v>
      </c>
      <c r="BC2689" t="s">
        <v>4518</v>
      </c>
      <c r="BD2689" t="s">
        <v>7164</v>
      </c>
      <c r="BE2689" t="s">
        <v>6787</v>
      </c>
      <c r="BF2689" t="s">
        <v>6788</v>
      </c>
      <c r="BG2689" t="s">
        <v>6789</v>
      </c>
      <c r="BJ2689" s="96">
        <v>4</v>
      </c>
      <c r="BK2689" s="96" t="s">
        <v>4293</v>
      </c>
      <c r="BL2689" s="68" t="s">
        <v>6786</v>
      </c>
      <c r="CQ2689" s="205">
        <v>1</v>
      </c>
    </row>
    <row r="2690" spans="52:95" x14ac:dyDescent="0.25">
      <c r="AZ2690" s="96" t="s">
        <v>3092</v>
      </c>
      <c r="BA2690" s="96" t="s">
        <v>10</v>
      </c>
      <c r="BB2690" s="96">
        <v>3</v>
      </c>
      <c r="BC2690" t="s">
        <v>4523</v>
      </c>
      <c r="BD2690" t="s">
        <v>4433</v>
      </c>
      <c r="BI2690"/>
      <c r="BJ2690" s="96">
        <v>4</v>
      </c>
      <c r="BK2690" s="96" t="s">
        <v>4294</v>
      </c>
      <c r="BL2690" s="68" t="s">
        <v>6786</v>
      </c>
      <c r="CQ2690" s="205">
        <v>1</v>
      </c>
    </row>
    <row r="2691" spans="52:95" x14ac:dyDescent="0.25">
      <c r="AZ2691" s="96" t="s">
        <v>3092</v>
      </c>
      <c r="BA2691" s="96" t="s">
        <v>10</v>
      </c>
      <c r="BB2691" s="96">
        <v>4</v>
      </c>
      <c r="BC2691" t="s">
        <v>4527</v>
      </c>
      <c r="BD2691" t="s">
        <v>7161</v>
      </c>
      <c r="BJ2691" s="96">
        <v>4</v>
      </c>
      <c r="BK2691" s="96" t="s">
        <v>4295</v>
      </c>
      <c r="BL2691" s="68" t="s">
        <v>6786</v>
      </c>
      <c r="CQ2691" s="205">
        <v>1</v>
      </c>
    </row>
    <row r="2692" spans="52:95" x14ac:dyDescent="0.25">
      <c r="AZ2692" s="96" t="s">
        <v>3092</v>
      </c>
      <c r="BA2692" s="96" t="s">
        <v>10</v>
      </c>
      <c r="BB2692" s="96">
        <v>5</v>
      </c>
      <c r="BC2692" t="s">
        <v>4531</v>
      </c>
      <c r="BD2692" t="s">
        <v>4368</v>
      </c>
      <c r="BE2692" t="s">
        <v>6792</v>
      </c>
      <c r="BF2692" t="s">
        <v>6793</v>
      </c>
      <c r="BJ2692" s="96">
        <v>4</v>
      </c>
      <c r="BK2692" s="96" t="s">
        <v>4296</v>
      </c>
      <c r="BL2692" s="68" t="s">
        <v>6786</v>
      </c>
      <c r="CQ2692" s="205">
        <v>1</v>
      </c>
    </row>
    <row r="2693" spans="52:95" x14ac:dyDescent="0.25">
      <c r="AZ2693" s="96" t="s">
        <v>3092</v>
      </c>
      <c r="BA2693" s="96" t="s">
        <v>54</v>
      </c>
      <c r="BB2693" s="96">
        <v>1</v>
      </c>
      <c r="BC2693" t="s">
        <v>4536</v>
      </c>
      <c r="BD2693" t="s">
        <v>7165</v>
      </c>
      <c r="BI2693"/>
      <c r="BJ2693" s="96">
        <v>4</v>
      </c>
      <c r="BK2693" s="96" t="s">
        <v>4297</v>
      </c>
      <c r="BL2693" s="68" t="s">
        <v>6786</v>
      </c>
      <c r="CQ2693" s="205">
        <v>1</v>
      </c>
    </row>
    <row r="2694" spans="52:95" x14ac:dyDescent="0.25">
      <c r="AZ2694" s="96" t="s">
        <v>3092</v>
      </c>
      <c r="BA2694" s="96" t="s">
        <v>54</v>
      </c>
      <c r="BB2694" s="96">
        <v>2</v>
      </c>
      <c r="BC2694" t="s">
        <v>4540</v>
      </c>
      <c r="BD2694" t="s">
        <v>4541</v>
      </c>
      <c r="BE2694" t="s">
        <v>6794</v>
      </c>
      <c r="BF2694" t="s">
        <v>6789</v>
      </c>
      <c r="BG2694" t="s">
        <v>6788</v>
      </c>
      <c r="BH2694" s="96" t="s">
        <v>6795</v>
      </c>
      <c r="BJ2694" s="96">
        <v>4</v>
      </c>
      <c r="BK2694" s="96" t="s">
        <v>4298</v>
      </c>
      <c r="BL2694" s="68" t="s">
        <v>6786</v>
      </c>
      <c r="CQ2694" s="205">
        <v>1</v>
      </c>
    </row>
    <row r="2695" spans="52:95" x14ac:dyDescent="0.25">
      <c r="AZ2695" s="96" t="s">
        <v>3092</v>
      </c>
      <c r="BA2695" s="96" t="s">
        <v>54</v>
      </c>
      <c r="BB2695" s="96">
        <v>3</v>
      </c>
      <c r="BC2695" t="s">
        <v>4545</v>
      </c>
      <c r="BD2695" t="s">
        <v>4433</v>
      </c>
      <c r="BI2695"/>
      <c r="BJ2695" s="96">
        <v>4</v>
      </c>
      <c r="BK2695" s="96" t="s">
        <v>4299</v>
      </c>
      <c r="BL2695" s="68" t="s">
        <v>6786</v>
      </c>
      <c r="CQ2695" s="205">
        <v>1</v>
      </c>
    </row>
    <row r="2696" spans="52:95" x14ac:dyDescent="0.25">
      <c r="AZ2696" s="96" t="s">
        <v>3092</v>
      </c>
      <c r="BA2696" s="96" t="s">
        <v>54</v>
      </c>
      <c r="BB2696" s="96">
        <v>4</v>
      </c>
      <c r="BC2696" t="s">
        <v>4550</v>
      </c>
      <c r="BD2696" t="s">
        <v>4551</v>
      </c>
      <c r="BE2696" t="s">
        <v>6799</v>
      </c>
      <c r="BF2696" t="s">
        <v>6800</v>
      </c>
      <c r="BG2696" t="s">
        <v>6801</v>
      </c>
      <c r="BH2696" s="96" t="s">
        <v>6802</v>
      </c>
      <c r="BI2696" s="96" t="s">
        <v>6803</v>
      </c>
      <c r="BJ2696" s="96">
        <v>4</v>
      </c>
      <c r="BK2696" s="96" t="s">
        <v>4300</v>
      </c>
      <c r="BL2696" s="68" t="s">
        <v>6786</v>
      </c>
      <c r="CQ2696" s="205">
        <v>1</v>
      </c>
    </row>
    <row r="2697" spans="52:95" x14ac:dyDescent="0.25">
      <c r="AZ2697" s="96" t="s">
        <v>3092</v>
      </c>
      <c r="BA2697" s="96" t="s">
        <v>54</v>
      </c>
      <c r="BB2697" s="96">
        <v>5</v>
      </c>
      <c r="BC2697" t="s">
        <v>4555</v>
      </c>
      <c r="BD2697" t="s">
        <v>4556</v>
      </c>
      <c r="BE2697" t="s">
        <v>6804</v>
      </c>
      <c r="BF2697" t="s">
        <v>6805</v>
      </c>
      <c r="BG2697" t="s">
        <v>6806</v>
      </c>
      <c r="BH2697" s="96" t="s">
        <v>6807</v>
      </c>
      <c r="BJ2697" s="96">
        <v>4</v>
      </c>
      <c r="BK2697" s="96" t="s">
        <v>4301</v>
      </c>
      <c r="BL2697" s="68" t="s">
        <v>6786</v>
      </c>
      <c r="CQ2697" s="205">
        <v>1</v>
      </c>
    </row>
    <row r="2698" spans="52:95" x14ac:dyDescent="0.25">
      <c r="AZ2698" s="96" t="s">
        <v>3092</v>
      </c>
      <c r="BA2698" s="96" t="s">
        <v>12</v>
      </c>
      <c r="BB2698" s="96">
        <v>1</v>
      </c>
      <c r="BC2698" t="s">
        <v>4560</v>
      </c>
      <c r="BD2698" t="s">
        <v>4433</v>
      </c>
      <c r="BE2698" t="s">
        <v>6848</v>
      </c>
      <c r="BH2698"/>
      <c r="BI2698"/>
      <c r="BJ2698" s="96">
        <v>4</v>
      </c>
      <c r="BK2698" s="96" t="s">
        <v>4302</v>
      </c>
      <c r="BL2698" s="68" t="s">
        <v>6786</v>
      </c>
      <c r="CQ2698" s="205">
        <v>1</v>
      </c>
    </row>
    <row r="2699" spans="52:95" x14ac:dyDescent="0.25">
      <c r="AZ2699" s="96" t="s">
        <v>3092</v>
      </c>
      <c r="BA2699" s="96" t="s">
        <v>12</v>
      </c>
      <c r="BB2699" s="96">
        <v>2</v>
      </c>
      <c r="BC2699" t="s">
        <v>4564</v>
      </c>
      <c r="BD2699" t="s">
        <v>4565</v>
      </c>
      <c r="BE2699" t="s">
        <v>6808</v>
      </c>
      <c r="BF2699" t="s">
        <v>6809</v>
      </c>
      <c r="BG2699" t="s">
        <v>6810</v>
      </c>
      <c r="BH2699" t="s">
        <v>6811</v>
      </c>
      <c r="BI2699"/>
      <c r="BJ2699" s="96">
        <v>4</v>
      </c>
      <c r="BK2699" s="96" t="s">
        <v>4303</v>
      </c>
      <c r="BL2699" s="68" t="s">
        <v>6786</v>
      </c>
      <c r="CQ2699" s="205">
        <v>1</v>
      </c>
    </row>
    <row r="2700" spans="52:95" x14ac:dyDescent="0.25">
      <c r="AZ2700" s="96" t="s">
        <v>3092</v>
      </c>
      <c r="BA2700" s="96" t="s">
        <v>12</v>
      </c>
      <c r="BB2700" s="96">
        <v>3</v>
      </c>
      <c r="BC2700" t="s">
        <v>4569</v>
      </c>
      <c r="BD2700" t="s">
        <v>4368</v>
      </c>
      <c r="BE2700" t="s">
        <v>4433</v>
      </c>
      <c r="BH2700"/>
      <c r="BI2700"/>
      <c r="BJ2700" s="96">
        <v>4</v>
      </c>
      <c r="BK2700" s="96" t="s">
        <v>4304</v>
      </c>
      <c r="BL2700" s="68" t="s">
        <v>6786</v>
      </c>
      <c r="CQ2700" s="205">
        <v>1</v>
      </c>
    </row>
    <row r="2701" spans="52:95" x14ac:dyDescent="0.25">
      <c r="AZ2701" s="96" t="s">
        <v>3092</v>
      </c>
      <c r="BA2701" s="96" t="s">
        <v>12</v>
      </c>
      <c r="BB2701" s="96">
        <v>4</v>
      </c>
      <c r="BC2701" t="s">
        <v>4573</v>
      </c>
      <c r="BD2701" t="s">
        <v>6812</v>
      </c>
      <c r="BE2701" t="s">
        <v>6813</v>
      </c>
      <c r="BF2701" t="s">
        <v>6802</v>
      </c>
      <c r="BG2701" t="s">
        <v>6814</v>
      </c>
      <c r="BH2701" t="s">
        <v>6815</v>
      </c>
      <c r="BI2701" t="s">
        <v>6816</v>
      </c>
      <c r="BJ2701" s="96">
        <v>4</v>
      </c>
      <c r="BK2701" s="96" t="s">
        <v>4305</v>
      </c>
      <c r="BL2701" s="68" t="s">
        <v>6786</v>
      </c>
      <c r="CQ2701" s="205">
        <v>1</v>
      </c>
    </row>
    <row r="2702" spans="52:95" x14ac:dyDescent="0.25">
      <c r="AZ2702" s="96" t="s">
        <v>3092</v>
      </c>
      <c r="BA2702" s="96" t="s">
        <v>12</v>
      </c>
      <c r="BB2702" s="96">
        <v>5</v>
      </c>
      <c r="BC2702" t="s">
        <v>4577</v>
      </c>
      <c r="BD2702" t="s">
        <v>6817</v>
      </c>
      <c r="BE2702" t="s">
        <v>4578</v>
      </c>
      <c r="BF2702" t="s">
        <v>6818</v>
      </c>
      <c r="BG2702" t="s">
        <v>6819</v>
      </c>
      <c r="BH2702" t="s">
        <v>6793</v>
      </c>
      <c r="BI2702"/>
      <c r="BJ2702" s="96">
        <v>4</v>
      </c>
      <c r="BK2702" s="96" t="s">
        <v>4306</v>
      </c>
      <c r="BL2702" s="68" t="s">
        <v>6786</v>
      </c>
      <c r="CQ2702" s="205">
        <v>1</v>
      </c>
    </row>
    <row r="2703" spans="52:95" x14ac:dyDescent="0.25">
      <c r="AZ2703" s="96" t="s">
        <v>3099</v>
      </c>
      <c r="BA2703" s="96" t="s">
        <v>10</v>
      </c>
      <c r="BB2703" s="96">
        <v>1</v>
      </c>
      <c r="BC2703" t="s">
        <v>4512</v>
      </c>
      <c r="BD2703" t="s">
        <v>4473</v>
      </c>
      <c r="BE2703" t="s">
        <v>6848</v>
      </c>
      <c r="BH2703"/>
      <c r="BI2703"/>
      <c r="BJ2703" s="96">
        <v>4</v>
      </c>
      <c r="BK2703" s="96" t="s">
        <v>4292</v>
      </c>
      <c r="BL2703" s="68" t="s">
        <v>6786</v>
      </c>
      <c r="CQ2703" s="205">
        <v>1</v>
      </c>
    </row>
    <row r="2704" spans="52:95" x14ac:dyDescent="0.25">
      <c r="AZ2704" s="96" t="s">
        <v>3099</v>
      </c>
      <c r="BA2704" s="96" t="s">
        <v>10</v>
      </c>
      <c r="BB2704" s="96">
        <v>2</v>
      </c>
      <c r="BC2704" t="s">
        <v>4518</v>
      </c>
      <c r="BD2704" t="s">
        <v>7166</v>
      </c>
      <c r="BE2704" t="s">
        <v>6787</v>
      </c>
      <c r="BF2704" t="s">
        <v>6788</v>
      </c>
      <c r="BG2704" t="s">
        <v>6789</v>
      </c>
      <c r="BJ2704" s="96">
        <v>4</v>
      </c>
      <c r="BK2704" s="96" t="s">
        <v>4293</v>
      </c>
      <c r="BL2704" s="68" t="s">
        <v>6786</v>
      </c>
      <c r="CQ2704" s="205">
        <v>1</v>
      </c>
    </row>
    <row r="2705" spans="52:95" x14ac:dyDescent="0.25">
      <c r="AZ2705" s="96" t="s">
        <v>3099</v>
      </c>
      <c r="BA2705" s="96" t="s">
        <v>10</v>
      </c>
      <c r="BB2705" s="96">
        <v>3</v>
      </c>
      <c r="BC2705" t="s">
        <v>4523</v>
      </c>
      <c r="BD2705" t="s">
        <v>4473</v>
      </c>
      <c r="BH2705"/>
      <c r="BI2705"/>
      <c r="BJ2705" s="96">
        <v>4</v>
      </c>
      <c r="BK2705" s="96" t="s">
        <v>4294</v>
      </c>
      <c r="BL2705" s="68" t="s">
        <v>6786</v>
      </c>
      <c r="CQ2705" s="205">
        <v>1</v>
      </c>
    </row>
    <row r="2706" spans="52:95" x14ac:dyDescent="0.25">
      <c r="AZ2706" s="96" t="s">
        <v>3099</v>
      </c>
      <c r="BA2706" s="96" t="s">
        <v>10</v>
      </c>
      <c r="BB2706" s="96">
        <v>4</v>
      </c>
      <c r="BC2706" t="s">
        <v>4527</v>
      </c>
      <c r="BD2706" t="s">
        <v>7161</v>
      </c>
      <c r="BJ2706" s="96">
        <v>4</v>
      </c>
      <c r="BK2706" s="96" t="s">
        <v>4295</v>
      </c>
      <c r="BL2706" s="68" t="s">
        <v>6786</v>
      </c>
      <c r="CQ2706" s="205">
        <v>1</v>
      </c>
    </row>
    <row r="2707" spans="52:95" x14ac:dyDescent="0.25">
      <c r="AZ2707" s="96" t="s">
        <v>3099</v>
      </c>
      <c r="BA2707" s="96" t="s">
        <v>10</v>
      </c>
      <c r="BB2707" s="96">
        <v>5</v>
      </c>
      <c r="BC2707" t="s">
        <v>4531</v>
      </c>
      <c r="BD2707" t="s">
        <v>4461</v>
      </c>
      <c r="BE2707" t="s">
        <v>5814</v>
      </c>
      <c r="BF2707" t="s">
        <v>6792</v>
      </c>
      <c r="BG2707" t="s">
        <v>6793</v>
      </c>
      <c r="BJ2707" s="96">
        <v>4</v>
      </c>
      <c r="BK2707" s="96" t="s">
        <v>4296</v>
      </c>
      <c r="BL2707" s="68" t="s">
        <v>6786</v>
      </c>
      <c r="CQ2707" s="205">
        <v>1</v>
      </c>
    </row>
    <row r="2708" spans="52:95" x14ac:dyDescent="0.25">
      <c r="AZ2708" s="96" t="s">
        <v>3099</v>
      </c>
      <c r="BA2708" s="96" t="s">
        <v>54</v>
      </c>
      <c r="BB2708" s="96">
        <v>1</v>
      </c>
      <c r="BC2708" t="s">
        <v>4536</v>
      </c>
      <c r="BD2708" t="s">
        <v>4461</v>
      </c>
      <c r="BI2708"/>
      <c r="BJ2708" s="96">
        <v>4</v>
      </c>
      <c r="BK2708" s="96" t="s">
        <v>4297</v>
      </c>
      <c r="BL2708" s="68" t="s">
        <v>6786</v>
      </c>
      <c r="CQ2708" s="205">
        <v>1</v>
      </c>
    </row>
    <row r="2709" spans="52:95" x14ac:dyDescent="0.25">
      <c r="AZ2709" s="96" t="s">
        <v>3099</v>
      </c>
      <c r="BA2709" s="96" t="s">
        <v>54</v>
      </c>
      <c r="BB2709" s="96">
        <v>2</v>
      </c>
      <c r="BC2709" t="s">
        <v>4540</v>
      </c>
      <c r="BD2709" t="s">
        <v>4541</v>
      </c>
      <c r="BE2709" t="s">
        <v>6794</v>
      </c>
      <c r="BF2709" t="s">
        <v>6789</v>
      </c>
      <c r="BG2709" t="s">
        <v>6788</v>
      </c>
      <c r="BH2709" s="96" t="s">
        <v>6795</v>
      </c>
      <c r="BJ2709" s="96">
        <v>4</v>
      </c>
      <c r="BK2709" s="96" t="s">
        <v>4298</v>
      </c>
      <c r="BL2709" s="68" t="s">
        <v>6786</v>
      </c>
      <c r="CQ2709" s="205">
        <v>1</v>
      </c>
    </row>
    <row r="2710" spans="52:95" x14ac:dyDescent="0.25">
      <c r="AZ2710" s="96" t="s">
        <v>3099</v>
      </c>
      <c r="BA2710" s="96" t="s">
        <v>54</v>
      </c>
      <c r="BB2710" s="96">
        <v>3</v>
      </c>
      <c r="BC2710" t="s">
        <v>4545</v>
      </c>
      <c r="BD2710" t="s">
        <v>4473</v>
      </c>
      <c r="BH2710"/>
      <c r="BI2710"/>
      <c r="BJ2710" s="96">
        <v>4</v>
      </c>
      <c r="BK2710" s="96" t="s">
        <v>4299</v>
      </c>
      <c r="BL2710" s="68" t="s">
        <v>6786</v>
      </c>
      <c r="CQ2710" s="205">
        <v>1</v>
      </c>
    </row>
    <row r="2711" spans="52:95" x14ac:dyDescent="0.25">
      <c r="AZ2711" s="96" t="s">
        <v>3099</v>
      </c>
      <c r="BA2711" s="96" t="s">
        <v>54</v>
      </c>
      <c r="BB2711" s="96">
        <v>4</v>
      </c>
      <c r="BC2711" t="s">
        <v>4550</v>
      </c>
      <c r="BD2711" t="s">
        <v>4551</v>
      </c>
      <c r="BE2711" t="s">
        <v>6799</v>
      </c>
      <c r="BF2711" t="s">
        <v>6800</v>
      </c>
      <c r="BG2711" t="s">
        <v>6801</v>
      </c>
      <c r="BH2711" s="96" t="s">
        <v>6802</v>
      </c>
      <c r="BI2711" s="96" t="s">
        <v>6803</v>
      </c>
      <c r="BJ2711" s="96">
        <v>4</v>
      </c>
      <c r="BK2711" s="96" t="s">
        <v>4300</v>
      </c>
      <c r="BL2711" s="68" t="s">
        <v>6786</v>
      </c>
      <c r="CQ2711" s="205">
        <v>1</v>
      </c>
    </row>
    <row r="2712" spans="52:95" x14ac:dyDescent="0.25">
      <c r="AZ2712" s="96" t="s">
        <v>3099</v>
      </c>
      <c r="BA2712" s="96" t="s">
        <v>54</v>
      </c>
      <c r="BB2712" s="96">
        <v>5</v>
      </c>
      <c r="BC2712" t="s">
        <v>4555</v>
      </c>
      <c r="BD2712" t="s">
        <v>4556</v>
      </c>
      <c r="BE2712" t="s">
        <v>6804</v>
      </c>
      <c r="BF2712" t="s">
        <v>6805</v>
      </c>
      <c r="BG2712" t="s">
        <v>6806</v>
      </c>
      <c r="BH2712" s="96" t="s">
        <v>6807</v>
      </c>
      <c r="BJ2712" s="96">
        <v>4</v>
      </c>
      <c r="BK2712" s="96" t="s">
        <v>4301</v>
      </c>
      <c r="BL2712" s="68" t="s">
        <v>6786</v>
      </c>
      <c r="CQ2712" s="205">
        <v>1</v>
      </c>
    </row>
    <row r="2713" spans="52:95" x14ac:dyDescent="0.25">
      <c r="AZ2713" s="96" t="s">
        <v>3099</v>
      </c>
      <c r="BA2713" s="96" t="s">
        <v>12</v>
      </c>
      <c r="BB2713" s="96">
        <v>1</v>
      </c>
      <c r="BC2713" t="s">
        <v>4560</v>
      </c>
      <c r="BD2713" t="s">
        <v>4473</v>
      </c>
      <c r="BE2713" t="s">
        <v>6848</v>
      </c>
      <c r="BH2713"/>
      <c r="BI2713"/>
      <c r="BJ2713" s="96">
        <v>4</v>
      </c>
      <c r="BK2713" s="96" t="s">
        <v>4302</v>
      </c>
      <c r="BL2713" s="68" t="s">
        <v>6786</v>
      </c>
      <c r="CQ2713" s="205">
        <v>1</v>
      </c>
    </row>
    <row r="2714" spans="52:95" x14ac:dyDescent="0.25">
      <c r="AZ2714" s="96" t="s">
        <v>3099</v>
      </c>
      <c r="BA2714" s="96" t="s">
        <v>12</v>
      </c>
      <c r="BB2714" s="96">
        <v>2</v>
      </c>
      <c r="BC2714" t="s">
        <v>4564</v>
      </c>
      <c r="BD2714" t="s">
        <v>4565</v>
      </c>
      <c r="BE2714" t="s">
        <v>6808</v>
      </c>
      <c r="BF2714" t="s">
        <v>6809</v>
      </c>
      <c r="BG2714" t="s">
        <v>6810</v>
      </c>
      <c r="BH2714" t="s">
        <v>6811</v>
      </c>
      <c r="BI2714"/>
      <c r="BJ2714" s="96">
        <v>4</v>
      </c>
      <c r="BK2714" s="96" t="s">
        <v>4303</v>
      </c>
      <c r="BL2714" s="68" t="s">
        <v>6786</v>
      </c>
      <c r="CQ2714" s="205">
        <v>1</v>
      </c>
    </row>
    <row r="2715" spans="52:95" x14ac:dyDescent="0.25">
      <c r="AZ2715" s="96" t="s">
        <v>3099</v>
      </c>
      <c r="BA2715" s="96" t="s">
        <v>12</v>
      </c>
      <c r="BB2715" s="96">
        <v>3</v>
      </c>
      <c r="BC2715" t="s">
        <v>4569</v>
      </c>
      <c r="BD2715" t="s">
        <v>5814</v>
      </c>
      <c r="BE2715" t="s">
        <v>4473</v>
      </c>
      <c r="BH2715"/>
      <c r="BI2715"/>
      <c r="BJ2715" s="96">
        <v>4</v>
      </c>
      <c r="BK2715" s="96" t="s">
        <v>4304</v>
      </c>
      <c r="BL2715" s="68" t="s">
        <v>6786</v>
      </c>
      <c r="CQ2715" s="205">
        <v>1</v>
      </c>
    </row>
    <row r="2716" spans="52:95" x14ac:dyDescent="0.25">
      <c r="AZ2716" s="96" t="s">
        <v>3099</v>
      </c>
      <c r="BA2716" s="96" t="s">
        <v>12</v>
      </c>
      <c r="BB2716" s="96">
        <v>4</v>
      </c>
      <c r="BC2716" t="s">
        <v>4573</v>
      </c>
      <c r="BD2716" t="s">
        <v>6812</v>
      </c>
      <c r="BE2716" t="s">
        <v>6813</v>
      </c>
      <c r="BF2716" t="s">
        <v>6802</v>
      </c>
      <c r="BG2716" t="s">
        <v>6814</v>
      </c>
      <c r="BH2716" t="s">
        <v>6815</v>
      </c>
      <c r="BI2716" t="s">
        <v>6816</v>
      </c>
      <c r="BJ2716" s="96">
        <v>4</v>
      </c>
      <c r="BK2716" s="96" t="s">
        <v>4305</v>
      </c>
      <c r="BL2716" s="68" t="s">
        <v>6786</v>
      </c>
      <c r="CQ2716" s="205">
        <v>1</v>
      </c>
    </row>
    <row r="2717" spans="52:95" x14ac:dyDescent="0.25">
      <c r="AZ2717" s="96" t="s">
        <v>3099</v>
      </c>
      <c r="BA2717" s="96" t="s">
        <v>12</v>
      </c>
      <c r="BB2717" s="96">
        <v>5</v>
      </c>
      <c r="BC2717" t="s">
        <v>4577</v>
      </c>
      <c r="BD2717" t="s">
        <v>6817</v>
      </c>
      <c r="BE2717" t="s">
        <v>4578</v>
      </c>
      <c r="BF2717" t="s">
        <v>6818</v>
      </c>
      <c r="BG2717" t="s">
        <v>6819</v>
      </c>
      <c r="BH2717" t="s">
        <v>6793</v>
      </c>
      <c r="BI2717"/>
      <c r="BJ2717" s="96">
        <v>4</v>
      </c>
      <c r="BK2717" s="96" t="s">
        <v>4306</v>
      </c>
      <c r="BL2717" s="68" t="s">
        <v>6786</v>
      </c>
      <c r="CQ2717" s="205">
        <v>1</v>
      </c>
    </row>
    <row r="2718" spans="52:95" x14ac:dyDescent="0.25">
      <c r="AZ2718" s="96" t="s">
        <v>3116</v>
      </c>
      <c r="BA2718" s="96" t="s">
        <v>10</v>
      </c>
      <c r="BB2718" s="96">
        <v>1</v>
      </c>
      <c r="BC2718" t="s">
        <v>4512</v>
      </c>
      <c r="BD2718" t="s">
        <v>4361</v>
      </c>
      <c r="BE2718" t="s">
        <v>6848</v>
      </c>
      <c r="BH2718"/>
      <c r="BI2718"/>
      <c r="BJ2718" s="96">
        <v>4</v>
      </c>
      <c r="BK2718" s="96" t="s">
        <v>4292</v>
      </c>
      <c r="BL2718" s="68" t="s">
        <v>6786</v>
      </c>
      <c r="CQ2718" s="205">
        <v>1</v>
      </c>
    </row>
    <row r="2719" spans="52:95" x14ac:dyDescent="0.25">
      <c r="AZ2719" s="96" t="s">
        <v>3116</v>
      </c>
      <c r="BA2719" s="96" t="s">
        <v>10</v>
      </c>
      <c r="BB2719" s="96">
        <v>2</v>
      </c>
      <c r="BC2719" t="s">
        <v>4518</v>
      </c>
      <c r="BD2719" t="s">
        <v>5816</v>
      </c>
      <c r="BE2719" t="s">
        <v>6787</v>
      </c>
      <c r="BF2719" t="s">
        <v>6788</v>
      </c>
      <c r="BG2719" t="s">
        <v>6789</v>
      </c>
      <c r="BJ2719" s="96">
        <v>4</v>
      </c>
      <c r="BK2719" s="96" t="s">
        <v>4293</v>
      </c>
      <c r="BL2719" s="68" t="s">
        <v>6786</v>
      </c>
      <c r="CQ2719" s="205">
        <v>1</v>
      </c>
    </row>
    <row r="2720" spans="52:95" x14ac:dyDescent="0.25">
      <c r="AZ2720" s="96" t="s">
        <v>3116</v>
      </c>
      <c r="BA2720" s="96" t="s">
        <v>10</v>
      </c>
      <c r="BB2720" s="96">
        <v>3</v>
      </c>
      <c r="BC2720" t="s">
        <v>4523</v>
      </c>
      <c r="BD2720" t="s">
        <v>4361</v>
      </c>
      <c r="BH2720"/>
      <c r="BI2720"/>
      <c r="BJ2720" s="96">
        <v>4</v>
      </c>
      <c r="BK2720" s="96" t="s">
        <v>4294</v>
      </c>
      <c r="BL2720" s="68" t="s">
        <v>6786</v>
      </c>
      <c r="CQ2720" s="205">
        <v>1</v>
      </c>
    </row>
    <row r="2721" spans="52:95" x14ac:dyDescent="0.25">
      <c r="AZ2721" s="96" t="s">
        <v>3116</v>
      </c>
      <c r="BA2721" s="96" t="s">
        <v>10</v>
      </c>
      <c r="BB2721" s="96">
        <v>4</v>
      </c>
      <c r="BC2721" t="s">
        <v>4527</v>
      </c>
      <c r="BD2721" t="s">
        <v>7161</v>
      </c>
      <c r="BJ2721" s="96">
        <v>4</v>
      </c>
      <c r="BK2721" s="96" t="s">
        <v>4295</v>
      </c>
      <c r="BL2721" s="68" t="s">
        <v>6786</v>
      </c>
      <c r="CQ2721" s="205">
        <v>1</v>
      </c>
    </row>
    <row r="2722" spans="52:95" x14ac:dyDescent="0.25">
      <c r="AZ2722" s="96" t="s">
        <v>3116</v>
      </c>
      <c r="BA2722" s="96" t="s">
        <v>10</v>
      </c>
      <c r="BB2722" s="96">
        <v>5</v>
      </c>
      <c r="BC2722" t="s">
        <v>4531</v>
      </c>
      <c r="BD2722" t="s">
        <v>5815</v>
      </c>
      <c r="BE2722" t="s">
        <v>6792</v>
      </c>
      <c r="BF2722" t="s">
        <v>6793</v>
      </c>
      <c r="BJ2722" s="96">
        <v>4</v>
      </c>
      <c r="BK2722" s="96" t="s">
        <v>4296</v>
      </c>
      <c r="BL2722" s="68" t="s">
        <v>6786</v>
      </c>
      <c r="CQ2722" s="205">
        <v>1</v>
      </c>
    </row>
    <row r="2723" spans="52:95" x14ac:dyDescent="0.25">
      <c r="AZ2723" s="96" t="s">
        <v>3116</v>
      </c>
      <c r="BA2723" s="96" t="s">
        <v>54</v>
      </c>
      <c r="BB2723" s="96">
        <v>1</v>
      </c>
      <c r="BC2723" t="s">
        <v>4536</v>
      </c>
      <c r="BD2723" t="s">
        <v>7167</v>
      </c>
      <c r="BI2723"/>
      <c r="BJ2723" s="96">
        <v>4</v>
      </c>
      <c r="BK2723" s="96" t="s">
        <v>4297</v>
      </c>
      <c r="BL2723" s="68" t="s">
        <v>6786</v>
      </c>
      <c r="CQ2723" s="205">
        <v>1</v>
      </c>
    </row>
    <row r="2724" spans="52:95" x14ac:dyDescent="0.25">
      <c r="AZ2724" s="96" t="s">
        <v>3116</v>
      </c>
      <c r="BA2724" s="96" t="s">
        <v>54</v>
      </c>
      <c r="BB2724" s="96">
        <v>2</v>
      </c>
      <c r="BC2724" t="s">
        <v>4540</v>
      </c>
      <c r="BD2724" t="s">
        <v>4541</v>
      </c>
      <c r="BE2724" t="s">
        <v>6794</v>
      </c>
      <c r="BF2724" t="s">
        <v>6789</v>
      </c>
      <c r="BG2724" t="s">
        <v>6788</v>
      </c>
      <c r="BH2724" s="96" t="s">
        <v>6795</v>
      </c>
      <c r="BJ2724" s="96">
        <v>4</v>
      </c>
      <c r="BK2724" s="96" t="s">
        <v>4298</v>
      </c>
      <c r="BL2724" s="68" t="s">
        <v>6786</v>
      </c>
      <c r="CQ2724" s="205">
        <v>1</v>
      </c>
    </row>
    <row r="2725" spans="52:95" x14ac:dyDescent="0.25">
      <c r="AZ2725" s="96" t="s">
        <v>3116</v>
      </c>
      <c r="BA2725" s="96" t="s">
        <v>54</v>
      </c>
      <c r="BB2725" s="96">
        <v>3</v>
      </c>
      <c r="BC2725" t="s">
        <v>4545</v>
      </c>
      <c r="BD2725" t="s">
        <v>4361</v>
      </c>
      <c r="BH2725"/>
      <c r="BI2725"/>
      <c r="BJ2725" s="96">
        <v>4</v>
      </c>
      <c r="BK2725" s="96" t="s">
        <v>4299</v>
      </c>
      <c r="BL2725" s="68" t="s">
        <v>6786</v>
      </c>
      <c r="CQ2725" s="205">
        <v>1</v>
      </c>
    </row>
    <row r="2726" spans="52:95" x14ac:dyDescent="0.25">
      <c r="AZ2726" s="96" t="s">
        <v>3116</v>
      </c>
      <c r="BA2726" s="96" t="s">
        <v>54</v>
      </c>
      <c r="BB2726" s="96">
        <v>4</v>
      </c>
      <c r="BC2726" t="s">
        <v>4550</v>
      </c>
      <c r="BD2726" t="s">
        <v>4551</v>
      </c>
      <c r="BE2726" t="s">
        <v>6799</v>
      </c>
      <c r="BF2726" t="s">
        <v>6800</v>
      </c>
      <c r="BG2726" t="s">
        <v>6801</v>
      </c>
      <c r="BH2726" s="96" t="s">
        <v>6802</v>
      </c>
      <c r="BI2726" s="96" t="s">
        <v>6803</v>
      </c>
      <c r="BJ2726" s="96">
        <v>4</v>
      </c>
      <c r="BK2726" s="96" t="s">
        <v>4300</v>
      </c>
      <c r="BL2726" s="68" t="s">
        <v>6786</v>
      </c>
      <c r="CQ2726" s="205">
        <v>1</v>
      </c>
    </row>
    <row r="2727" spans="52:95" x14ac:dyDescent="0.25">
      <c r="AZ2727" s="96" t="s">
        <v>3116</v>
      </c>
      <c r="BA2727" s="96" t="s">
        <v>54</v>
      </c>
      <c r="BB2727" s="96">
        <v>5</v>
      </c>
      <c r="BC2727" t="s">
        <v>4555</v>
      </c>
      <c r="BD2727" t="s">
        <v>4556</v>
      </c>
      <c r="BE2727" t="s">
        <v>6804</v>
      </c>
      <c r="BF2727" t="s">
        <v>6805</v>
      </c>
      <c r="BG2727" t="s">
        <v>6806</v>
      </c>
      <c r="BH2727" s="96" t="s">
        <v>6807</v>
      </c>
      <c r="BJ2727" s="96">
        <v>4</v>
      </c>
      <c r="BK2727" s="96" t="s">
        <v>4301</v>
      </c>
      <c r="BL2727" s="68" t="s">
        <v>6786</v>
      </c>
      <c r="CQ2727" s="205">
        <v>1</v>
      </c>
    </row>
    <row r="2728" spans="52:95" x14ac:dyDescent="0.25">
      <c r="AZ2728" s="96" t="s">
        <v>3116</v>
      </c>
      <c r="BA2728" s="96" t="s">
        <v>12</v>
      </c>
      <c r="BB2728" s="96">
        <v>1</v>
      </c>
      <c r="BC2728" t="s">
        <v>4560</v>
      </c>
      <c r="BD2728" t="s">
        <v>4361</v>
      </c>
      <c r="BE2728" t="s">
        <v>6848</v>
      </c>
      <c r="BH2728"/>
      <c r="BI2728"/>
      <c r="BJ2728" s="96">
        <v>4</v>
      </c>
      <c r="BK2728" s="96" t="s">
        <v>4302</v>
      </c>
      <c r="BL2728" s="68" t="s">
        <v>6786</v>
      </c>
      <c r="CQ2728" s="205">
        <v>1</v>
      </c>
    </row>
    <row r="2729" spans="52:95" x14ac:dyDescent="0.25">
      <c r="AZ2729" s="96" t="s">
        <v>3116</v>
      </c>
      <c r="BA2729" s="96" t="s">
        <v>12</v>
      </c>
      <c r="BB2729" s="96">
        <v>2</v>
      </c>
      <c r="BC2729" t="s">
        <v>4564</v>
      </c>
      <c r="BD2729" t="s">
        <v>4565</v>
      </c>
      <c r="BE2729" t="s">
        <v>6808</v>
      </c>
      <c r="BF2729" t="s">
        <v>6809</v>
      </c>
      <c r="BG2729" t="s">
        <v>6810</v>
      </c>
      <c r="BH2729" t="s">
        <v>6811</v>
      </c>
      <c r="BI2729"/>
      <c r="BJ2729" s="96">
        <v>4</v>
      </c>
      <c r="BK2729" s="96" t="s">
        <v>4303</v>
      </c>
      <c r="BL2729" s="68" t="s">
        <v>6786</v>
      </c>
      <c r="CQ2729" s="205">
        <v>1</v>
      </c>
    </row>
    <row r="2730" spans="52:95" x14ac:dyDescent="0.25">
      <c r="AZ2730" s="96" t="s">
        <v>3116</v>
      </c>
      <c r="BA2730" s="96" t="s">
        <v>12</v>
      </c>
      <c r="BB2730" s="96">
        <v>3</v>
      </c>
      <c r="BC2730" t="s">
        <v>4569</v>
      </c>
      <c r="BD2730" t="s">
        <v>5815</v>
      </c>
      <c r="BE2730" t="s">
        <v>4361</v>
      </c>
      <c r="BH2730"/>
      <c r="BI2730"/>
      <c r="BJ2730" s="96">
        <v>4</v>
      </c>
      <c r="BK2730" s="96" t="s">
        <v>4304</v>
      </c>
      <c r="BL2730" s="68" t="s">
        <v>6786</v>
      </c>
      <c r="CQ2730" s="205">
        <v>1</v>
      </c>
    </row>
    <row r="2731" spans="52:95" x14ac:dyDescent="0.25">
      <c r="AZ2731" s="96" t="s">
        <v>3116</v>
      </c>
      <c r="BA2731" s="96" t="s">
        <v>12</v>
      </c>
      <c r="BB2731" s="96">
        <v>4</v>
      </c>
      <c r="BC2731" t="s">
        <v>4573</v>
      </c>
      <c r="BD2731" t="s">
        <v>6812</v>
      </c>
      <c r="BE2731" t="s">
        <v>6813</v>
      </c>
      <c r="BF2731" t="s">
        <v>6802</v>
      </c>
      <c r="BG2731" t="s">
        <v>6814</v>
      </c>
      <c r="BH2731" t="s">
        <v>6815</v>
      </c>
      <c r="BI2731" t="s">
        <v>6816</v>
      </c>
      <c r="BJ2731" s="96">
        <v>4</v>
      </c>
      <c r="BK2731" s="96" t="s">
        <v>4305</v>
      </c>
      <c r="BL2731" s="68" t="s">
        <v>6786</v>
      </c>
      <c r="CQ2731" s="205">
        <v>1</v>
      </c>
    </row>
    <row r="2732" spans="52:95" x14ac:dyDescent="0.25">
      <c r="AZ2732" s="96" t="s">
        <v>3116</v>
      </c>
      <c r="BA2732" s="96" t="s">
        <v>12</v>
      </c>
      <c r="BB2732" s="96">
        <v>5</v>
      </c>
      <c r="BC2732" t="s">
        <v>4577</v>
      </c>
      <c r="BD2732" t="s">
        <v>6817</v>
      </c>
      <c r="BE2732" t="s">
        <v>4578</v>
      </c>
      <c r="BF2732" t="s">
        <v>6818</v>
      </c>
      <c r="BG2732" t="s">
        <v>6819</v>
      </c>
      <c r="BH2732" t="s">
        <v>6793</v>
      </c>
      <c r="BI2732"/>
      <c r="BJ2732" s="96">
        <v>4</v>
      </c>
      <c r="BK2732" s="96" t="s">
        <v>4306</v>
      </c>
      <c r="BL2732" s="68" t="s">
        <v>6786</v>
      </c>
      <c r="CQ2732" s="205">
        <v>1</v>
      </c>
    </row>
    <row r="2733" spans="52:95" x14ac:dyDescent="0.25">
      <c r="AZ2733" s="96" t="s">
        <v>3133</v>
      </c>
      <c r="BA2733" s="96" t="s">
        <v>10</v>
      </c>
      <c r="BB2733" s="96">
        <v>1</v>
      </c>
      <c r="BC2733" t="s">
        <v>4512</v>
      </c>
      <c r="BD2733" t="s">
        <v>5817</v>
      </c>
      <c r="BE2733" t="s">
        <v>6848</v>
      </c>
      <c r="BI2733"/>
      <c r="BJ2733" s="96">
        <v>4</v>
      </c>
      <c r="BK2733" s="96" t="s">
        <v>4292</v>
      </c>
      <c r="BL2733" s="68" t="s">
        <v>6786</v>
      </c>
      <c r="CQ2733" s="205">
        <v>1</v>
      </c>
    </row>
    <row r="2734" spans="52:95" x14ac:dyDescent="0.25">
      <c r="AZ2734" s="96" t="s">
        <v>3133</v>
      </c>
      <c r="BA2734" s="96" t="s">
        <v>10</v>
      </c>
      <c r="BB2734" s="96">
        <v>2</v>
      </c>
      <c r="BC2734" t="s">
        <v>4518</v>
      </c>
      <c r="BD2734" t="s">
        <v>7168</v>
      </c>
      <c r="BE2734" t="s">
        <v>6787</v>
      </c>
      <c r="BF2734" t="s">
        <v>6788</v>
      </c>
      <c r="BG2734" t="s">
        <v>6789</v>
      </c>
      <c r="BJ2734" s="96">
        <v>4</v>
      </c>
      <c r="BK2734" s="96" t="s">
        <v>4293</v>
      </c>
      <c r="BL2734" s="68" t="s">
        <v>6786</v>
      </c>
      <c r="CQ2734" s="205">
        <v>1</v>
      </c>
    </row>
    <row r="2735" spans="52:95" x14ac:dyDescent="0.25">
      <c r="AZ2735" s="96" t="s">
        <v>3133</v>
      </c>
      <c r="BA2735" s="96" t="s">
        <v>10</v>
      </c>
      <c r="BB2735" s="96">
        <v>3</v>
      </c>
      <c r="BC2735" t="s">
        <v>4523</v>
      </c>
      <c r="BD2735" t="s">
        <v>5817</v>
      </c>
      <c r="BI2735"/>
      <c r="BJ2735" s="96">
        <v>4</v>
      </c>
      <c r="BK2735" s="96" t="s">
        <v>4294</v>
      </c>
      <c r="BL2735" s="68" t="s">
        <v>6786</v>
      </c>
      <c r="CQ2735" s="205">
        <v>1</v>
      </c>
    </row>
    <row r="2736" spans="52:95" x14ac:dyDescent="0.25">
      <c r="AZ2736" s="96" t="s">
        <v>3133</v>
      </c>
      <c r="BA2736" s="96" t="s">
        <v>10</v>
      </c>
      <c r="BB2736" s="96">
        <v>4</v>
      </c>
      <c r="BC2736" t="s">
        <v>4527</v>
      </c>
      <c r="BD2736" t="s">
        <v>7161</v>
      </c>
      <c r="BJ2736" s="96">
        <v>4</v>
      </c>
      <c r="BK2736" s="96" t="s">
        <v>4295</v>
      </c>
      <c r="BL2736" s="68" t="s">
        <v>6786</v>
      </c>
      <c r="CQ2736" s="205">
        <v>1</v>
      </c>
    </row>
    <row r="2737" spans="52:95" x14ac:dyDescent="0.25">
      <c r="AZ2737" s="96" t="s">
        <v>3133</v>
      </c>
      <c r="BA2737" s="96" t="s">
        <v>10</v>
      </c>
      <c r="BB2737" s="96">
        <v>5</v>
      </c>
      <c r="BC2737" t="s">
        <v>4531</v>
      </c>
      <c r="BD2737" t="s">
        <v>5818</v>
      </c>
      <c r="BE2737" t="s">
        <v>6792</v>
      </c>
      <c r="BF2737" t="s">
        <v>6793</v>
      </c>
      <c r="BJ2737" s="96">
        <v>4</v>
      </c>
      <c r="BK2737" s="96" t="s">
        <v>4296</v>
      </c>
      <c r="BL2737" s="68" t="s">
        <v>6786</v>
      </c>
      <c r="CQ2737" s="205">
        <v>1</v>
      </c>
    </row>
    <row r="2738" spans="52:95" x14ac:dyDescent="0.25">
      <c r="AZ2738" s="96" t="s">
        <v>3133</v>
      </c>
      <c r="BA2738" s="96" t="s">
        <v>54</v>
      </c>
      <c r="BB2738" s="96">
        <v>1</v>
      </c>
      <c r="BC2738" t="s">
        <v>4536</v>
      </c>
      <c r="BD2738" t="s">
        <v>5819</v>
      </c>
      <c r="BI2738"/>
      <c r="BJ2738" s="96">
        <v>4</v>
      </c>
      <c r="BK2738" s="96" t="s">
        <v>4297</v>
      </c>
      <c r="BL2738" s="68" t="s">
        <v>6786</v>
      </c>
      <c r="CQ2738" s="205">
        <v>1</v>
      </c>
    </row>
    <row r="2739" spans="52:95" x14ac:dyDescent="0.25">
      <c r="AZ2739" s="96" t="s">
        <v>3133</v>
      </c>
      <c r="BA2739" s="96" t="s">
        <v>54</v>
      </c>
      <c r="BB2739" s="96">
        <v>2</v>
      </c>
      <c r="BC2739" t="s">
        <v>4540</v>
      </c>
      <c r="BD2739" t="s">
        <v>4541</v>
      </c>
      <c r="BE2739" t="s">
        <v>6794</v>
      </c>
      <c r="BF2739" t="s">
        <v>6789</v>
      </c>
      <c r="BG2739" t="s">
        <v>6788</v>
      </c>
      <c r="BH2739" s="96" t="s">
        <v>6795</v>
      </c>
      <c r="BJ2739" s="96">
        <v>4</v>
      </c>
      <c r="BK2739" s="96" t="s">
        <v>4298</v>
      </c>
      <c r="BL2739" s="68" t="s">
        <v>6786</v>
      </c>
      <c r="CQ2739" s="205">
        <v>1</v>
      </c>
    </row>
    <row r="2740" spans="52:95" x14ac:dyDescent="0.25">
      <c r="AZ2740" s="96" t="s">
        <v>3133</v>
      </c>
      <c r="BA2740" s="96" t="s">
        <v>54</v>
      </c>
      <c r="BB2740" s="96">
        <v>3</v>
      </c>
      <c r="BC2740" t="s">
        <v>4545</v>
      </c>
      <c r="BD2740" t="s">
        <v>5817</v>
      </c>
      <c r="BI2740"/>
      <c r="BJ2740" s="96">
        <v>4</v>
      </c>
      <c r="BK2740" s="96" t="s">
        <v>4299</v>
      </c>
      <c r="BL2740" s="68" t="s">
        <v>6786</v>
      </c>
      <c r="CQ2740" s="205">
        <v>1</v>
      </c>
    </row>
    <row r="2741" spans="52:95" x14ac:dyDescent="0.25">
      <c r="AZ2741" s="96" t="s">
        <v>3133</v>
      </c>
      <c r="BA2741" s="96" t="s">
        <v>54</v>
      </c>
      <c r="BB2741" s="96">
        <v>4</v>
      </c>
      <c r="BC2741" t="s">
        <v>4550</v>
      </c>
      <c r="BD2741" t="s">
        <v>4551</v>
      </c>
      <c r="BE2741" t="s">
        <v>6799</v>
      </c>
      <c r="BF2741" t="s">
        <v>6800</v>
      </c>
      <c r="BG2741" t="s">
        <v>6801</v>
      </c>
      <c r="BH2741" s="96" t="s">
        <v>6802</v>
      </c>
      <c r="BI2741" s="96" t="s">
        <v>6803</v>
      </c>
      <c r="BJ2741" s="96">
        <v>4</v>
      </c>
      <c r="BK2741" s="96" t="s">
        <v>4300</v>
      </c>
      <c r="BL2741" s="68" t="s">
        <v>6786</v>
      </c>
      <c r="CQ2741" s="205">
        <v>1</v>
      </c>
    </row>
    <row r="2742" spans="52:95" x14ac:dyDescent="0.25">
      <c r="AZ2742" s="96" t="s">
        <v>3133</v>
      </c>
      <c r="BA2742" s="96" t="s">
        <v>54</v>
      </c>
      <c r="BB2742" s="96">
        <v>5</v>
      </c>
      <c r="BC2742" t="s">
        <v>4555</v>
      </c>
      <c r="BD2742" t="s">
        <v>4556</v>
      </c>
      <c r="BE2742" t="s">
        <v>6804</v>
      </c>
      <c r="BF2742" t="s">
        <v>6805</v>
      </c>
      <c r="BG2742" t="s">
        <v>6806</v>
      </c>
      <c r="BH2742" s="96" t="s">
        <v>6807</v>
      </c>
      <c r="BJ2742" s="96">
        <v>4</v>
      </c>
      <c r="BK2742" s="96" t="s">
        <v>4301</v>
      </c>
      <c r="BL2742" s="68" t="s">
        <v>6786</v>
      </c>
      <c r="CQ2742" s="205">
        <v>1</v>
      </c>
    </row>
    <row r="2743" spans="52:95" x14ac:dyDescent="0.25">
      <c r="AZ2743" s="96" t="s">
        <v>3133</v>
      </c>
      <c r="BA2743" s="96" t="s">
        <v>12</v>
      </c>
      <c r="BB2743" s="96">
        <v>1</v>
      </c>
      <c r="BC2743" t="s">
        <v>4560</v>
      </c>
      <c r="BD2743" t="s">
        <v>5817</v>
      </c>
      <c r="BE2743" t="s">
        <v>6848</v>
      </c>
      <c r="BH2743"/>
      <c r="BI2743"/>
      <c r="BJ2743" s="96">
        <v>4</v>
      </c>
      <c r="BK2743" s="96" t="s">
        <v>4302</v>
      </c>
      <c r="BL2743" s="68" t="s">
        <v>6786</v>
      </c>
      <c r="CQ2743" s="205">
        <v>1</v>
      </c>
    </row>
    <row r="2744" spans="52:95" x14ac:dyDescent="0.25">
      <c r="AZ2744" s="96" t="s">
        <v>3133</v>
      </c>
      <c r="BA2744" s="96" t="s">
        <v>12</v>
      </c>
      <c r="BB2744" s="96">
        <v>2</v>
      </c>
      <c r="BC2744" t="s">
        <v>4564</v>
      </c>
      <c r="BD2744" t="s">
        <v>4565</v>
      </c>
      <c r="BE2744" t="s">
        <v>6808</v>
      </c>
      <c r="BF2744" t="s">
        <v>6809</v>
      </c>
      <c r="BG2744" t="s">
        <v>6810</v>
      </c>
      <c r="BH2744" t="s">
        <v>6811</v>
      </c>
      <c r="BI2744"/>
      <c r="BJ2744" s="96">
        <v>4</v>
      </c>
      <c r="BK2744" s="96" t="s">
        <v>4303</v>
      </c>
      <c r="BL2744" s="68" t="s">
        <v>6786</v>
      </c>
      <c r="CQ2744" s="205">
        <v>1</v>
      </c>
    </row>
    <row r="2745" spans="52:95" x14ac:dyDescent="0.25">
      <c r="AZ2745" s="96" t="s">
        <v>3133</v>
      </c>
      <c r="BA2745" s="96" t="s">
        <v>12</v>
      </c>
      <c r="BB2745" s="96">
        <v>3</v>
      </c>
      <c r="BC2745" t="s">
        <v>4569</v>
      </c>
      <c r="BD2745" t="s">
        <v>5818</v>
      </c>
      <c r="BE2745" t="s">
        <v>5817</v>
      </c>
      <c r="BH2745"/>
      <c r="BI2745"/>
      <c r="BJ2745" s="96">
        <v>4</v>
      </c>
      <c r="BK2745" s="96" t="s">
        <v>4304</v>
      </c>
      <c r="BL2745" s="68" t="s">
        <v>6786</v>
      </c>
      <c r="CQ2745" s="205">
        <v>1</v>
      </c>
    </row>
    <row r="2746" spans="52:95" x14ac:dyDescent="0.25">
      <c r="AZ2746" s="96" t="s">
        <v>3133</v>
      </c>
      <c r="BA2746" s="96" t="s">
        <v>12</v>
      </c>
      <c r="BB2746" s="96">
        <v>4</v>
      </c>
      <c r="BC2746" t="s">
        <v>4573</v>
      </c>
      <c r="BD2746" t="s">
        <v>6812</v>
      </c>
      <c r="BE2746" t="s">
        <v>6813</v>
      </c>
      <c r="BF2746" t="s">
        <v>6802</v>
      </c>
      <c r="BG2746" t="s">
        <v>6814</v>
      </c>
      <c r="BH2746" t="s">
        <v>6815</v>
      </c>
      <c r="BI2746" t="s">
        <v>6816</v>
      </c>
      <c r="BJ2746" s="96">
        <v>4</v>
      </c>
      <c r="BK2746" s="96" t="s">
        <v>4305</v>
      </c>
      <c r="BL2746" s="68" t="s">
        <v>6786</v>
      </c>
      <c r="CQ2746" s="205">
        <v>1</v>
      </c>
    </row>
    <row r="2747" spans="52:95" x14ac:dyDescent="0.25">
      <c r="AZ2747" s="96" t="s">
        <v>3133</v>
      </c>
      <c r="BA2747" s="96" t="s">
        <v>12</v>
      </c>
      <c r="BB2747" s="96">
        <v>5</v>
      </c>
      <c r="BC2747" t="s">
        <v>4577</v>
      </c>
      <c r="BD2747" t="s">
        <v>6817</v>
      </c>
      <c r="BE2747" t="s">
        <v>4578</v>
      </c>
      <c r="BF2747" t="s">
        <v>6818</v>
      </c>
      <c r="BG2747" t="s">
        <v>6819</v>
      </c>
      <c r="BH2747" t="s">
        <v>6793</v>
      </c>
      <c r="BI2747"/>
      <c r="BJ2747" s="96">
        <v>4</v>
      </c>
      <c r="BK2747" s="96" t="s">
        <v>4306</v>
      </c>
      <c r="BL2747" s="68" t="s">
        <v>6786</v>
      </c>
      <c r="CQ2747" s="205">
        <v>1</v>
      </c>
    </row>
    <row r="2748" spans="52:95" x14ac:dyDescent="0.25">
      <c r="AZ2748" s="96" t="s">
        <v>3150</v>
      </c>
      <c r="BA2748" s="96" t="s">
        <v>10</v>
      </c>
      <c r="BB2748" s="96">
        <v>1</v>
      </c>
      <c r="BC2748" t="s">
        <v>4512</v>
      </c>
      <c r="BD2748" t="s">
        <v>4474</v>
      </c>
      <c r="BE2748" t="s">
        <v>6848</v>
      </c>
      <c r="BH2748"/>
      <c r="BI2748"/>
      <c r="BJ2748" s="96">
        <v>4</v>
      </c>
      <c r="BK2748" s="96" t="s">
        <v>4292</v>
      </c>
      <c r="BL2748" s="68" t="s">
        <v>6786</v>
      </c>
      <c r="CQ2748" s="205">
        <v>1</v>
      </c>
    </row>
    <row r="2749" spans="52:95" x14ac:dyDescent="0.25">
      <c r="AZ2749" s="96" t="s">
        <v>3150</v>
      </c>
      <c r="BA2749" s="96" t="s">
        <v>10</v>
      </c>
      <c r="BB2749" s="96">
        <v>2</v>
      </c>
      <c r="BC2749" t="s">
        <v>4518</v>
      </c>
      <c r="BD2749" t="s">
        <v>7169</v>
      </c>
      <c r="BE2749" t="s">
        <v>6787</v>
      </c>
      <c r="BF2749" t="s">
        <v>6788</v>
      </c>
      <c r="BG2749" t="s">
        <v>6789</v>
      </c>
      <c r="BJ2749" s="96">
        <v>4</v>
      </c>
      <c r="BK2749" s="96" t="s">
        <v>4293</v>
      </c>
      <c r="BL2749" s="68" t="s">
        <v>6786</v>
      </c>
      <c r="CQ2749" s="205">
        <v>1</v>
      </c>
    </row>
    <row r="2750" spans="52:95" x14ac:dyDescent="0.25">
      <c r="AZ2750" s="96" t="s">
        <v>3150</v>
      </c>
      <c r="BA2750" s="96" t="s">
        <v>10</v>
      </c>
      <c r="BB2750" s="96">
        <v>3</v>
      </c>
      <c r="BC2750" t="s">
        <v>4523</v>
      </c>
      <c r="BD2750" t="s">
        <v>4474</v>
      </c>
      <c r="BH2750"/>
      <c r="BI2750"/>
      <c r="BJ2750" s="96">
        <v>4</v>
      </c>
      <c r="BK2750" s="96" t="s">
        <v>4294</v>
      </c>
      <c r="BL2750" s="68" t="s">
        <v>6786</v>
      </c>
      <c r="CQ2750" s="205">
        <v>1</v>
      </c>
    </row>
    <row r="2751" spans="52:95" x14ac:dyDescent="0.25">
      <c r="AZ2751" s="96" t="s">
        <v>3150</v>
      </c>
      <c r="BA2751" s="96" t="s">
        <v>10</v>
      </c>
      <c r="BB2751" s="96">
        <v>4</v>
      </c>
      <c r="BC2751" t="s">
        <v>4527</v>
      </c>
      <c r="BD2751" t="s">
        <v>7161</v>
      </c>
      <c r="BJ2751" s="96">
        <v>4</v>
      </c>
      <c r="BK2751" s="96" t="s">
        <v>4295</v>
      </c>
      <c r="BL2751" s="68" t="s">
        <v>6786</v>
      </c>
      <c r="CQ2751" s="205">
        <v>1</v>
      </c>
    </row>
    <row r="2752" spans="52:95" x14ac:dyDescent="0.25">
      <c r="AZ2752" s="96" t="s">
        <v>3150</v>
      </c>
      <c r="BA2752" s="96" t="s">
        <v>10</v>
      </c>
      <c r="BB2752" s="96">
        <v>5</v>
      </c>
      <c r="BC2752" t="s">
        <v>4531</v>
      </c>
      <c r="BD2752" t="s">
        <v>5820</v>
      </c>
      <c r="BE2752" t="s">
        <v>6792</v>
      </c>
      <c r="BF2752" t="s">
        <v>6793</v>
      </c>
      <c r="BJ2752" s="96">
        <v>4</v>
      </c>
      <c r="BK2752" s="96" t="s">
        <v>4296</v>
      </c>
      <c r="BL2752" s="68" t="s">
        <v>6786</v>
      </c>
      <c r="CQ2752" s="205">
        <v>1</v>
      </c>
    </row>
    <row r="2753" spans="52:95" x14ac:dyDescent="0.25">
      <c r="AZ2753" s="96" t="s">
        <v>3150</v>
      </c>
      <c r="BA2753" s="96" t="s">
        <v>54</v>
      </c>
      <c r="BB2753" s="96">
        <v>1</v>
      </c>
      <c r="BC2753" t="s">
        <v>4536</v>
      </c>
      <c r="BD2753" t="s">
        <v>4420</v>
      </c>
      <c r="BI2753"/>
      <c r="BJ2753" s="96">
        <v>4</v>
      </c>
      <c r="BK2753" s="96" t="s">
        <v>4297</v>
      </c>
      <c r="BL2753" s="68" t="s">
        <v>6786</v>
      </c>
      <c r="CQ2753" s="205">
        <v>1</v>
      </c>
    </row>
    <row r="2754" spans="52:95" x14ac:dyDescent="0.25">
      <c r="AZ2754" s="96" t="s">
        <v>3150</v>
      </c>
      <c r="BA2754" s="96" t="s">
        <v>54</v>
      </c>
      <c r="BB2754" s="96">
        <v>2</v>
      </c>
      <c r="BC2754" t="s">
        <v>4540</v>
      </c>
      <c r="BD2754" t="s">
        <v>4541</v>
      </c>
      <c r="BE2754" t="s">
        <v>6794</v>
      </c>
      <c r="BF2754" t="s">
        <v>6789</v>
      </c>
      <c r="BG2754" t="s">
        <v>6788</v>
      </c>
      <c r="BH2754" s="96" t="s">
        <v>6795</v>
      </c>
      <c r="BJ2754" s="96">
        <v>4</v>
      </c>
      <c r="BK2754" s="96" t="s">
        <v>4298</v>
      </c>
      <c r="BL2754" s="68" t="s">
        <v>6786</v>
      </c>
      <c r="CQ2754" s="205">
        <v>1</v>
      </c>
    </row>
    <row r="2755" spans="52:95" x14ac:dyDescent="0.25">
      <c r="AZ2755" s="96" t="s">
        <v>3150</v>
      </c>
      <c r="BA2755" s="96" t="s">
        <v>54</v>
      </c>
      <c r="BB2755" s="96">
        <v>3</v>
      </c>
      <c r="BC2755" t="s">
        <v>4545</v>
      </c>
      <c r="BD2755" t="s">
        <v>4474</v>
      </c>
      <c r="BH2755"/>
      <c r="BI2755"/>
      <c r="BJ2755" s="96">
        <v>4</v>
      </c>
      <c r="BK2755" s="96" t="s">
        <v>4299</v>
      </c>
      <c r="BL2755" s="68" t="s">
        <v>6786</v>
      </c>
      <c r="CQ2755" s="205">
        <v>1</v>
      </c>
    </row>
    <row r="2756" spans="52:95" x14ac:dyDescent="0.25">
      <c r="AZ2756" s="96" t="s">
        <v>3150</v>
      </c>
      <c r="BA2756" s="96" t="s">
        <v>54</v>
      </c>
      <c r="BB2756" s="96">
        <v>4</v>
      </c>
      <c r="BC2756" t="s">
        <v>4550</v>
      </c>
      <c r="BD2756" t="s">
        <v>4551</v>
      </c>
      <c r="BE2756" t="s">
        <v>6799</v>
      </c>
      <c r="BF2756" t="s">
        <v>6800</v>
      </c>
      <c r="BG2756" t="s">
        <v>6801</v>
      </c>
      <c r="BH2756" s="96" t="s">
        <v>6802</v>
      </c>
      <c r="BI2756" s="96" t="s">
        <v>6803</v>
      </c>
      <c r="BJ2756" s="96">
        <v>4</v>
      </c>
      <c r="BK2756" s="96" t="s">
        <v>4300</v>
      </c>
      <c r="BL2756" s="68" t="s">
        <v>6786</v>
      </c>
      <c r="CQ2756" s="205">
        <v>1</v>
      </c>
    </row>
    <row r="2757" spans="52:95" x14ac:dyDescent="0.25">
      <c r="AZ2757" s="96" t="s">
        <v>3150</v>
      </c>
      <c r="BA2757" s="96" t="s">
        <v>54</v>
      </c>
      <c r="BB2757" s="96">
        <v>5</v>
      </c>
      <c r="BC2757" t="s">
        <v>4555</v>
      </c>
      <c r="BD2757" t="s">
        <v>4556</v>
      </c>
      <c r="BE2757" t="s">
        <v>6804</v>
      </c>
      <c r="BF2757" t="s">
        <v>6805</v>
      </c>
      <c r="BG2757" t="s">
        <v>6806</v>
      </c>
      <c r="BH2757" s="96" t="s">
        <v>6807</v>
      </c>
      <c r="BJ2757" s="96">
        <v>4</v>
      </c>
      <c r="BK2757" s="96" t="s">
        <v>4301</v>
      </c>
      <c r="BL2757" s="68" t="s">
        <v>6786</v>
      </c>
      <c r="CQ2757" s="205">
        <v>1</v>
      </c>
    </row>
    <row r="2758" spans="52:95" x14ac:dyDescent="0.25">
      <c r="AZ2758" s="96" t="s">
        <v>3150</v>
      </c>
      <c r="BA2758" s="96" t="s">
        <v>12</v>
      </c>
      <c r="BB2758" s="96">
        <v>1</v>
      </c>
      <c r="BC2758" t="s">
        <v>4560</v>
      </c>
      <c r="BD2758" t="s">
        <v>4474</v>
      </c>
      <c r="BE2758" t="s">
        <v>6848</v>
      </c>
      <c r="BH2758"/>
      <c r="BI2758"/>
      <c r="BJ2758" s="96">
        <v>4</v>
      </c>
      <c r="BK2758" s="96" t="s">
        <v>4302</v>
      </c>
      <c r="BL2758" s="68" t="s">
        <v>6786</v>
      </c>
      <c r="CQ2758" s="205">
        <v>1</v>
      </c>
    </row>
    <row r="2759" spans="52:95" x14ac:dyDescent="0.25">
      <c r="AZ2759" s="96" t="s">
        <v>3150</v>
      </c>
      <c r="BA2759" s="96" t="s">
        <v>12</v>
      </c>
      <c r="BB2759" s="96">
        <v>2</v>
      </c>
      <c r="BC2759" t="s">
        <v>4564</v>
      </c>
      <c r="BD2759" t="s">
        <v>4565</v>
      </c>
      <c r="BE2759" t="s">
        <v>6808</v>
      </c>
      <c r="BF2759" t="s">
        <v>6809</v>
      </c>
      <c r="BG2759" t="s">
        <v>6810</v>
      </c>
      <c r="BH2759" t="s">
        <v>6811</v>
      </c>
      <c r="BI2759"/>
      <c r="BJ2759" s="96">
        <v>4</v>
      </c>
      <c r="BK2759" s="96" t="s">
        <v>4303</v>
      </c>
      <c r="BL2759" s="68" t="s">
        <v>6786</v>
      </c>
      <c r="CQ2759" s="205">
        <v>1</v>
      </c>
    </row>
    <row r="2760" spans="52:95" x14ac:dyDescent="0.25">
      <c r="AZ2760" s="96" t="s">
        <v>3150</v>
      </c>
      <c r="BA2760" s="96" t="s">
        <v>12</v>
      </c>
      <c r="BB2760" s="96">
        <v>3</v>
      </c>
      <c r="BC2760" t="s">
        <v>4569</v>
      </c>
      <c r="BD2760" t="s">
        <v>5820</v>
      </c>
      <c r="BE2760" t="s">
        <v>4474</v>
      </c>
      <c r="BH2760"/>
      <c r="BI2760"/>
      <c r="BJ2760" s="96">
        <v>4</v>
      </c>
      <c r="BK2760" s="96" t="s">
        <v>4304</v>
      </c>
      <c r="BL2760" s="68" t="s">
        <v>6786</v>
      </c>
      <c r="CQ2760" s="205">
        <v>1</v>
      </c>
    </row>
    <row r="2761" spans="52:95" x14ac:dyDescent="0.25">
      <c r="AZ2761" s="96" t="s">
        <v>3150</v>
      </c>
      <c r="BA2761" s="96" t="s">
        <v>12</v>
      </c>
      <c r="BB2761" s="96">
        <v>4</v>
      </c>
      <c r="BC2761" t="s">
        <v>4573</v>
      </c>
      <c r="BD2761" t="s">
        <v>6812</v>
      </c>
      <c r="BE2761" t="s">
        <v>6813</v>
      </c>
      <c r="BF2761" t="s">
        <v>6802</v>
      </c>
      <c r="BG2761" t="s">
        <v>6814</v>
      </c>
      <c r="BH2761" t="s">
        <v>6815</v>
      </c>
      <c r="BI2761" t="s">
        <v>6816</v>
      </c>
      <c r="BJ2761" s="96">
        <v>4</v>
      </c>
      <c r="BK2761" s="96" t="s">
        <v>4305</v>
      </c>
      <c r="BL2761" s="68" t="s">
        <v>6786</v>
      </c>
      <c r="CQ2761" s="205">
        <v>1</v>
      </c>
    </row>
    <row r="2762" spans="52:95" x14ac:dyDescent="0.25">
      <c r="AZ2762" s="96" t="s">
        <v>3150</v>
      </c>
      <c r="BA2762" s="96" t="s">
        <v>12</v>
      </c>
      <c r="BB2762" s="96">
        <v>5</v>
      </c>
      <c r="BC2762" t="s">
        <v>4577</v>
      </c>
      <c r="BD2762" t="s">
        <v>6817</v>
      </c>
      <c r="BE2762" t="s">
        <v>4578</v>
      </c>
      <c r="BF2762" t="s">
        <v>6818</v>
      </c>
      <c r="BG2762" t="s">
        <v>6819</v>
      </c>
      <c r="BH2762" t="s">
        <v>6793</v>
      </c>
      <c r="BI2762"/>
      <c r="BJ2762" s="96">
        <v>4</v>
      </c>
      <c r="BK2762" s="96" t="s">
        <v>4306</v>
      </c>
      <c r="BL2762" s="68" t="s">
        <v>6786</v>
      </c>
      <c r="CQ2762" s="205">
        <v>1</v>
      </c>
    </row>
    <row r="2763" spans="52:95" x14ac:dyDescent="0.25">
      <c r="AZ2763" s="96" t="s">
        <v>3167</v>
      </c>
      <c r="BA2763" s="96" t="s">
        <v>10</v>
      </c>
      <c r="BB2763" s="96">
        <v>1</v>
      </c>
      <c r="BC2763" t="s">
        <v>4512</v>
      </c>
      <c r="BD2763" t="s">
        <v>6848</v>
      </c>
      <c r="BI2763"/>
      <c r="BJ2763" s="96">
        <v>4</v>
      </c>
      <c r="BK2763" s="96" t="s">
        <v>4292</v>
      </c>
      <c r="BL2763" s="68" t="s">
        <v>6786</v>
      </c>
      <c r="CQ2763" s="205">
        <v>1</v>
      </c>
    </row>
    <row r="2764" spans="52:95" x14ac:dyDescent="0.25">
      <c r="AZ2764" s="96" t="s">
        <v>3167</v>
      </c>
      <c r="BA2764" s="96" t="s">
        <v>10</v>
      </c>
      <c r="BB2764" s="96">
        <v>2</v>
      </c>
      <c r="BC2764" t="s">
        <v>4518</v>
      </c>
      <c r="BD2764" t="s">
        <v>7170</v>
      </c>
      <c r="BE2764" t="s">
        <v>6787</v>
      </c>
      <c r="BF2764" t="s">
        <v>6788</v>
      </c>
      <c r="BG2764" t="s">
        <v>6789</v>
      </c>
      <c r="BJ2764" s="96">
        <v>4</v>
      </c>
      <c r="BK2764" s="96" t="s">
        <v>4293</v>
      </c>
      <c r="BL2764" s="68" t="s">
        <v>6786</v>
      </c>
      <c r="CQ2764" s="205">
        <v>1</v>
      </c>
    </row>
    <row r="2765" spans="52:95" x14ac:dyDescent="0.25">
      <c r="AZ2765" s="96" t="s">
        <v>3167</v>
      </c>
      <c r="BA2765" s="96" t="s">
        <v>10</v>
      </c>
      <c r="BB2765" s="96">
        <v>3</v>
      </c>
      <c r="BC2765" t="s">
        <v>4523</v>
      </c>
      <c r="BI2765"/>
      <c r="BJ2765" s="96">
        <v>4</v>
      </c>
      <c r="BK2765" s="96" t="s">
        <v>4294</v>
      </c>
      <c r="BL2765" s="68" t="s">
        <v>6786</v>
      </c>
      <c r="CQ2765" s="205">
        <v>1</v>
      </c>
    </row>
    <row r="2766" spans="52:95" x14ac:dyDescent="0.25">
      <c r="AZ2766" s="96" t="s">
        <v>3167</v>
      </c>
      <c r="BA2766" s="96" t="s">
        <v>10</v>
      </c>
      <c r="BB2766" s="96">
        <v>4</v>
      </c>
      <c r="BC2766" t="s">
        <v>4527</v>
      </c>
      <c r="BD2766" t="s">
        <v>7161</v>
      </c>
      <c r="BJ2766" s="96">
        <v>4</v>
      </c>
      <c r="BK2766" s="96" t="s">
        <v>4295</v>
      </c>
      <c r="BL2766" s="68" t="s">
        <v>6786</v>
      </c>
      <c r="CQ2766" s="205">
        <v>1</v>
      </c>
    </row>
    <row r="2767" spans="52:95" x14ac:dyDescent="0.25">
      <c r="AZ2767" s="96" t="s">
        <v>3167</v>
      </c>
      <c r="BA2767" s="96" t="s">
        <v>10</v>
      </c>
      <c r="BB2767" s="96">
        <v>5</v>
      </c>
      <c r="BC2767" t="s">
        <v>4531</v>
      </c>
      <c r="BD2767" t="s">
        <v>4476</v>
      </c>
      <c r="BE2767" t="s">
        <v>6792</v>
      </c>
      <c r="BF2767" t="s">
        <v>6793</v>
      </c>
      <c r="BJ2767" s="96">
        <v>4</v>
      </c>
      <c r="BK2767" s="96" t="s">
        <v>4296</v>
      </c>
      <c r="BL2767" s="68" t="s">
        <v>6786</v>
      </c>
      <c r="CQ2767" s="205">
        <v>1</v>
      </c>
    </row>
    <row r="2768" spans="52:95" x14ac:dyDescent="0.25">
      <c r="AZ2768" s="96" t="s">
        <v>3167</v>
      </c>
      <c r="BA2768" s="96" t="s">
        <v>54</v>
      </c>
      <c r="BB2768" s="96">
        <v>1</v>
      </c>
      <c r="BC2768" t="s">
        <v>4536</v>
      </c>
      <c r="BD2768" t="s">
        <v>4475</v>
      </c>
      <c r="BI2768"/>
      <c r="BJ2768" s="96">
        <v>4</v>
      </c>
      <c r="BK2768" s="96" t="s">
        <v>4297</v>
      </c>
      <c r="BL2768" s="68" t="s">
        <v>6786</v>
      </c>
      <c r="CQ2768" s="205">
        <v>1</v>
      </c>
    </row>
    <row r="2769" spans="52:95" x14ac:dyDescent="0.25">
      <c r="AZ2769" s="96" t="s">
        <v>3167</v>
      </c>
      <c r="BA2769" s="96" t="s">
        <v>54</v>
      </c>
      <c r="BB2769" s="96">
        <v>2</v>
      </c>
      <c r="BC2769" t="s">
        <v>4540</v>
      </c>
      <c r="BD2769" t="s">
        <v>4541</v>
      </c>
      <c r="BE2769" t="s">
        <v>6794</v>
      </c>
      <c r="BF2769" t="s">
        <v>6789</v>
      </c>
      <c r="BG2769" t="s">
        <v>6788</v>
      </c>
      <c r="BH2769" s="96" t="s">
        <v>6795</v>
      </c>
      <c r="BJ2769" s="96">
        <v>4</v>
      </c>
      <c r="BK2769" s="96" t="s">
        <v>4298</v>
      </c>
      <c r="BL2769" s="68" t="s">
        <v>6786</v>
      </c>
      <c r="CQ2769" s="205">
        <v>1</v>
      </c>
    </row>
    <row r="2770" spans="52:95" x14ac:dyDescent="0.25">
      <c r="AZ2770" s="96" t="s">
        <v>3167</v>
      </c>
      <c r="BA2770" s="96" t="s">
        <v>54</v>
      </c>
      <c r="BB2770" s="96">
        <v>3</v>
      </c>
      <c r="BC2770" t="s">
        <v>4545</v>
      </c>
      <c r="BI2770"/>
      <c r="BJ2770" s="96">
        <v>4</v>
      </c>
      <c r="BK2770" s="96" t="s">
        <v>4299</v>
      </c>
      <c r="BL2770" s="68" t="s">
        <v>6786</v>
      </c>
      <c r="CQ2770" s="205">
        <v>1</v>
      </c>
    </row>
    <row r="2771" spans="52:95" x14ac:dyDescent="0.25">
      <c r="AZ2771" s="96" t="s">
        <v>3167</v>
      </c>
      <c r="BA2771" s="96" t="s">
        <v>54</v>
      </c>
      <c r="BB2771" s="96">
        <v>4</v>
      </c>
      <c r="BC2771" t="s">
        <v>4550</v>
      </c>
      <c r="BD2771" t="s">
        <v>4551</v>
      </c>
      <c r="BE2771" t="s">
        <v>6799</v>
      </c>
      <c r="BF2771" t="s">
        <v>6800</v>
      </c>
      <c r="BG2771" t="s">
        <v>6801</v>
      </c>
      <c r="BH2771" s="96" t="s">
        <v>6802</v>
      </c>
      <c r="BI2771" s="96" t="s">
        <v>6803</v>
      </c>
      <c r="BJ2771" s="96">
        <v>4</v>
      </c>
      <c r="BK2771" s="96" t="s">
        <v>4300</v>
      </c>
      <c r="BL2771" s="68" t="s">
        <v>6786</v>
      </c>
      <c r="CQ2771" s="205">
        <v>1</v>
      </c>
    </row>
    <row r="2772" spans="52:95" x14ac:dyDescent="0.25">
      <c r="AZ2772" s="96" t="s">
        <v>3167</v>
      </c>
      <c r="BA2772" s="96" t="s">
        <v>54</v>
      </c>
      <c r="BB2772" s="96">
        <v>5</v>
      </c>
      <c r="BC2772" t="s">
        <v>4555</v>
      </c>
      <c r="BD2772" t="s">
        <v>4556</v>
      </c>
      <c r="BE2772" t="s">
        <v>6804</v>
      </c>
      <c r="BF2772" t="s">
        <v>6805</v>
      </c>
      <c r="BG2772" t="s">
        <v>6806</v>
      </c>
      <c r="BH2772" s="96" t="s">
        <v>6807</v>
      </c>
      <c r="BJ2772" s="96">
        <v>4</v>
      </c>
      <c r="BK2772" s="96" t="s">
        <v>4301</v>
      </c>
      <c r="BL2772" s="68" t="s">
        <v>6786</v>
      </c>
      <c r="CQ2772" s="205">
        <v>1</v>
      </c>
    </row>
    <row r="2773" spans="52:95" x14ac:dyDescent="0.25">
      <c r="AZ2773" s="96" t="s">
        <v>3167</v>
      </c>
      <c r="BA2773" s="96" t="s">
        <v>12</v>
      </c>
      <c r="BB2773" s="96">
        <v>1</v>
      </c>
      <c r="BC2773" t="s">
        <v>4560</v>
      </c>
      <c r="BD2773" t="s">
        <v>6848</v>
      </c>
      <c r="BH2773"/>
      <c r="BI2773"/>
      <c r="BJ2773" s="96">
        <v>4</v>
      </c>
      <c r="BK2773" s="96" t="s">
        <v>4302</v>
      </c>
      <c r="BL2773" s="68" t="s">
        <v>6786</v>
      </c>
      <c r="CQ2773" s="205">
        <v>1</v>
      </c>
    </row>
    <row r="2774" spans="52:95" x14ac:dyDescent="0.25">
      <c r="AZ2774" s="96" t="s">
        <v>3167</v>
      </c>
      <c r="BA2774" s="96" t="s">
        <v>12</v>
      </c>
      <c r="BB2774" s="96">
        <v>2</v>
      </c>
      <c r="BC2774" t="s">
        <v>4564</v>
      </c>
      <c r="BD2774" t="s">
        <v>4565</v>
      </c>
      <c r="BE2774" t="s">
        <v>6808</v>
      </c>
      <c r="BF2774" t="s">
        <v>6809</v>
      </c>
      <c r="BG2774" t="s">
        <v>6810</v>
      </c>
      <c r="BH2774" t="s">
        <v>6811</v>
      </c>
      <c r="BI2774"/>
      <c r="BJ2774" s="96">
        <v>4</v>
      </c>
      <c r="BK2774" s="96" t="s">
        <v>4303</v>
      </c>
      <c r="BL2774" s="68" t="s">
        <v>6786</v>
      </c>
      <c r="CQ2774" s="205">
        <v>1</v>
      </c>
    </row>
    <row r="2775" spans="52:95" x14ac:dyDescent="0.25">
      <c r="AZ2775" s="96" t="s">
        <v>3167</v>
      </c>
      <c r="BA2775" s="96" t="s">
        <v>12</v>
      </c>
      <c r="BB2775" s="96">
        <v>3</v>
      </c>
      <c r="BC2775" t="s">
        <v>4569</v>
      </c>
      <c r="BD2775" t="s">
        <v>4476</v>
      </c>
      <c r="BH2775"/>
      <c r="BI2775"/>
      <c r="BJ2775" s="96">
        <v>4</v>
      </c>
      <c r="BK2775" s="96" t="s">
        <v>4304</v>
      </c>
      <c r="BL2775" s="68" t="s">
        <v>6786</v>
      </c>
      <c r="CQ2775" s="205">
        <v>1</v>
      </c>
    </row>
    <row r="2776" spans="52:95" x14ac:dyDescent="0.25">
      <c r="AZ2776" s="96" t="s">
        <v>3167</v>
      </c>
      <c r="BA2776" s="96" t="s">
        <v>12</v>
      </c>
      <c r="BB2776" s="96">
        <v>4</v>
      </c>
      <c r="BC2776" t="s">
        <v>4573</v>
      </c>
      <c r="BD2776" t="s">
        <v>6812</v>
      </c>
      <c r="BE2776" t="s">
        <v>6813</v>
      </c>
      <c r="BF2776" t="s">
        <v>6802</v>
      </c>
      <c r="BG2776" t="s">
        <v>6814</v>
      </c>
      <c r="BH2776" t="s">
        <v>6815</v>
      </c>
      <c r="BI2776" t="s">
        <v>6816</v>
      </c>
      <c r="BJ2776" s="96">
        <v>4</v>
      </c>
      <c r="BK2776" s="96" t="s">
        <v>4305</v>
      </c>
      <c r="BL2776" s="68" t="s">
        <v>6786</v>
      </c>
      <c r="CQ2776" s="205">
        <v>1</v>
      </c>
    </row>
    <row r="2777" spans="52:95" x14ac:dyDescent="0.25">
      <c r="AZ2777" s="96" t="s">
        <v>3167</v>
      </c>
      <c r="BA2777" s="96" t="s">
        <v>12</v>
      </c>
      <c r="BB2777" s="96">
        <v>5</v>
      </c>
      <c r="BC2777" t="s">
        <v>4577</v>
      </c>
      <c r="BD2777" t="s">
        <v>6817</v>
      </c>
      <c r="BE2777" t="s">
        <v>4578</v>
      </c>
      <c r="BF2777" t="s">
        <v>6818</v>
      </c>
      <c r="BG2777" t="s">
        <v>6819</v>
      </c>
      <c r="BH2777" t="s">
        <v>6793</v>
      </c>
      <c r="BI2777"/>
      <c r="BJ2777" s="96">
        <v>4</v>
      </c>
      <c r="BK2777" s="96" t="s">
        <v>4306</v>
      </c>
      <c r="BL2777" s="68" t="s">
        <v>6786</v>
      </c>
      <c r="CQ2777" s="205">
        <v>1</v>
      </c>
    </row>
    <row r="2778" spans="52:95" x14ac:dyDescent="0.25">
      <c r="AZ2778" s="96" t="s">
        <v>3184</v>
      </c>
      <c r="BA2778" s="96" t="s">
        <v>10</v>
      </c>
      <c r="BB2778" s="96">
        <v>1</v>
      </c>
      <c r="BC2778" t="s">
        <v>4512</v>
      </c>
      <c r="BD2778" t="s">
        <v>5821</v>
      </c>
      <c r="BE2778" t="s">
        <v>6848</v>
      </c>
      <c r="BH2778"/>
      <c r="BI2778"/>
      <c r="BJ2778" s="96">
        <v>4</v>
      </c>
      <c r="BK2778" s="96" t="s">
        <v>4292</v>
      </c>
      <c r="BL2778" s="68" t="s">
        <v>6786</v>
      </c>
      <c r="CQ2778" s="205">
        <v>1</v>
      </c>
    </row>
    <row r="2779" spans="52:95" x14ac:dyDescent="0.25">
      <c r="AZ2779" s="96" t="s">
        <v>3184</v>
      </c>
      <c r="BA2779" s="96" t="s">
        <v>10</v>
      </c>
      <c r="BB2779" s="96">
        <v>2</v>
      </c>
      <c r="BC2779" t="s">
        <v>4518</v>
      </c>
      <c r="BD2779" t="s">
        <v>7171</v>
      </c>
      <c r="BE2779" t="s">
        <v>6787</v>
      </c>
      <c r="BF2779" t="s">
        <v>6788</v>
      </c>
      <c r="BG2779" t="s">
        <v>6789</v>
      </c>
      <c r="BJ2779" s="96">
        <v>4</v>
      </c>
      <c r="BK2779" s="96" t="s">
        <v>4293</v>
      </c>
      <c r="BL2779" s="68" t="s">
        <v>6786</v>
      </c>
      <c r="CQ2779" s="205">
        <v>1</v>
      </c>
    </row>
    <row r="2780" spans="52:95" x14ac:dyDescent="0.25">
      <c r="AZ2780" s="96" t="s">
        <v>3184</v>
      </c>
      <c r="BA2780" s="96" t="s">
        <v>10</v>
      </c>
      <c r="BB2780" s="96">
        <v>3</v>
      </c>
      <c r="BC2780" t="s">
        <v>4523</v>
      </c>
      <c r="BD2780" t="s">
        <v>5821</v>
      </c>
      <c r="BH2780"/>
      <c r="BI2780"/>
      <c r="BJ2780" s="96">
        <v>4</v>
      </c>
      <c r="BK2780" s="96" t="s">
        <v>4294</v>
      </c>
      <c r="BL2780" s="68" t="s">
        <v>6786</v>
      </c>
      <c r="CQ2780" s="205">
        <v>1</v>
      </c>
    </row>
    <row r="2781" spans="52:95" x14ac:dyDescent="0.25">
      <c r="AZ2781" s="96" t="s">
        <v>3184</v>
      </c>
      <c r="BA2781" s="96" t="s">
        <v>10</v>
      </c>
      <c r="BB2781" s="96">
        <v>4</v>
      </c>
      <c r="BC2781" t="s">
        <v>4527</v>
      </c>
      <c r="BD2781" t="s">
        <v>7161</v>
      </c>
      <c r="BJ2781" s="96">
        <v>4</v>
      </c>
      <c r="BK2781" s="96" t="s">
        <v>4295</v>
      </c>
      <c r="BL2781" s="68" t="s">
        <v>6786</v>
      </c>
      <c r="CQ2781" s="205">
        <v>1</v>
      </c>
    </row>
    <row r="2782" spans="52:95" x14ac:dyDescent="0.25">
      <c r="AZ2782" s="96" t="s">
        <v>3184</v>
      </c>
      <c r="BA2782" s="96" t="s">
        <v>10</v>
      </c>
      <c r="BB2782" s="96">
        <v>5</v>
      </c>
      <c r="BC2782" t="s">
        <v>4531</v>
      </c>
      <c r="BD2782" t="s">
        <v>5822</v>
      </c>
      <c r="BE2782" t="s">
        <v>6792</v>
      </c>
      <c r="BF2782" t="s">
        <v>6793</v>
      </c>
      <c r="BJ2782" s="96">
        <v>4</v>
      </c>
      <c r="BK2782" s="96" t="s">
        <v>4296</v>
      </c>
      <c r="BL2782" s="68" t="s">
        <v>6786</v>
      </c>
      <c r="CQ2782" s="205">
        <v>1</v>
      </c>
    </row>
    <row r="2783" spans="52:95" x14ac:dyDescent="0.25">
      <c r="AZ2783" s="96" t="s">
        <v>3184</v>
      </c>
      <c r="BA2783" s="96" t="s">
        <v>54</v>
      </c>
      <c r="BB2783" s="96">
        <v>1</v>
      </c>
      <c r="BC2783" t="s">
        <v>4536</v>
      </c>
      <c r="BD2783" t="s">
        <v>4419</v>
      </c>
      <c r="BI2783"/>
      <c r="BJ2783" s="96">
        <v>4</v>
      </c>
      <c r="BK2783" s="96" t="s">
        <v>4297</v>
      </c>
      <c r="BL2783" s="68" t="s">
        <v>6786</v>
      </c>
      <c r="CQ2783" s="205">
        <v>1</v>
      </c>
    </row>
    <row r="2784" spans="52:95" x14ac:dyDescent="0.25">
      <c r="AZ2784" s="96" t="s">
        <v>3184</v>
      </c>
      <c r="BA2784" s="96" t="s">
        <v>54</v>
      </c>
      <c r="BB2784" s="96">
        <v>2</v>
      </c>
      <c r="BC2784" t="s">
        <v>4540</v>
      </c>
      <c r="BD2784" t="s">
        <v>4541</v>
      </c>
      <c r="BE2784" t="s">
        <v>6794</v>
      </c>
      <c r="BF2784" t="s">
        <v>6789</v>
      </c>
      <c r="BG2784" t="s">
        <v>6788</v>
      </c>
      <c r="BH2784" s="96" t="s">
        <v>6795</v>
      </c>
      <c r="BJ2784" s="96">
        <v>4</v>
      </c>
      <c r="BK2784" s="96" t="s">
        <v>4298</v>
      </c>
      <c r="BL2784" s="68" t="s">
        <v>6786</v>
      </c>
      <c r="CQ2784" s="205">
        <v>1</v>
      </c>
    </row>
    <row r="2785" spans="52:95" x14ac:dyDescent="0.25">
      <c r="AZ2785" s="96" t="s">
        <v>3184</v>
      </c>
      <c r="BA2785" s="96" t="s">
        <v>54</v>
      </c>
      <c r="BB2785" s="96">
        <v>3</v>
      </c>
      <c r="BC2785" t="s">
        <v>4545</v>
      </c>
      <c r="BD2785" t="s">
        <v>5821</v>
      </c>
      <c r="BH2785"/>
      <c r="BI2785"/>
      <c r="BJ2785" s="96">
        <v>4</v>
      </c>
      <c r="BK2785" s="96" t="s">
        <v>4299</v>
      </c>
      <c r="BL2785" s="68" t="s">
        <v>6786</v>
      </c>
      <c r="CQ2785" s="205">
        <v>1</v>
      </c>
    </row>
    <row r="2786" spans="52:95" x14ac:dyDescent="0.25">
      <c r="AZ2786" s="96" t="s">
        <v>3184</v>
      </c>
      <c r="BA2786" s="96" t="s">
        <v>54</v>
      </c>
      <c r="BB2786" s="96">
        <v>4</v>
      </c>
      <c r="BC2786" t="s">
        <v>4550</v>
      </c>
      <c r="BD2786" t="s">
        <v>4551</v>
      </c>
      <c r="BE2786" t="s">
        <v>6799</v>
      </c>
      <c r="BF2786" t="s">
        <v>6800</v>
      </c>
      <c r="BG2786" t="s">
        <v>6801</v>
      </c>
      <c r="BH2786" s="96" t="s">
        <v>6802</v>
      </c>
      <c r="BI2786" s="96" t="s">
        <v>6803</v>
      </c>
      <c r="BJ2786" s="96">
        <v>4</v>
      </c>
      <c r="BK2786" s="96" t="s">
        <v>4300</v>
      </c>
      <c r="BL2786" s="68" t="s">
        <v>6786</v>
      </c>
      <c r="CQ2786" s="205">
        <v>1</v>
      </c>
    </row>
    <row r="2787" spans="52:95" x14ac:dyDescent="0.25">
      <c r="AZ2787" s="96" t="s">
        <v>3184</v>
      </c>
      <c r="BA2787" s="96" t="s">
        <v>54</v>
      </c>
      <c r="BB2787" s="96">
        <v>5</v>
      </c>
      <c r="BC2787" t="s">
        <v>4555</v>
      </c>
      <c r="BD2787" t="s">
        <v>4556</v>
      </c>
      <c r="BE2787" t="s">
        <v>6804</v>
      </c>
      <c r="BF2787" t="s">
        <v>6805</v>
      </c>
      <c r="BG2787" t="s">
        <v>6806</v>
      </c>
      <c r="BH2787" s="96" t="s">
        <v>6807</v>
      </c>
      <c r="BJ2787" s="96">
        <v>4</v>
      </c>
      <c r="BK2787" s="96" t="s">
        <v>4301</v>
      </c>
      <c r="BL2787" s="68" t="s">
        <v>6786</v>
      </c>
      <c r="CQ2787" s="205">
        <v>1</v>
      </c>
    </row>
    <row r="2788" spans="52:95" x14ac:dyDescent="0.25">
      <c r="AZ2788" s="96" t="s">
        <v>3184</v>
      </c>
      <c r="BA2788" s="96" t="s">
        <v>12</v>
      </c>
      <c r="BB2788" s="96">
        <v>1</v>
      </c>
      <c r="BC2788" t="s">
        <v>4560</v>
      </c>
      <c r="BD2788" t="s">
        <v>5821</v>
      </c>
      <c r="BE2788" t="s">
        <v>6848</v>
      </c>
      <c r="BH2788"/>
      <c r="BI2788"/>
      <c r="BJ2788" s="96">
        <v>4</v>
      </c>
      <c r="BK2788" s="96" t="s">
        <v>4302</v>
      </c>
      <c r="BL2788" s="68" t="s">
        <v>6786</v>
      </c>
      <c r="CQ2788" s="205">
        <v>1</v>
      </c>
    </row>
    <row r="2789" spans="52:95" x14ac:dyDescent="0.25">
      <c r="AZ2789" s="96" t="s">
        <v>3184</v>
      </c>
      <c r="BA2789" s="96" t="s">
        <v>12</v>
      </c>
      <c r="BB2789" s="96">
        <v>2</v>
      </c>
      <c r="BC2789" t="s">
        <v>4564</v>
      </c>
      <c r="BD2789" t="s">
        <v>4565</v>
      </c>
      <c r="BE2789" t="s">
        <v>6808</v>
      </c>
      <c r="BF2789" t="s">
        <v>6809</v>
      </c>
      <c r="BG2789" t="s">
        <v>6810</v>
      </c>
      <c r="BH2789" t="s">
        <v>6811</v>
      </c>
      <c r="BI2789"/>
      <c r="BJ2789" s="96">
        <v>4</v>
      </c>
      <c r="BK2789" s="96" t="s">
        <v>4303</v>
      </c>
      <c r="BL2789" s="68" t="s">
        <v>6786</v>
      </c>
      <c r="CQ2789" s="205">
        <v>1</v>
      </c>
    </row>
    <row r="2790" spans="52:95" x14ac:dyDescent="0.25">
      <c r="AZ2790" s="96" t="s">
        <v>3184</v>
      </c>
      <c r="BA2790" s="96" t="s">
        <v>12</v>
      </c>
      <c r="BB2790" s="96">
        <v>3</v>
      </c>
      <c r="BC2790" t="s">
        <v>4569</v>
      </c>
      <c r="BD2790" t="s">
        <v>5822</v>
      </c>
      <c r="BE2790" t="s">
        <v>5821</v>
      </c>
      <c r="BH2790"/>
      <c r="BI2790"/>
      <c r="BJ2790" s="96">
        <v>4</v>
      </c>
      <c r="BK2790" s="96" t="s">
        <v>4304</v>
      </c>
      <c r="BL2790" s="68" t="s">
        <v>6786</v>
      </c>
      <c r="CQ2790" s="205">
        <v>1</v>
      </c>
    </row>
    <row r="2791" spans="52:95" x14ac:dyDescent="0.25">
      <c r="AZ2791" s="96" t="s">
        <v>3184</v>
      </c>
      <c r="BA2791" s="96" t="s">
        <v>12</v>
      </c>
      <c r="BB2791" s="96">
        <v>4</v>
      </c>
      <c r="BC2791" t="s">
        <v>4573</v>
      </c>
      <c r="BD2791" t="s">
        <v>6812</v>
      </c>
      <c r="BE2791" t="s">
        <v>6813</v>
      </c>
      <c r="BF2791" t="s">
        <v>6802</v>
      </c>
      <c r="BG2791" t="s">
        <v>6814</v>
      </c>
      <c r="BH2791" t="s">
        <v>6815</v>
      </c>
      <c r="BI2791" t="s">
        <v>6816</v>
      </c>
      <c r="BJ2791" s="96">
        <v>4</v>
      </c>
      <c r="BK2791" s="96" t="s">
        <v>4305</v>
      </c>
      <c r="BL2791" s="68" t="s">
        <v>6786</v>
      </c>
      <c r="CQ2791" s="205">
        <v>1</v>
      </c>
    </row>
    <row r="2792" spans="52:95" x14ac:dyDescent="0.25">
      <c r="AZ2792" s="96" t="s">
        <v>3184</v>
      </c>
      <c r="BA2792" s="96" t="s">
        <v>12</v>
      </c>
      <c r="BB2792" s="96">
        <v>5</v>
      </c>
      <c r="BC2792" t="s">
        <v>4577</v>
      </c>
      <c r="BD2792" t="s">
        <v>6817</v>
      </c>
      <c r="BE2792" t="s">
        <v>4578</v>
      </c>
      <c r="BF2792" t="s">
        <v>6818</v>
      </c>
      <c r="BG2792" t="s">
        <v>6819</v>
      </c>
      <c r="BH2792" t="s">
        <v>6793</v>
      </c>
      <c r="BI2792"/>
      <c r="BJ2792" s="96">
        <v>4</v>
      </c>
      <c r="BK2792" s="96" t="s">
        <v>4306</v>
      </c>
      <c r="BL2792" s="68" t="s">
        <v>6786</v>
      </c>
      <c r="CQ2792" s="205">
        <v>1</v>
      </c>
    </row>
    <row r="2793" spans="52:95" x14ac:dyDescent="0.25">
      <c r="AZ2793" s="96" t="s">
        <v>3201</v>
      </c>
      <c r="BA2793" s="96" t="s">
        <v>10</v>
      </c>
      <c r="BB2793" s="96">
        <v>1</v>
      </c>
      <c r="BC2793" t="s">
        <v>4512</v>
      </c>
      <c r="BD2793" t="s">
        <v>5823</v>
      </c>
      <c r="BE2793" t="s">
        <v>6848</v>
      </c>
      <c r="BH2793"/>
      <c r="BI2793"/>
      <c r="BJ2793" s="96">
        <v>4</v>
      </c>
      <c r="BK2793" s="96" t="s">
        <v>4292</v>
      </c>
      <c r="BL2793" s="68" t="s">
        <v>6786</v>
      </c>
      <c r="CQ2793" s="205">
        <v>1</v>
      </c>
    </row>
    <row r="2794" spans="52:95" x14ac:dyDescent="0.25">
      <c r="AZ2794" s="96" t="s">
        <v>3201</v>
      </c>
      <c r="BA2794" s="96" t="s">
        <v>10</v>
      </c>
      <c r="BB2794" s="96">
        <v>2</v>
      </c>
      <c r="BC2794" t="s">
        <v>4518</v>
      </c>
      <c r="BD2794" t="s">
        <v>7172</v>
      </c>
      <c r="BE2794" t="s">
        <v>6787</v>
      </c>
      <c r="BF2794" t="s">
        <v>6788</v>
      </c>
      <c r="BG2794" t="s">
        <v>6789</v>
      </c>
      <c r="BJ2794" s="96">
        <v>4</v>
      </c>
      <c r="BK2794" s="96" t="s">
        <v>4293</v>
      </c>
      <c r="BL2794" s="68" t="s">
        <v>6786</v>
      </c>
      <c r="CQ2794" s="205">
        <v>1</v>
      </c>
    </row>
    <row r="2795" spans="52:95" x14ac:dyDescent="0.25">
      <c r="AZ2795" s="96" t="s">
        <v>3201</v>
      </c>
      <c r="BA2795" s="96" t="s">
        <v>10</v>
      </c>
      <c r="BB2795" s="96">
        <v>3</v>
      </c>
      <c r="BC2795" t="s">
        <v>4523</v>
      </c>
      <c r="BD2795" t="s">
        <v>5823</v>
      </c>
      <c r="BH2795"/>
      <c r="BI2795"/>
      <c r="BJ2795" s="96">
        <v>4</v>
      </c>
      <c r="BK2795" s="96" t="s">
        <v>4294</v>
      </c>
      <c r="BL2795" s="68" t="s">
        <v>6786</v>
      </c>
      <c r="CQ2795" s="205">
        <v>1</v>
      </c>
    </row>
    <row r="2796" spans="52:95" x14ac:dyDescent="0.25">
      <c r="AZ2796" s="96" t="s">
        <v>3201</v>
      </c>
      <c r="BA2796" s="96" t="s">
        <v>10</v>
      </c>
      <c r="BB2796" s="96">
        <v>4</v>
      </c>
      <c r="BC2796" t="s">
        <v>4527</v>
      </c>
      <c r="BD2796" t="s">
        <v>7161</v>
      </c>
      <c r="BJ2796" s="96">
        <v>4</v>
      </c>
      <c r="BK2796" s="96" t="s">
        <v>4295</v>
      </c>
      <c r="BL2796" s="68" t="s">
        <v>6786</v>
      </c>
      <c r="CQ2796" s="205">
        <v>1</v>
      </c>
    </row>
    <row r="2797" spans="52:95" x14ac:dyDescent="0.25">
      <c r="AZ2797" s="96" t="s">
        <v>3201</v>
      </c>
      <c r="BA2797" s="96" t="s">
        <v>10</v>
      </c>
      <c r="BB2797" s="96">
        <v>5</v>
      </c>
      <c r="BC2797" t="s">
        <v>4531</v>
      </c>
      <c r="BD2797" t="s">
        <v>4477</v>
      </c>
      <c r="BE2797" t="s">
        <v>6792</v>
      </c>
      <c r="BF2797" t="s">
        <v>6793</v>
      </c>
      <c r="BJ2797" s="96">
        <v>4</v>
      </c>
      <c r="BK2797" s="96" t="s">
        <v>4296</v>
      </c>
      <c r="BL2797" s="68" t="s">
        <v>6786</v>
      </c>
      <c r="CQ2797" s="205">
        <v>1</v>
      </c>
    </row>
    <row r="2798" spans="52:95" x14ac:dyDescent="0.25">
      <c r="AZ2798" s="96" t="s">
        <v>3201</v>
      </c>
      <c r="BA2798" s="96" t="s">
        <v>54</v>
      </c>
      <c r="BB2798" s="96">
        <v>1</v>
      </c>
      <c r="BC2798" t="s">
        <v>4536</v>
      </c>
      <c r="BD2798" t="s">
        <v>7173</v>
      </c>
      <c r="BI2798"/>
      <c r="BJ2798" s="96">
        <v>4</v>
      </c>
      <c r="BK2798" s="96" t="s">
        <v>4297</v>
      </c>
      <c r="BL2798" s="68" t="s">
        <v>6786</v>
      </c>
      <c r="CQ2798" s="205">
        <v>1</v>
      </c>
    </row>
    <row r="2799" spans="52:95" x14ac:dyDescent="0.25">
      <c r="AZ2799" s="96" t="s">
        <v>3201</v>
      </c>
      <c r="BA2799" s="96" t="s">
        <v>54</v>
      </c>
      <c r="BB2799" s="96">
        <v>2</v>
      </c>
      <c r="BC2799" t="s">
        <v>4540</v>
      </c>
      <c r="BD2799" t="s">
        <v>4541</v>
      </c>
      <c r="BE2799" t="s">
        <v>6794</v>
      </c>
      <c r="BF2799" t="s">
        <v>6789</v>
      </c>
      <c r="BG2799" t="s">
        <v>6788</v>
      </c>
      <c r="BH2799" s="96" t="s">
        <v>6795</v>
      </c>
      <c r="BJ2799" s="96">
        <v>4</v>
      </c>
      <c r="BK2799" s="96" t="s">
        <v>4298</v>
      </c>
      <c r="BL2799" s="68" t="s">
        <v>6786</v>
      </c>
      <c r="CQ2799" s="205">
        <v>1</v>
      </c>
    </row>
    <row r="2800" spans="52:95" x14ac:dyDescent="0.25">
      <c r="AZ2800" s="96" t="s">
        <v>3201</v>
      </c>
      <c r="BA2800" s="96" t="s">
        <v>54</v>
      </c>
      <c r="BB2800" s="96">
        <v>3</v>
      </c>
      <c r="BC2800" t="s">
        <v>4545</v>
      </c>
      <c r="BD2800" t="s">
        <v>5823</v>
      </c>
      <c r="BH2800"/>
      <c r="BI2800"/>
      <c r="BJ2800" s="96">
        <v>4</v>
      </c>
      <c r="BK2800" s="96" t="s">
        <v>4299</v>
      </c>
      <c r="BL2800" s="68" t="s">
        <v>6786</v>
      </c>
      <c r="CQ2800" s="205">
        <v>1</v>
      </c>
    </row>
    <row r="2801" spans="52:95" x14ac:dyDescent="0.25">
      <c r="AZ2801" s="96" t="s">
        <v>3201</v>
      </c>
      <c r="BA2801" s="96" t="s">
        <v>54</v>
      </c>
      <c r="BB2801" s="96">
        <v>4</v>
      </c>
      <c r="BC2801" t="s">
        <v>4550</v>
      </c>
      <c r="BD2801" t="s">
        <v>4551</v>
      </c>
      <c r="BE2801" t="s">
        <v>6799</v>
      </c>
      <c r="BF2801" t="s">
        <v>6800</v>
      </c>
      <c r="BG2801" t="s">
        <v>6801</v>
      </c>
      <c r="BH2801" s="96" t="s">
        <v>6802</v>
      </c>
      <c r="BI2801" s="96" t="s">
        <v>6803</v>
      </c>
      <c r="BJ2801" s="96">
        <v>4</v>
      </c>
      <c r="BK2801" s="96" t="s">
        <v>4300</v>
      </c>
      <c r="BL2801" s="68" t="s">
        <v>6786</v>
      </c>
      <c r="CQ2801" s="205">
        <v>1</v>
      </c>
    </row>
    <row r="2802" spans="52:95" x14ac:dyDescent="0.25">
      <c r="AZ2802" s="96" t="s">
        <v>3201</v>
      </c>
      <c r="BA2802" s="96" t="s">
        <v>54</v>
      </c>
      <c r="BB2802" s="96">
        <v>5</v>
      </c>
      <c r="BC2802" t="s">
        <v>4555</v>
      </c>
      <c r="BD2802" t="s">
        <v>4556</v>
      </c>
      <c r="BE2802" t="s">
        <v>6804</v>
      </c>
      <c r="BF2802" t="s">
        <v>6805</v>
      </c>
      <c r="BG2802" t="s">
        <v>6806</v>
      </c>
      <c r="BH2802" s="96" t="s">
        <v>6807</v>
      </c>
      <c r="BJ2802" s="96">
        <v>4</v>
      </c>
      <c r="BK2802" s="96" t="s">
        <v>4301</v>
      </c>
      <c r="BL2802" s="68" t="s">
        <v>6786</v>
      </c>
      <c r="CQ2802" s="205">
        <v>1</v>
      </c>
    </row>
    <row r="2803" spans="52:95" x14ac:dyDescent="0.25">
      <c r="AZ2803" s="96" t="s">
        <v>3201</v>
      </c>
      <c r="BA2803" s="96" t="s">
        <v>12</v>
      </c>
      <c r="BB2803" s="96">
        <v>1</v>
      </c>
      <c r="BC2803" t="s">
        <v>4560</v>
      </c>
      <c r="BD2803" t="s">
        <v>5823</v>
      </c>
      <c r="BE2803" t="s">
        <v>6848</v>
      </c>
      <c r="BH2803"/>
      <c r="BI2803"/>
      <c r="BJ2803" s="96">
        <v>4</v>
      </c>
      <c r="BK2803" s="96" t="s">
        <v>4302</v>
      </c>
      <c r="BL2803" s="68" t="s">
        <v>6786</v>
      </c>
      <c r="CQ2803" s="205">
        <v>1</v>
      </c>
    </row>
    <row r="2804" spans="52:95" x14ac:dyDescent="0.25">
      <c r="AZ2804" s="96" t="s">
        <v>3201</v>
      </c>
      <c r="BA2804" s="96" t="s">
        <v>12</v>
      </c>
      <c r="BB2804" s="96">
        <v>2</v>
      </c>
      <c r="BC2804" t="s">
        <v>4564</v>
      </c>
      <c r="BD2804" t="s">
        <v>4565</v>
      </c>
      <c r="BE2804" t="s">
        <v>6808</v>
      </c>
      <c r="BF2804" t="s">
        <v>6809</v>
      </c>
      <c r="BG2804" t="s">
        <v>6810</v>
      </c>
      <c r="BH2804" t="s">
        <v>6811</v>
      </c>
      <c r="BI2804"/>
      <c r="BJ2804" s="96">
        <v>4</v>
      </c>
      <c r="BK2804" s="96" t="s">
        <v>4303</v>
      </c>
      <c r="BL2804" s="68" t="s">
        <v>6786</v>
      </c>
      <c r="CQ2804" s="205">
        <v>1</v>
      </c>
    </row>
    <row r="2805" spans="52:95" x14ac:dyDescent="0.25">
      <c r="AZ2805" s="96" t="s">
        <v>3201</v>
      </c>
      <c r="BA2805" s="96" t="s">
        <v>12</v>
      </c>
      <c r="BB2805" s="96">
        <v>3</v>
      </c>
      <c r="BC2805" t="s">
        <v>4569</v>
      </c>
      <c r="BD2805" t="s">
        <v>4477</v>
      </c>
      <c r="BE2805" t="s">
        <v>5823</v>
      </c>
      <c r="BH2805"/>
      <c r="BI2805"/>
      <c r="BJ2805" s="96">
        <v>4</v>
      </c>
      <c r="BK2805" s="96" t="s">
        <v>4304</v>
      </c>
      <c r="BL2805" s="68" t="s">
        <v>6786</v>
      </c>
      <c r="CQ2805" s="205">
        <v>1</v>
      </c>
    </row>
    <row r="2806" spans="52:95" x14ac:dyDescent="0.25">
      <c r="AZ2806" s="96" t="s">
        <v>3201</v>
      </c>
      <c r="BA2806" s="96" t="s">
        <v>12</v>
      </c>
      <c r="BB2806" s="96">
        <v>4</v>
      </c>
      <c r="BC2806" t="s">
        <v>4573</v>
      </c>
      <c r="BD2806" t="s">
        <v>6812</v>
      </c>
      <c r="BE2806" t="s">
        <v>6813</v>
      </c>
      <c r="BF2806" t="s">
        <v>6802</v>
      </c>
      <c r="BG2806" t="s">
        <v>6814</v>
      </c>
      <c r="BH2806" t="s">
        <v>6815</v>
      </c>
      <c r="BI2806" t="s">
        <v>6816</v>
      </c>
      <c r="BJ2806" s="96">
        <v>4</v>
      </c>
      <c r="BK2806" s="96" t="s">
        <v>4305</v>
      </c>
      <c r="BL2806" s="68" t="s">
        <v>6786</v>
      </c>
      <c r="CQ2806" s="205">
        <v>1</v>
      </c>
    </row>
    <row r="2807" spans="52:95" x14ac:dyDescent="0.25">
      <c r="AZ2807" s="96" t="s">
        <v>3201</v>
      </c>
      <c r="BA2807" s="96" t="s">
        <v>12</v>
      </c>
      <c r="BB2807" s="96">
        <v>5</v>
      </c>
      <c r="BC2807" t="s">
        <v>4577</v>
      </c>
      <c r="BD2807" t="s">
        <v>6817</v>
      </c>
      <c r="BE2807" t="s">
        <v>4578</v>
      </c>
      <c r="BF2807" t="s">
        <v>6818</v>
      </c>
      <c r="BG2807" t="s">
        <v>6819</v>
      </c>
      <c r="BH2807" t="s">
        <v>6793</v>
      </c>
      <c r="BI2807"/>
      <c r="BJ2807" s="96">
        <v>4</v>
      </c>
      <c r="BK2807" s="96" t="s">
        <v>4306</v>
      </c>
      <c r="BL2807" s="68" t="s">
        <v>6786</v>
      </c>
      <c r="CQ2807" s="205">
        <v>1</v>
      </c>
    </row>
    <row r="2808" spans="52:95" x14ac:dyDescent="0.25">
      <c r="AZ2808" s="96" t="s">
        <v>3218</v>
      </c>
      <c r="BA2808" s="96" t="s">
        <v>10</v>
      </c>
      <c r="BB2808" s="96">
        <v>1</v>
      </c>
      <c r="BC2808" t="s">
        <v>4512</v>
      </c>
      <c r="BD2808" t="s">
        <v>4478</v>
      </c>
      <c r="BE2808" t="s">
        <v>6848</v>
      </c>
      <c r="BH2808"/>
      <c r="BI2808"/>
      <c r="BJ2808" s="96">
        <v>4</v>
      </c>
      <c r="BK2808" s="96" t="s">
        <v>4292</v>
      </c>
      <c r="BL2808" s="68" t="s">
        <v>6786</v>
      </c>
      <c r="CQ2808" s="205">
        <v>1</v>
      </c>
    </row>
    <row r="2809" spans="52:95" x14ac:dyDescent="0.25">
      <c r="AZ2809" s="96" t="s">
        <v>3218</v>
      </c>
      <c r="BA2809" s="96" t="s">
        <v>10</v>
      </c>
      <c r="BB2809" s="96">
        <v>2</v>
      </c>
      <c r="BC2809" t="s">
        <v>4518</v>
      </c>
      <c r="BD2809" t="s">
        <v>7174</v>
      </c>
      <c r="BE2809" t="s">
        <v>6787</v>
      </c>
      <c r="BF2809" t="s">
        <v>6788</v>
      </c>
      <c r="BG2809" t="s">
        <v>6789</v>
      </c>
      <c r="BJ2809" s="96">
        <v>4</v>
      </c>
      <c r="BK2809" s="96" t="s">
        <v>4293</v>
      </c>
      <c r="BL2809" s="68" t="s">
        <v>6786</v>
      </c>
      <c r="CQ2809" s="205">
        <v>1</v>
      </c>
    </row>
    <row r="2810" spans="52:95" x14ac:dyDescent="0.25">
      <c r="AZ2810" s="96" t="s">
        <v>3218</v>
      </c>
      <c r="BA2810" s="96" t="s">
        <v>10</v>
      </c>
      <c r="BB2810" s="96">
        <v>3</v>
      </c>
      <c r="BC2810" t="s">
        <v>4523</v>
      </c>
      <c r="BD2810" t="s">
        <v>4478</v>
      </c>
      <c r="BH2810"/>
      <c r="BI2810"/>
      <c r="BJ2810" s="96">
        <v>4</v>
      </c>
      <c r="BK2810" s="96" t="s">
        <v>4294</v>
      </c>
      <c r="BL2810" s="68" t="s">
        <v>6786</v>
      </c>
      <c r="CQ2810" s="205">
        <v>1</v>
      </c>
    </row>
    <row r="2811" spans="52:95" x14ac:dyDescent="0.25">
      <c r="AZ2811" s="96" t="s">
        <v>3218</v>
      </c>
      <c r="BA2811" s="96" t="s">
        <v>10</v>
      </c>
      <c r="BB2811" s="96">
        <v>4</v>
      </c>
      <c r="BC2811" t="s">
        <v>4527</v>
      </c>
      <c r="BD2811" t="s">
        <v>7161</v>
      </c>
      <c r="BJ2811" s="96">
        <v>4</v>
      </c>
      <c r="BK2811" s="96" t="s">
        <v>4295</v>
      </c>
      <c r="BL2811" s="68" t="s">
        <v>6786</v>
      </c>
      <c r="CQ2811" s="205">
        <v>1</v>
      </c>
    </row>
    <row r="2812" spans="52:95" x14ac:dyDescent="0.25">
      <c r="AZ2812" s="96" t="s">
        <v>3218</v>
      </c>
      <c r="BA2812" s="96" t="s">
        <v>10</v>
      </c>
      <c r="BB2812" s="96">
        <v>5</v>
      </c>
      <c r="BC2812" t="s">
        <v>4531</v>
      </c>
      <c r="BD2812" t="s">
        <v>5824</v>
      </c>
      <c r="BE2812" t="s">
        <v>6792</v>
      </c>
      <c r="BF2812" t="s">
        <v>6793</v>
      </c>
      <c r="BJ2812" s="96">
        <v>4</v>
      </c>
      <c r="BK2812" s="96" t="s">
        <v>4296</v>
      </c>
      <c r="BL2812" s="68" t="s">
        <v>6786</v>
      </c>
      <c r="CQ2812" s="205">
        <v>1</v>
      </c>
    </row>
    <row r="2813" spans="52:95" x14ac:dyDescent="0.25">
      <c r="AZ2813" s="96" t="s">
        <v>3218</v>
      </c>
      <c r="BA2813" s="96" t="s">
        <v>54</v>
      </c>
      <c r="BB2813" s="96">
        <v>1</v>
      </c>
      <c r="BC2813" t="s">
        <v>4536</v>
      </c>
      <c r="BD2813" t="s">
        <v>4479</v>
      </c>
      <c r="BI2813"/>
      <c r="BJ2813" s="96">
        <v>4</v>
      </c>
      <c r="BK2813" s="96" t="s">
        <v>4297</v>
      </c>
      <c r="BL2813" s="68" t="s">
        <v>6786</v>
      </c>
      <c r="CQ2813" s="205">
        <v>1</v>
      </c>
    </row>
    <row r="2814" spans="52:95" x14ac:dyDescent="0.25">
      <c r="AZ2814" s="96" t="s">
        <v>3218</v>
      </c>
      <c r="BA2814" s="96" t="s">
        <v>54</v>
      </c>
      <c r="BB2814" s="96">
        <v>2</v>
      </c>
      <c r="BC2814" t="s">
        <v>4540</v>
      </c>
      <c r="BD2814" t="s">
        <v>4541</v>
      </c>
      <c r="BE2814" t="s">
        <v>6794</v>
      </c>
      <c r="BF2814" t="s">
        <v>6789</v>
      </c>
      <c r="BG2814" t="s">
        <v>6788</v>
      </c>
      <c r="BH2814" s="96" t="s">
        <v>6795</v>
      </c>
      <c r="BJ2814" s="96">
        <v>4</v>
      </c>
      <c r="BK2814" s="96" t="s">
        <v>4298</v>
      </c>
      <c r="BL2814" s="68" t="s">
        <v>6786</v>
      </c>
      <c r="CQ2814" s="205">
        <v>1</v>
      </c>
    </row>
    <row r="2815" spans="52:95" x14ac:dyDescent="0.25">
      <c r="AZ2815" s="96" t="s">
        <v>3218</v>
      </c>
      <c r="BA2815" s="96" t="s">
        <v>54</v>
      </c>
      <c r="BB2815" s="96">
        <v>3</v>
      </c>
      <c r="BC2815" t="s">
        <v>4545</v>
      </c>
      <c r="BD2815" t="s">
        <v>4478</v>
      </c>
      <c r="BH2815"/>
      <c r="BI2815"/>
      <c r="BJ2815" s="96">
        <v>4</v>
      </c>
      <c r="BK2815" s="96" t="s">
        <v>4299</v>
      </c>
      <c r="BL2815" s="68" t="s">
        <v>6786</v>
      </c>
      <c r="CQ2815" s="205">
        <v>1</v>
      </c>
    </row>
    <row r="2816" spans="52:95" x14ac:dyDescent="0.25">
      <c r="AZ2816" s="96" t="s">
        <v>3218</v>
      </c>
      <c r="BA2816" s="96" t="s">
        <v>54</v>
      </c>
      <c r="BB2816" s="96">
        <v>4</v>
      </c>
      <c r="BC2816" t="s">
        <v>4550</v>
      </c>
      <c r="BD2816" t="s">
        <v>4551</v>
      </c>
      <c r="BE2816" t="s">
        <v>6799</v>
      </c>
      <c r="BF2816" t="s">
        <v>6800</v>
      </c>
      <c r="BG2816" t="s">
        <v>6801</v>
      </c>
      <c r="BH2816" s="96" t="s">
        <v>6802</v>
      </c>
      <c r="BI2816" s="96" t="s">
        <v>6803</v>
      </c>
      <c r="BJ2816" s="96">
        <v>4</v>
      </c>
      <c r="BK2816" s="96" t="s">
        <v>4300</v>
      </c>
      <c r="BL2816" s="68" t="s">
        <v>6786</v>
      </c>
      <c r="CQ2816" s="205">
        <v>1</v>
      </c>
    </row>
    <row r="2817" spans="52:95" x14ac:dyDescent="0.25">
      <c r="AZ2817" s="96" t="s">
        <v>3218</v>
      </c>
      <c r="BA2817" s="96" t="s">
        <v>54</v>
      </c>
      <c r="BB2817" s="96">
        <v>5</v>
      </c>
      <c r="BC2817" t="s">
        <v>4555</v>
      </c>
      <c r="BD2817" t="s">
        <v>4556</v>
      </c>
      <c r="BE2817" t="s">
        <v>6804</v>
      </c>
      <c r="BF2817" t="s">
        <v>6805</v>
      </c>
      <c r="BG2817" t="s">
        <v>6806</v>
      </c>
      <c r="BH2817" s="96" t="s">
        <v>6807</v>
      </c>
      <c r="BJ2817" s="96">
        <v>4</v>
      </c>
      <c r="BK2817" s="96" t="s">
        <v>4301</v>
      </c>
      <c r="BL2817" s="68" t="s">
        <v>6786</v>
      </c>
      <c r="CQ2817" s="205">
        <v>1</v>
      </c>
    </row>
    <row r="2818" spans="52:95" x14ac:dyDescent="0.25">
      <c r="AZ2818" s="96" t="s">
        <v>3218</v>
      </c>
      <c r="BA2818" s="96" t="s">
        <v>12</v>
      </c>
      <c r="BB2818" s="96">
        <v>1</v>
      </c>
      <c r="BC2818" t="s">
        <v>4560</v>
      </c>
      <c r="BD2818" t="s">
        <v>4478</v>
      </c>
      <c r="BE2818" t="s">
        <v>6848</v>
      </c>
      <c r="BH2818"/>
      <c r="BI2818"/>
      <c r="BJ2818" s="96">
        <v>4</v>
      </c>
      <c r="BK2818" s="96" t="s">
        <v>4302</v>
      </c>
      <c r="BL2818" s="68" t="s">
        <v>6786</v>
      </c>
      <c r="CQ2818" s="205">
        <v>1</v>
      </c>
    </row>
    <row r="2819" spans="52:95" x14ac:dyDescent="0.25">
      <c r="AZ2819" s="96" t="s">
        <v>3218</v>
      </c>
      <c r="BA2819" s="96" t="s">
        <v>12</v>
      </c>
      <c r="BB2819" s="96">
        <v>2</v>
      </c>
      <c r="BC2819" t="s">
        <v>4564</v>
      </c>
      <c r="BD2819" t="s">
        <v>4565</v>
      </c>
      <c r="BE2819" t="s">
        <v>6808</v>
      </c>
      <c r="BF2819" t="s">
        <v>6809</v>
      </c>
      <c r="BG2819" t="s">
        <v>6810</v>
      </c>
      <c r="BH2819" t="s">
        <v>6811</v>
      </c>
      <c r="BI2819"/>
      <c r="BJ2819" s="96">
        <v>4</v>
      </c>
      <c r="BK2819" s="96" t="s">
        <v>4303</v>
      </c>
      <c r="BL2819" s="68" t="s">
        <v>6786</v>
      </c>
      <c r="CQ2819" s="205">
        <v>1</v>
      </c>
    </row>
    <row r="2820" spans="52:95" x14ac:dyDescent="0.25">
      <c r="AZ2820" s="96" t="s">
        <v>3218</v>
      </c>
      <c r="BA2820" s="96" t="s">
        <v>12</v>
      </c>
      <c r="BB2820" s="96">
        <v>3</v>
      </c>
      <c r="BC2820" t="s">
        <v>4569</v>
      </c>
      <c r="BD2820" t="s">
        <v>5824</v>
      </c>
      <c r="BE2820" t="s">
        <v>4478</v>
      </c>
      <c r="BH2820"/>
      <c r="BI2820"/>
      <c r="BJ2820" s="96">
        <v>4</v>
      </c>
      <c r="BK2820" s="96" t="s">
        <v>4304</v>
      </c>
      <c r="BL2820" s="68" t="s">
        <v>6786</v>
      </c>
      <c r="CQ2820" s="205">
        <v>1</v>
      </c>
    </row>
    <row r="2821" spans="52:95" x14ac:dyDescent="0.25">
      <c r="AZ2821" s="96" t="s">
        <v>3218</v>
      </c>
      <c r="BA2821" s="96" t="s">
        <v>12</v>
      </c>
      <c r="BB2821" s="96">
        <v>4</v>
      </c>
      <c r="BC2821" t="s">
        <v>4573</v>
      </c>
      <c r="BD2821" t="s">
        <v>6812</v>
      </c>
      <c r="BE2821" t="s">
        <v>6813</v>
      </c>
      <c r="BF2821" t="s">
        <v>6802</v>
      </c>
      <c r="BG2821" t="s">
        <v>6814</v>
      </c>
      <c r="BH2821" t="s">
        <v>6815</v>
      </c>
      <c r="BI2821" t="s">
        <v>6816</v>
      </c>
      <c r="BJ2821" s="96">
        <v>4</v>
      </c>
      <c r="BK2821" s="96" t="s">
        <v>4305</v>
      </c>
      <c r="BL2821" s="68" t="s">
        <v>6786</v>
      </c>
      <c r="CQ2821" s="205">
        <v>1</v>
      </c>
    </row>
    <row r="2822" spans="52:95" x14ac:dyDescent="0.25">
      <c r="AZ2822" s="96" t="s">
        <v>3218</v>
      </c>
      <c r="BA2822" s="96" t="s">
        <v>12</v>
      </c>
      <c r="BB2822" s="96">
        <v>5</v>
      </c>
      <c r="BC2822" t="s">
        <v>4577</v>
      </c>
      <c r="BD2822" t="s">
        <v>6817</v>
      </c>
      <c r="BE2822" t="s">
        <v>4578</v>
      </c>
      <c r="BF2822" t="s">
        <v>6818</v>
      </c>
      <c r="BG2822" t="s">
        <v>6819</v>
      </c>
      <c r="BH2822" t="s">
        <v>6793</v>
      </c>
      <c r="BI2822"/>
      <c r="BJ2822" s="96">
        <v>4</v>
      </c>
      <c r="BK2822" s="96" t="s">
        <v>4306</v>
      </c>
      <c r="BL2822" s="68" t="s">
        <v>6786</v>
      </c>
      <c r="CQ2822" s="205">
        <v>1</v>
      </c>
    </row>
    <row r="2823" spans="52:95" x14ac:dyDescent="0.25">
      <c r="AZ2823" s="96" t="s">
        <v>3235</v>
      </c>
      <c r="BA2823" s="96" t="s">
        <v>10</v>
      </c>
      <c r="BB2823" s="96">
        <v>1</v>
      </c>
      <c r="BC2823" t="s">
        <v>4512</v>
      </c>
      <c r="BD2823" t="s">
        <v>5716</v>
      </c>
      <c r="BE2823" t="s">
        <v>6848</v>
      </c>
      <c r="BI2823"/>
      <c r="BJ2823" s="96">
        <v>4</v>
      </c>
      <c r="BK2823" s="96" t="s">
        <v>4292</v>
      </c>
      <c r="BL2823" s="68" t="s">
        <v>6786</v>
      </c>
      <c r="CQ2823" s="205">
        <v>1</v>
      </c>
    </row>
    <row r="2824" spans="52:95" x14ac:dyDescent="0.25">
      <c r="AZ2824" s="96" t="s">
        <v>3235</v>
      </c>
      <c r="BA2824" s="96" t="s">
        <v>10</v>
      </c>
      <c r="BB2824" s="96">
        <v>2</v>
      </c>
      <c r="BC2824" t="s">
        <v>4518</v>
      </c>
      <c r="BD2824" t="s">
        <v>7175</v>
      </c>
      <c r="BE2824" t="s">
        <v>6787</v>
      </c>
      <c r="BF2824" t="s">
        <v>6788</v>
      </c>
      <c r="BG2824" t="s">
        <v>6789</v>
      </c>
      <c r="BJ2824" s="96">
        <v>4</v>
      </c>
      <c r="BK2824" s="96" t="s">
        <v>4293</v>
      </c>
      <c r="BL2824" s="68" t="s">
        <v>6786</v>
      </c>
      <c r="CQ2824" s="205">
        <v>1</v>
      </c>
    </row>
    <row r="2825" spans="52:95" x14ac:dyDescent="0.25">
      <c r="AZ2825" s="96" t="s">
        <v>3235</v>
      </c>
      <c r="BA2825" s="96" t="s">
        <v>10</v>
      </c>
      <c r="BB2825" s="96">
        <v>3</v>
      </c>
      <c r="BC2825" t="s">
        <v>4523</v>
      </c>
      <c r="BD2825" t="s">
        <v>5716</v>
      </c>
      <c r="BI2825"/>
      <c r="BJ2825" s="96">
        <v>4</v>
      </c>
      <c r="BK2825" s="96" t="s">
        <v>4294</v>
      </c>
      <c r="BL2825" s="68" t="s">
        <v>6786</v>
      </c>
      <c r="CQ2825" s="205">
        <v>1</v>
      </c>
    </row>
    <row r="2826" spans="52:95" x14ac:dyDescent="0.25">
      <c r="AZ2826" s="96" t="s">
        <v>3235</v>
      </c>
      <c r="BA2826" s="96" t="s">
        <v>10</v>
      </c>
      <c r="BB2826" s="96">
        <v>4</v>
      </c>
      <c r="BC2826" t="s">
        <v>4527</v>
      </c>
      <c r="BD2826" t="s">
        <v>7161</v>
      </c>
      <c r="BJ2826" s="96">
        <v>4</v>
      </c>
      <c r="BK2826" s="96" t="s">
        <v>4295</v>
      </c>
      <c r="BL2826" s="68" t="s">
        <v>6786</v>
      </c>
      <c r="CQ2826" s="205">
        <v>1</v>
      </c>
    </row>
    <row r="2827" spans="52:95" x14ac:dyDescent="0.25">
      <c r="AZ2827" s="96" t="s">
        <v>3235</v>
      </c>
      <c r="BA2827" s="96" t="s">
        <v>10</v>
      </c>
      <c r="BB2827" s="96">
        <v>5</v>
      </c>
      <c r="BC2827" t="s">
        <v>4531</v>
      </c>
      <c r="BD2827" t="s">
        <v>2424</v>
      </c>
      <c r="BE2827" t="s">
        <v>6792</v>
      </c>
      <c r="BF2827" t="s">
        <v>6793</v>
      </c>
      <c r="BJ2827" s="96">
        <v>4</v>
      </c>
      <c r="BK2827" s="96" t="s">
        <v>4296</v>
      </c>
      <c r="BL2827" s="68" t="s">
        <v>6786</v>
      </c>
      <c r="CQ2827" s="205">
        <v>1</v>
      </c>
    </row>
    <row r="2828" spans="52:95" x14ac:dyDescent="0.25">
      <c r="AZ2828" s="96" t="s">
        <v>3235</v>
      </c>
      <c r="BA2828" s="96" t="s">
        <v>54</v>
      </c>
      <c r="BB2828" s="96">
        <v>1</v>
      </c>
      <c r="BC2828" t="s">
        <v>4536</v>
      </c>
      <c r="BD2828" t="s">
        <v>4480</v>
      </c>
      <c r="BI2828"/>
      <c r="BJ2828" s="96">
        <v>4</v>
      </c>
      <c r="BK2828" s="96" t="s">
        <v>4297</v>
      </c>
      <c r="BL2828" s="68" t="s">
        <v>6786</v>
      </c>
      <c r="CQ2828" s="205">
        <v>1</v>
      </c>
    </row>
    <row r="2829" spans="52:95" x14ac:dyDescent="0.25">
      <c r="AZ2829" s="96" t="s">
        <v>3235</v>
      </c>
      <c r="BA2829" s="96" t="s">
        <v>54</v>
      </c>
      <c r="BB2829" s="96">
        <v>2</v>
      </c>
      <c r="BC2829" t="s">
        <v>4540</v>
      </c>
      <c r="BD2829" t="s">
        <v>4541</v>
      </c>
      <c r="BE2829" t="s">
        <v>6794</v>
      </c>
      <c r="BF2829" t="s">
        <v>6789</v>
      </c>
      <c r="BG2829" t="s">
        <v>6788</v>
      </c>
      <c r="BH2829" s="96" t="s">
        <v>6795</v>
      </c>
      <c r="BJ2829" s="96">
        <v>4</v>
      </c>
      <c r="BK2829" s="96" t="s">
        <v>4298</v>
      </c>
      <c r="BL2829" s="68" t="s">
        <v>6786</v>
      </c>
      <c r="CQ2829" s="205">
        <v>1</v>
      </c>
    </row>
    <row r="2830" spans="52:95" x14ac:dyDescent="0.25">
      <c r="AZ2830" s="96" t="s">
        <v>3235</v>
      </c>
      <c r="BA2830" s="96" t="s">
        <v>54</v>
      </c>
      <c r="BB2830" s="96">
        <v>3</v>
      </c>
      <c r="BC2830" t="s">
        <v>4545</v>
      </c>
      <c r="BD2830" t="s">
        <v>5716</v>
      </c>
      <c r="BI2830"/>
      <c r="BJ2830" s="96">
        <v>4</v>
      </c>
      <c r="BK2830" s="96" t="s">
        <v>4299</v>
      </c>
      <c r="BL2830" s="68" t="s">
        <v>6786</v>
      </c>
      <c r="CQ2830" s="205">
        <v>1</v>
      </c>
    </row>
    <row r="2831" spans="52:95" x14ac:dyDescent="0.25">
      <c r="AZ2831" s="96" t="s">
        <v>3235</v>
      </c>
      <c r="BA2831" s="96" t="s">
        <v>54</v>
      </c>
      <c r="BB2831" s="96">
        <v>4</v>
      </c>
      <c r="BC2831" t="s">
        <v>4550</v>
      </c>
      <c r="BD2831" t="s">
        <v>4551</v>
      </c>
      <c r="BE2831" t="s">
        <v>6799</v>
      </c>
      <c r="BF2831" t="s">
        <v>6800</v>
      </c>
      <c r="BG2831" t="s">
        <v>6801</v>
      </c>
      <c r="BH2831" s="96" t="s">
        <v>6802</v>
      </c>
      <c r="BI2831" s="96" t="s">
        <v>6803</v>
      </c>
      <c r="BJ2831" s="96">
        <v>4</v>
      </c>
      <c r="BK2831" s="96" t="s">
        <v>4300</v>
      </c>
      <c r="BL2831" s="68" t="s">
        <v>6786</v>
      </c>
      <c r="CQ2831" s="205">
        <v>1</v>
      </c>
    </row>
    <row r="2832" spans="52:95" x14ac:dyDescent="0.25">
      <c r="AZ2832" s="96" t="s">
        <v>3235</v>
      </c>
      <c r="BA2832" s="96" t="s">
        <v>54</v>
      </c>
      <c r="BB2832" s="96">
        <v>5</v>
      </c>
      <c r="BC2832" t="s">
        <v>4555</v>
      </c>
      <c r="BD2832" t="s">
        <v>4556</v>
      </c>
      <c r="BE2832" t="s">
        <v>6804</v>
      </c>
      <c r="BF2832" t="s">
        <v>6805</v>
      </c>
      <c r="BG2832" t="s">
        <v>6806</v>
      </c>
      <c r="BH2832" s="96" t="s">
        <v>6807</v>
      </c>
      <c r="BJ2832" s="96">
        <v>4</v>
      </c>
      <c r="BK2832" s="96" t="s">
        <v>4301</v>
      </c>
      <c r="BL2832" s="68" t="s">
        <v>6786</v>
      </c>
      <c r="CQ2832" s="205">
        <v>1</v>
      </c>
    </row>
    <row r="2833" spans="52:95" x14ac:dyDescent="0.25">
      <c r="AZ2833" s="96" t="s">
        <v>3235</v>
      </c>
      <c r="BA2833" s="96" t="s">
        <v>12</v>
      </c>
      <c r="BB2833" s="96">
        <v>1</v>
      </c>
      <c r="BC2833" t="s">
        <v>4560</v>
      </c>
      <c r="BD2833" t="s">
        <v>5716</v>
      </c>
      <c r="BE2833" t="s">
        <v>6848</v>
      </c>
      <c r="BH2833"/>
      <c r="BI2833"/>
      <c r="BJ2833" s="96">
        <v>4</v>
      </c>
      <c r="BK2833" s="96" t="s">
        <v>4302</v>
      </c>
      <c r="BL2833" s="68" t="s">
        <v>6786</v>
      </c>
      <c r="CQ2833" s="205">
        <v>1</v>
      </c>
    </row>
    <row r="2834" spans="52:95" x14ac:dyDescent="0.25">
      <c r="AZ2834" s="96" t="s">
        <v>3235</v>
      </c>
      <c r="BA2834" s="96" t="s">
        <v>12</v>
      </c>
      <c r="BB2834" s="96">
        <v>2</v>
      </c>
      <c r="BC2834" t="s">
        <v>4564</v>
      </c>
      <c r="BD2834" t="s">
        <v>4565</v>
      </c>
      <c r="BE2834" t="s">
        <v>6808</v>
      </c>
      <c r="BF2834" t="s">
        <v>6809</v>
      </c>
      <c r="BG2834" t="s">
        <v>6810</v>
      </c>
      <c r="BH2834" t="s">
        <v>6811</v>
      </c>
      <c r="BI2834"/>
      <c r="BJ2834" s="96">
        <v>4</v>
      </c>
      <c r="BK2834" s="96" t="s">
        <v>4303</v>
      </c>
      <c r="BL2834" s="68" t="s">
        <v>6786</v>
      </c>
      <c r="CQ2834" s="205">
        <v>1</v>
      </c>
    </row>
    <row r="2835" spans="52:95" x14ac:dyDescent="0.25">
      <c r="AZ2835" s="96" t="s">
        <v>3235</v>
      </c>
      <c r="BA2835" s="96" t="s">
        <v>12</v>
      </c>
      <c r="BB2835" s="96">
        <v>3</v>
      </c>
      <c r="BC2835" t="s">
        <v>4569</v>
      </c>
      <c r="BD2835" t="s">
        <v>2424</v>
      </c>
      <c r="BE2835" t="s">
        <v>5716</v>
      </c>
      <c r="BH2835"/>
      <c r="BI2835"/>
      <c r="BJ2835" s="96">
        <v>4</v>
      </c>
      <c r="BK2835" s="96" t="s">
        <v>4304</v>
      </c>
      <c r="BL2835" s="68" t="s">
        <v>6786</v>
      </c>
      <c r="CQ2835" s="205">
        <v>1</v>
      </c>
    </row>
    <row r="2836" spans="52:95" x14ac:dyDescent="0.25">
      <c r="AZ2836" s="96" t="s">
        <v>3235</v>
      </c>
      <c r="BA2836" s="96" t="s">
        <v>12</v>
      </c>
      <c r="BB2836" s="96">
        <v>4</v>
      </c>
      <c r="BC2836" t="s">
        <v>4573</v>
      </c>
      <c r="BD2836" t="s">
        <v>6812</v>
      </c>
      <c r="BE2836" t="s">
        <v>6813</v>
      </c>
      <c r="BF2836" t="s">
        <v>6802</v>
      </c>
      <c r="BG2836" t="s">
        <v>6814</v>
      </c>
      <c r="BH2836" t="s">
        <v>6815</v>
      </c>
      <c r="BI2836" t="s">
        <v>6816</v>
      </c>
      <c r="BJ2836" s="96">
        <v>4</v>
      </c>
      <c r="BK2836" s="96" t="s">
        <v>4305</v>
      </c>
      <c r="BL2836" s="68" t="s">
        <v>6786</v>
      </c>
      <c r="CQ2836" s="205">
        <v>1</v>
      </c>
    </row>
    <row r="2837" spans="52:95" x14ac:dyDescent="0.25">
      <c r="AZ2837" s="96" t="s">
        <v>3235</v>
      </c>
      <c r="BA2837" s="96" t="s">
        <v>12</v>
      </c>
      <c r="BB2837" s="96">
        <v>5</v>
      </c>
      <c r="BC2837" t="s">
        <v>4577</v>
      </c>
      <c r="BD2837" t="s">
        <v>6817</v>
      </c>
      <c r="BE2837" t="s">
        <v>4578</v>
      </c>
      <c r="BF2837" t="s">
        <v>6818</v>
      </c>
      <c r="BG2837" t="s">
        <v>6819</v>
      </c>
      <c r="BH2837" t="s">
        <v>6793</v>
      </c>
      <c r="BI2837"/>
      <c r="BJ2837" s="96">
        <v>4</v>
      </c>
      <c r="BK2837" s="96" t="s">
        <v>4306</v>
      </c>
      <c r="BL2837" s="68" t="s">
        <v>6786</v>
      </c>
      <c r="CQ2837" s="205">
        <v>1</v>
      </c>
    </row>
    <row r="2838" spans="52:95" x14ac:dyDescent="0.25">
      <c r="AZ2838" s="96" t="s">
        <v>3242</v>
      </c>
      <c r="BA2838" s="96" t="s">
        <v>10</v>
      </c>
      <c r="BB2838" s="96">
        <v>1</v>
      </c>
      <c r="BC2838" t="s">
        <v>4512</v>
      </c>
      <c r="BD2838" t="s">
        <v>7176</v>
      </c>
      <c r="BE2838" t="s">
        <v>7177</v>
      </c>
      <c r="BF2838" t="s">
        <v>7178</v>
      </c>
      <c r="BJ2838" s="96">
        <v>4</v>
      </c>
      <c r="BK2838" s="96" t="s">
        <v>4292</v>
      </c>
      <c r="BL2838" s="68" t="s">
        <v>6786</v>
      </c>
      <c r="CQ2838" s="205">
        <v>1</v>
      </c>
    </row>
    <row r="2839" spans="52:95" x14ac:dyDescent="0.25">
      <c r="AZ2839" s="96" t="s">
        <v>3242</v>
      </c>
      <c r="BA2839" s="96" t="s">
        <v>10</v>
      </c>
      <c r="BB2839" s="96">
        <v>2</v>
      </c>
      <c r="BC2839" t="s">
        <v>4518</v>
      </c>
      <c r="BD2839" t="s">
        <v>7176</v>
      </c>
      <c r="BE2839" t="s">
        <v>6787</v>
      </c>
      <c r="BF2839" t="s">
        <v>6788</v>
      </c>
      <c r="BG2839" t="s">
        <v>6789</v>
      </c>
      <c r="BJ2839" s="96">
        <v>4</v>
      </c>
      <c r="BK2839" s="96" t="s">
        <v>4293</v>
      </c>
      <c r="BL2839" s="68" t="s">
        <v>6786</v>
      </c>
      <c r="CQ2839" s="205">
        <v>1</v>
      </c>
    </row>
    <row r="2840" spans="52:95" x14ac:dyDescent="0.25">
      <c r="AZ2840" s="96" t="s">
        <v>3242</v>
      </c>
      <c r="BA2840" s="96" t="s">
        <v>10</v>
      </c>
      <c r="BB2840" s="96">
        <v>3</v>
      </c>
      <c r="BC2840" t="s">
        <v>4523</v>
      </c>
      <c r="BD2840" t="s">
        <v>7176</v>
      </c>
      <c r="BE2840" t="s">
        <v>7179</v>
      </c>
      <c r="BJ2840" s="96">
        <v>4</v>
      </c>
      <c r="BK2840" s="96" t="s">
        <v>4294</v>
      </c>
      <c r="BL2840" s="68" t="s">
        <v>6786</v>
      </c>
      <c r="CQ2840" s="205">
        <v>1</v>
      </c>
    </row>
    <row r="2841" spans="52:95" x14ac:dyDescent="0.25">
      <c r="AZ2841" s="96" t="s">
        <v>3242</v>
      </c>
      <c r="BA2841" s="96" t="s">
        <v>10</v>
      </c>
      <c r="BB2841" s="96">
        <v>4</v>
      </c>
      <c r="BC2841" t="s">
        <v>4527</v>
      </c>
      <c r="BD2841" t="s">
        <v>7176</v>
      </c>
      <c r="BE2841" t="s">
        <v>7180</v>
      </c>
      <c r="BJ2841" s="96">
        <v>4</v>
      </c>
      <c r="BK2841" s="96" t="s">
        <v>4295</v>
      </c>
      <c r="BL2841" s="68" t="s">
        <v>6786</v>
      </c>
      <c r="CQ2841" s="205">
        <v>1</v>
      </c>
    </row>
    <row r="2842" spans="52:95" x14ac:dyDescent="0.25">
      <c r="AZ2842" s="96" t="s">
        <v>3242</v>
      </c>
      <c r="BA2842" s="96" t="s">
        <v>10</v>
      </c>
      <c r="BB2842" s="96">
        <v>5</v>
      </c>
      <c r="BC2842" t="s">
        <v>4531</v>
      </c>
      <c r="BD2842" t="s">
        <v>7176</v>
      </c>
      <c r="BE2842" t="s">
        <v>7181</v>
      </c>
      <c r="BF2842" t="s">
        <v>6792</v>
      </c>
      <c r="BG2842" t="s">
        <v>6793</v>
      </c>
      <c r="BJ2842" s="96">
        <v>4</v>
      </c>
      <c r="BK2842" s="96" t="s">
        <v>4296</v>
      </c>
      <c r="BL2842" s="68" t="s">
        <v>6786</v>
      </c>
      <c r="CQ2842" s="205">
        <v>1</v>
      </c>
    </row>
    <row r="2843" spans="52:95" x14ac:dyDescent="0.25">
      <c r="AZ2843" s="96" t="s">
        <v>3242</v>
      </c>
      <c r="BA2843" s="96" t="s">
        <v>54</v>
      </c>
      <c r="BB2843" s="96">
        <v>1</v>
      </c>
      <c r="BC2843" t="s">
        <v>4536</v>
      </c>
      <c r="BD2843" t="s">
        <v>7182</v>
      </c>
      <c r="BJ2843" s="96">
        <v>4</v>
      </c>
      <c r="BK2843" s="96" t="s">
        <v>4297</v>
      </c>
      <c r="BL2843" s="68" t="s">
        <v>6786</v>
      </c>
      <c r="CQ2843" s="205">
        <v>1</v>
      </c>
    </row>
    <row r="2844" spans="52:95" x14ac:dyDescent="0.25">
      <c r="AZ2844" s="96" t="s">
        <v>3242</v>
      </c>
      <c r="BA2844" s="96" t="s">
        <v>54</v>
      </c>
      <c r="BB2844" s="96">
        <v>2</v>
      </c>
      <c r="BC2844" t="s">
        <v>4540</v>
      </c>
      <c r="BD2844" t="s">
        <v>4541</v>
      </c>
      <c r="BE2844" t="s">
        <v>6794</v>
      </c>
      <c r="BF2844" t="s">
        <v>6789</v>
      </c>
      <c r="BG2844" t="s">
        <v>6788</v>
      </c>
      <c r="BH2844" s="96" t="s">
        <v>6795</v>
      </c>
      <c r="BJ2844" s="96">
        <v>4</v>
      </c>
      <c r="BK2844" s="96" t="s">
        <v>4298</v>
      </c>
      <c r="BL2844" s="68" t="s">
        <v>6786</v>
      </c>
      <c r="CQ2844" s="205">
        <v>1</v>
      </c>
    </row>
    <row r="2845" spans="52:95" x14ac:dyDescent="0.25">
      <c r="AZ2845" s="96" t="s">
        <v>3242</v>
      </c>
      <c r="BA2845" s="96" t="s">
        <v>54</v>
      </c>
      <c r="BB2845" s="96">
        <v>3</v>
      </c>
      <c r="BC2845" t="s">
        <v>4545</v>
      </c>
      <c r="BD2845" t="s">
        <v>7179</v>
      </c>
      <c r="BJ2845" s="96">
        <v>4</v>
      </c>
      <c r="BK2845" s="96" t="s">
        <v>4299</v>
      </c>
      <c r="BL2845" s="68" t="s">
        <v>6786</v>
      </c>
      <c r="CQ2845" s="205">
        <v>1</v>
      </c>
    </row>
    <row r="2846" spans="52:95" x14ac:dyDescent="0.25">
      <c r="AZ2846" s="96" t="s">
        <v>3242</v>
      </c>
      <c r="BA2846" s="96" t="s">
        <v>54</v>
      </c>
      <c r="BB2846" s="96">
        <v>4</v>
      </c>
      <c r="BC2846" t="s">
        <v>4550</v>
      </c>
      <c r="BD2846" t="s">
        <v>4551</v>
      </c>
      <c r="BE2846" t="s">
        <v>6799</v>
      </c>
      <c r="BF2846" t="s">
        <v>6800</v>
      </c>
      <c r="BG2846" t="s">
        <v>6801</v>
      </c>
      <c r="BH2846" s="96" t="s">
        <v>6802</v>
      </c>
      <c r="BI2846" s="96" t="s">
        <v>6803</v>
      </c>
      <c r="BJ2846" s="96">
        <v>4</v>
      </c>
      <c r="BK2846" s="96" t="s">
        <v>4300</v>
      </c>
      <c r="BL2846" s="68" t="s">
        <v>6786</v>
      </c>
      <c r="CQ2846" s="205">
        <v>1</v>
      </c>
    </row>
    <row r="2847" spans="52:95" x14ac:dyDescent="0.25">
      <c r="AZ2847" s="96" t="s">
        <v>3242</v>
      </c>
      <c r="BA2847" s="96" t="s">
        <v>54</v>
      </c>
      <c r="BB2847" s="96">
        <v>5</v>
      </c>
      <c r="BC2847" t="s">
        <v>4555</v>
      </c>
      <c r="BD2847" t="s">
        <v>4556</v>
      </c>
      <c r="BE2847" t="s">
        <v>6804</v>
      </c>
      <c r="BF2847" t="s">
        <v>6805</v>
      </c>
      <c r="BG2847" t="s">
        <v>6806</v>
      </c>
      <c r="BH2847" s="96" t="s">
        <v>6807</v>
      </c>
      <c r="BJ2847" s="96">
        <v>4</v>
      </c>
      <c r="BK2847" s="96" t="s">
        <v>4301</v>
      </c>
      <c r="BL2847" s="68" t="s">
        <v>6786</v>
      </c>
      <c r="CQ2847" s="205">
        <v>1</v>
      </c>
    </row>
    <row r="2848" spans="52:95" x14ac:dyDescent="0.25">
      <c r="AZ2848" s="96" t="s">
        <v>3242</v>
      </c>
      <c r="BA2848" s="96" t="s">
        <v>12</v>
      </c>
      <c r="BB2848" s="96">
        <v>1</v>
      </c>
      <c r="BC2848" t="s">
        <v>4560</v>
      </c>
      <c r="BD2848" t="s">
        <v>7177</v>
      </c>
      <c r="BE2848" t="s">
        <v>7178</v>
      </c>
      <c r="BH2848"/>
      <c r="BI2848"/>
      <c r="BJ2848" s="96">
        <v>4</v>
      </c>
      <c r="BK2848" s="96" t="s">
        <v>4302</v>
      </c>
      <c r="BL2848" s="68" t="s">
        <v>6786</v>
      </c>
      <c r="CQ2848" s="205">
        <v>1</v>
      </c>
    </row>
    <row r="2849" spans="52:95" x14ac:dyDescent="0.25">
      <c r="AZ2849" s="96" t="s">
        <v>3242</v>
      </c>
      <c r="BA2849" s="96" t="s">
        <v>12</v>
      </c>
      <c r="BB2849" s="96">
        <v>2</v>
      </c>
      <c r="BC2849" t="s">
        <v>4564</v>
      </c>
      <c r="BD2849" t="s">
        <v>4565</v>
      </c>
      <c r="BE2849" t="s">
        <v>6808</v>
      </c>
      <c r="BF2849" t="s">
        <v>6809</v>
      </c>
      <c r="BG2849" t="s">
        <v>6810</v>
      </c>
      <c r="BH2849" t="s">
        <v>6811</v>
      </c>
      <c r="BI2849"/>
      <c r="BJ2849" s="96">
        <v>4</v>
      </c>
      <c r="BK2849" s="96" t="s">
        <v>4303</v>
      </c>
      <c r="BL2849" s="68" t="s">
        <v>6786</v>
      </c>
      <c r="CQ2849" s="205">
        <v>1</v>
      </c>
    </row>
    <row r="2850" spans="52:95" x14ac:dyDescent="0.25">
      <c r="AZ2850" s="96" t="s">
        <v>3242</v>
      </c>
      <c r="BA2850" s="96" t="s">
        <v>12</v>
      </c>
      <c r="BB2850" s="96">
        <v>3</v>
      </c>
      <c r="BC2850" t="s">
        <v>4569</v>
      </c>
      <c r="BD2850" t="s">
        <v>7183</v>
      </c>
      <c r="BE2850" t="s">
        <v>7179</v>
      </c>
      <c r="BH2850"/>
      <c r="BI2850"/>
      <c r="BJ2850" s="96">
        <v>4</v>
      </c>
      <c r="BK2850" s="96" t="s">
        <v>4304</v>
      </c>
      <c r="BL2850" s="68" t="s">
        <v>6786</v>
      </c>
      <c r="CQ2850" s="205">
        <v>1</v>
      </c>
    </row>
    <row r="2851" spans="52:95" x14ac:dyDescent="0.25">
      <c r="AZ2851" s="96" t="s">
        <v>3242</v>
      </c>
      <c r="BA2851" s="96" t="s">
        <v>12</v>
      </c>
      <c r="BB2851" s="96">
        <v>4</v>
      </c>
      <c r="BC2851" t="s">
        <v>4573</v>
      </c>
      <c r="BD2851" t="s">
        <v>6812</v>
      </c>
      <c r="BE2851" t="s">
        <v>6813</v>
      </c>
      <c r="BF2851" t="s">
        <v>6802</v>
      </c>
      <c r="BG2851" t="s">
        <v>6814</v>
      </c>
      <c r="BH2851" t="s">
        <v>6815</v>
      </c>
      <c r="BI2851" t="s">
        <v>6816</v>
      </c>
      <c r="BJ2851" s="96">
        <v>4</v>
      </c>
      <c r="BK2851" s="96" t="s">
        <v>4305</v>
      </c>
      <c r="BL2851" s="68" t="s">
        <v>6786</v>
      </c>
      <c r="CQ2851" s="205">
        <v>1</v>
      </c>
    </row>
    <row r="2852" spans="52:95" x14ac:dyDescent="0.25">
      <c r="AZ2852" s="96" t="s">
        <v>3242</v>
      </c>
      <c r="BA2852" s="96" t="s">
        <v>12</v>
      </c>
      <c r="BB2852" s="96">
        <v>5</v>
      </c>
      <c r="BC2852" t="s">
        <v>4577</v>
      </c>
      <c r="BD2852" t="s">
        <v>6817</v>
      </c>
      <c r="BE2852" t="s">
        <v>4578</v>
      </c>
      <c r="BF2852" t="s">
        <v>6818</v>
      </c>
      <c r="BG2852" t="s">
        <v>6819</v>
      </c>
      <c r="BH2852" t="s">
        <v>6793</v>
      </c>
      <c r="BI2852"/>
      <c r="BJ2852" s="96">
        <v>4</v>
      </c>
      <c r="BK2852" s="96" t="s">
        <v>4306</v>
      </c>
      <c r="BL2852" s="68" t="s">
        <v>6786</v>
      </c>
      <c r="CQ2852" s="205">
        <v>1</v>
      </c>
    </row>
    <row r="2853" spans="52:95" x14ac:dyDescent="0.25">
      <c r="AZ2853" s="96" t="s">
        <v>3269</v>
      </c>
      <c r="BA2853" s="96" t="s">
        <v>10</v>
      </c>
      <c r="BB2853" s="96">
        <v>1</v>
      </c>
      <c r="BC2853" t="s">
        <v>4512</v>
      </c>
      <c r="BD2853" t="s">
        <v>7184</v>
      </c>
      <c r="BE2853" t="s">
        <v>7177</v>
      </c>
      <c r="BF2853" t="s">
        <v>3271</v>
      </c>
      <c r="BJ2853" s="96">
        <v>4</v>
      </c>
      <c r="BK2853" s="96" t="s">
        <v>4292</v>
      </c>
      <c r="BL2853" s="68" t="s">
        <v>6786</v>
      </c>
      <c r="CQ2853" s="205">
        <v>1</v>
      </c>
    </row>
    <row r="2854" spans="52:95" x14ac:dyDescent="0.25">
      <c r="AZ2854" s="96" t="s">
        <v>3269</v>
      </c>
      <c r="BA2854" s="96" t="s">
        <v>10</v>
      </c>
      <c r="BB2854" s="96">
        <v>2</v>
      </c>
      <c r="BC2854" t="s">
        <v>4518</v>
      </c>
      <c r="BD2854" t="s">
        <v>7184</v>
      </c>
      <c r="BE2854" t="s">
        <v>6787</v>
      </c>
      <c r="BF2854" t="s">
        <v>6788</v>
      </c>
      <c r="BG2854" t="s">
        <v>6789</v>
      </c>
      <c r="BJ2854" s="96">
        <v>4</v>
      </c>
      <c r="BK2854" s="96" t="s">
        <v>4293</v>
      </c>
      <c r="BL2854" s="68" t="s">
        <v>6786</v>
      </c>
      <c r="CQ2854" s="205">
        <v>1</v>
      </c>
    </row>
    <row r="2855" spans="52:95" x14ac:dyDescent="0.25">
      <c r="AZ2855" s="96" t="s">
        <v>3269</v>
      </c>
      <c r="BA2855" s="96" t="s">
        <v>10</v>
      </c>
      <c r="BB2855" s="96">
        <v>3</v>
      </c>
      <c r="BC2855" t="s">
        <v>4523</v>
      </c>
      <c r="BD2855" t="s">
        <v>7184</v>
      </c>
      <c r="BE2855" t="s">
        <v>7185</v>
      </c>
      <c r="BJ2855" s="96">
        <v>4</v>
      </c>
      <c r="BK2855" s="96" t="s">
        <v>4294</v>
      </c>
      <c r="BL2855" s="68" t="s">
        <v>6786</v>
      </c>
      <c r="CQ2855" s="205">
        <v>1</v>
      </c>
    </row>
    <row r="2856" spans="52:95" x14ac:dyDescent="0.25">
      <c r="AZ2856" s="96" t="s">
        <v>3269</v>
      </c>
      <c r="BA2856" s="96" t="s">
        <v>10</v>
      </c>
      <c r="BB2856" s="96">
        <v>4</v>
      </c>
      <c r="BC2856" t="s">
        <v>4527</v>
      </c>
      <c r="BD2856" t="s">
        <v>7184</v>
      </c>
      <c r="BE2856" t="s">
        <v>7180</v>
      </c>
      <c r="BJ2856" s="96">
        <v>4</v>
      </c>
      <c r="BK2856" s="96" t="s">
        <v>4295</v>
      </c>
      <c r="BL2856" s="68" t="s">
        <v>6786</v>
      </c>
      <c r="CQ2856" s="205">
        <v>1</v>
      </c>
    </row>
    <row r="2857" spans="52:95" x14ac:dyDescent="0.25">
      <c r="AZ2857" s="96" t="s">
        <v>3269</v>
      </c>
      <c r="BA2857" s="96" t="s">
        <v>10</v>
      </c>
      <c r="BB2857" s="96">
        <v>5</v>
      </c>
      <c r="BC2857" t="s">
        <v>4531</v>
      </c>
      <c r="BD2857" t="s">
        <v>7184</v>
      </c>
      <c r="BE2857" t="s">
        <v>7186</v>
      </c>
      <c r="BF2857" t="s">
        <v>6792</v>
      </c>
      <c r="BG2857" t="s">
        <v>6793</v>
      </c>
      <c r="BJ2857" s="96">
        <v>4</v>
      </c>
      <c r="BK2857" s="96" t="s">
        <v>4296</v>
      </c>
      <c r="BL2857" s="68" t="s">
        <v>6786</v>
      </c>
      <c r="CQ2857" s="205">
        <v>1</v>
      </c>
    </row>
    <row r="2858" spans="52:95" x14ac:dyDescent="0.25">
      <c r="AZ2858" s="96" t="s">
        <v>3269</v>
      </c>
      <c r="BA2858" s="96" t="s">
        <v>54</v>
      </c>
      <c r="BB2858" s="96">
        <v>1</v>
      </c>
      <c r="BC2858" t="s">
        <v>4536</v>
      </c>
      <c r="BD2858" t="s">
        <v>7187</v>
      </c>
      <c r="BJ2858" s="96">
        <v>4</v>
      </c>
      <c r="BK2858" s="96" t="s">
        <v>4297</v>
      </c>
      <c r="BL2858" s="68" t="s">
        <v>6786</v>
      </c>
      <c r="CQ2858" s="205">
        <v>1</v>
      </c>
    </row>
    <row r="2859" spans="52:95" x14ac:dyDescent="0.25">
      <c r="AZ2859" s="96" t="s">
        <v>3269</v>
      </c>
      <c r="BA2859" s="96" t="s">
        <v>54</v>
      </c>
      <c r="BB2859" s="96">
        <v>2</v>
      </c>
      <c r="BC2859" t="s">
        <v>4540</v>
      </c>
      <c r="BD2859" t="s">
        <v>4541</v>
      </c>
      <c r="BE2859" t="s">
        <v>6794</v>
      </c>
      <c r="BF2859" t="s">
        <v>6789</v>
      </c>
      <c r="BG2859" t="s">
        <v>6788</v>
      </c>
      <c r="BH2859" s="96" t="s">
        <v>6795</v>
      </c>
      <c r="BJ2859" s="96">
        <v>4</v>
      </c>
      <c r="BK2859" s="96" t="s">
        <v>4298</v>
      </c>
      <c r="BL2859" s="68" t="s">
        <v>6786</v>
      </c>
      <c r="CQ2859" s="205">
        <v>1</v>
      </c>
    </row>
    <row r="2860" spans="52:95" x14ac:dyDescent="0.25">
      <c r="AZ2860" s="96" t="s">
        <v>3269</v>
      </c>
      <c r="BA2860" s="96" t="s">
        <v>54</v>
      </c>
      <c r="BB2860" s="96">
        <v>3</v>
      </c>
      <c r="BC2860" t="s">
        <v>4545</v>
      </c>
      <c r="BD2860" t="s">
        <v>7185</v>
      </c>
      <c r="BJ2860" s="96">
        <v>4</v>
      </c>
      <c r="BK2860" s="96" t="s">
        <v>4299</v>
      </c>
      <c r="BL2860" s="68" t="s">
        <v>6786</v>
      </c>
      <c r="CQ2860" s="205">
        <v>1</v>
      </c>
    </row>
    <row r="2861" spans="52:95" x14ac:dyDescent="0.25">
      <c r="AZ2861" s="96" t="s">
        <v>3269</v>
      </c>
      <c r="BA2861" s="96" t="s">
        <v>54</v>
      </c>
      <c r="BB2861" s="96">
        <v>4</v>
      </c>
      <c r="BC2861" t="s">
        <v>4550</v>
      </c>
      <c r="BD2861" t="s">
        <v>4551</v>
      </c>
      <c r="BE2861" t="s">
        <v>6799</v>
      </c>
      <c r="BF2861" t="s">
        <v>6800</v>
      </c>
      <c r="BG2861" t="s">
        <v>6801</v>
      </c>
      <c r="BH2861" s="96" t="s">
        <v>6802</v>
      </c>
      <c r="BI2861" s="96" t="s">
        <v>6803</v>
      </c>
      <c r="BJ2861" s="96">
        <v>4</v>
      </c>
      <c r="BK2861" s="96" t="s">
        <v>4300</v>
      </c>
      <c r="BL2861" s="68" t="s">
        <v>6786</v>
      </c>
      <c r="CQ2861" s="205">
        <v>1</v>
      </c>
    </row>
    <row r="2862" spans="52:95" x14ac:dyDescent="0.25">
      <c r="AZ2862" s="96" t="s">
        <v>3269</v>
      </c>
      <c r="BA2862" s="96" t="s">
        <v>54</v>
      </c>
      <c r="BB2862" s="96">
        <v>5</v>
      </c>
      <c r="BC2862" t="s">
        <v>4555</v>
      </c>
      <c r="BD2862" t="s">
        <v>4556</v>
      </c>
      <c r="BE2862" t="s">
        <v>6804</v>
      </c>
      <c r="BF2862" t="s">
        <v>6805</v>
      </c>
      <c r="BG2862" t="s">
        <v>6806</v>
      </c>
      <c r="BH2862" s="96" t="s">
        <v>6807</v>
      </c>
      <c r="BJ2862" s="96">
        <v>4</v>
      </c>
      <c r="BK2862" s="96" t="s">
        <v>4301</v>
      </c>
      <c r="BL2862" s="68" t="s">
        <v>6786</v>
      </c>
      <c r="CQ2862" s="205">
        <v>1</v>
      </c>
    </row>
    <row r="2863" spans="52:95" x14ac:dyDescent="0.25">
      <c r="AZ2863" s="96" t="s">
        <v>3269</v>
      </c>
      <c r="BA2863" s="96" t="s">
        <v>12</v>
      </c>
      <c r="BB2863" s="96">
        <v>1</v>
      </c>
      <c r="BC2863" t="s">
        <v>4560</v>
      </c>
      <c r="BD2863" t="s">
        <v>7177</v>
      </c>
      <c r="BE2863" t="s">
        <v>3271</v>
      </c>
      <c r="BH2863"/>
      <c r="BI2863"/>
      <c r="BJ2863" s="96">
        <v>4</v>
      </c>
      <c r="BK2863" s="96" t="s">
        <v>4302</v>
      </c>
      <c r="BL2863" s="68" t="s">
        <v>6786</v>
      </c>
      <c r="CQ2863" s="205">
        <v>1</v>
      </c>
    </row>
    <row r="2864" spans="52:95" x14ac:dyDescent="0.25">
      <c r="AZ2864" s="96" t="s">
        <v>3269</v>
      </c>
      <c r="BA2864" s="96" t="s">
        <v>12</v>
      </c>
      <c r="BB2864" s="96">
        <v>2</v>
      </c>
      <c r="BC2864" t="s">
        <v>4564</v>
      </c>
      <c r="BD2864" t="s">
        <v>4565</v>
      </c>
      <c r="BE2864" t="s">
        <v>6808</v>
      </c>
      <c r="BF2864" t="s">
        <v>6809</v>
      </c>
      <c r="BG2864" t="s">
        <v>6810</v>
      </c>
      <c r="BH2864" t="s">
        <v>6811</v>
      </c>
      <c r="BI2864"/>
      <c r="BJ2864" s="96">
        <v>4</v>
      </c>
      <c r="BK2864" s="96" t="s">
        <v>4303</v>
      </c>
      <c r="BL2864" s="68" t="s">
        <v>6786</v>
      </c>
      <c r="CQ2864" s="205">
        <v>1</v>
      </c>
    </row>
    <row r="2865" spans="52:95" x14ac:dyDescent="0.25">
      <c r="AZ2865" s="96" t="s">
        <v>3269</v>
      </c>
      <c r="BA2865" s="96" t="s">
        <v>12</v>
      </c>
      <c r="BB2865" s="96">
        <v>3</v>
      </c>
      <c r="BC2865" t="s">
        <v>4569</v>
      </c>
      <c r="BD2865" t="s">
        <v>7188</v>
      </c>
      <c r="BE2865" t="s">
        <v>7185</v>
      </c>
      <c r="BH2865"/>
      <c r="BI2865"/>
      <c r="BJ2865" s="96">
        <v>4</v>
      </c>
      <c r="BK2865" s="96" t="s">
        <v>4304</v>
      </c>
      <c r="BL2865" s="68" t="s">
        <v>6786</v>
      </c>
      <c r="CQ2865" s="205">
        <v>1</v>
      </c>
    </row>
    <row r="2866" spans="52:95" x14ac:dyDescent="0.25">
      <c r="AZ2866" s="96" t="s">
        <v>3269</v>
      </c>
      <c r="BA2866" s="96" t="s">
        <v>12</v>
      </c>
      <c r="BB2866" s="96">
        <v>4</v>
      </c>
      <c r="BC2866" t="s">
        <v>4573</v>
      </c>
      <c r="BD2866" t="s">
        <v>6812</v>
      </c>
      <c r="BE2866" t="s">
        <v>6813</v>
      </c>
      <c r="BF2866" t="s">
        <v>6802</v>
      </c>
      <c r="BG2866" t="s">
        <v>6814</v>
      </c>
      <c r="BH2866" t="s">
        <v>6815</v>
      </c>
      <c r="BI2866" t="s">
        <v>6816</v>
      </c>
      <c r="BJ2866" s="96">
        <v>4</v>
      </c>
      <c r="BK2866" s="96" t="s">
        <v>4305</v>
      </c>
      <c r="BL2866" s="68" t="s">
        <v>6786</v>
      </c>
      <c r="CQ2866" s="205">
        <v>1</v>
      </c>
    </row>
    <row r="2867" spans="52:95" x14ac:dyDescent="0.25">
      <c r="AZ2867" s="96" t="s">
        <v>3269</v>
      </c>
      <c r="BA2867" s="96" t="s">
        <v>12</v>
      </c>
      <c r="BB2867" s="96">
        <v>5</v>
      </c>
      <c r="BC2867" t="s">
        <v>4577</v>
      </c>
      <c r="BD2867" t="s">
        <v>6817</v>
      </c>
      <c r="BE2867" t="s">
        <v>4578</v>
      </c>
      <c r="BF2867" t="s">
        <v>6818</v>
      </c>
      <c r="BG2867" t="s">
        <v>6819</v>
      </c>
      <c r="BH2867" t="s">
        <v>6793</v>
      </c>
      <c r="BI2867"/>
      <c r="BJ2867" s="96">
        <v>4</v>
      </c>
      <c r="BK2867" s="96" t="s">
        <v>4306</v>
      </c>
      <c r="BL2867" s="68" t="s">
        <v>6786</v>
      </c>
      <c r="CQ2867" s="205">
        <v>1</v>
      </c>
    </row>
    <row r="2868" spans="52:95" x14ac:dyDescent="0.25">
      <c r="AZ2868" s="96" t="s">
        <v>3280</v>
      </c>
      <c r="BA2868" s="96" t="s">
        <v>10</v>
      </c>
      <c r="BB2868" s="96">
        <v>1</v>
      </c>
      <c r="BC2868" t="s">
        <v>4512</v>
      </c>
      <c r="BD2868" t="s">
        <v>7189</v>
      </c>
      <c r="BE2868" t="s">
        <v>7177</v>
      </c>
      <c r="BF2868" t="s">
        <v>7190</v>
      </c>
      <c r="BJ2868" s="96">
        <v>4</v>
      </c>
      <c r="BK2868" s="96" t="s">
        <v>4292</v>
      </c>
      <c r="BL2868" s="68" t="s">
        <v>6786</v>
      </c>
      <c r="CQ2868" s="205">
        <v>1</v>
      </c>
    </row>
    <row r="2869" spans="52:95" x14ac:dyDescent="0.25">
      <c r="AZ2869" s="96" t="s">
        <v>3280</v>
      </c>
      <c r="BA2869" s="96" t="s">
        <v>10</v>
      </c>
      <c r="BB2869" s="96">
        <v>2</v>
      </c>
      <c r="BC2869" t="s">
        <v>4518</v>
      </c>
      <c r="BD2869" t="s">
        <v>7189</v>
      </c>
      <c r="BE2869" t="s">
        <v>6787</v>
      </c>
      <c r="BF2869" t="s">
        <v>6788</v>
      </c>
      <c r="BG2869" t="s">
        <v>6789</v>
      </c>
      <c r="BJ2869" s="96">
        <v>4</v>
      </c>
      <c r="BK2869" s="96" t="s">
        <v>4293</v>
      </c>
      <c r="BL2869" s="68" t="s">
        <v>6786</v>
      </c>
      <c r="CQ2869" s="205">
        <v>1</v>
      </c>
    </row>
    <row r="2870" spans="52:95" x14ac:dyDescent="0.25">
      <c r="AZ2870" s="96" t="s">
        <v>3280</v>
      </c>
      <c r="BA2870" s="96" t="s">
        <v>10</v>
      </c>
      <c r="BB2870" s="96">
        <v>3</v>
      </c>
      <c r="BC2870" t="s">
        <v>4523</v>
      </c>
      <c r="BD2870" t="s">
        <v>7189</v>
      </c>
      <c r="BE2870" t="s">
        <v>7191</v>
      </c>
      <c r="BJ2870" s="96">
        <v>4</v>
      </c>
      <c r="BK2870" s="96" t="s">
        <v>4294</v>
      </c>
      <c r="BL2870" s="68" t="s">
        <v>6786</v>
      </c>
      <c r="CQ2870" s="205">
        <v>1</v>
      </c>
    </row>
    <row r="2871" spans="52:95" x14ac:dyDescent="0.25">
      <c r="AZ2871" s="96" t="s">
        <v>3280</v>
      </c>
      <c r="BA2871" s="96" t="s">
        <v>10</v>
      </c>
      <c r="BB2871" s="96">
        <v>4</v>
      </c>
      <c r="BC2871" t="s">
        <v>4527</v>
      </c>
      <c r="BD2871" t="s">
        <v>7189</v>
      </c>
      <c r="BE2871" t="s">
        <v>7180</v>
      </c>
      <c r="BJ2871" s="96">
        <v>4</v>
      </c>
      <c r="BK2871" s="96" t="s">
        <v>4295</v>
      </c>
      <c r="BL2871" s="68" t="s">
        <v>6786</v>
      </c>
      <c r="CQ2871" s="205">
        <v>1</v>
      </c>
    </row>
    <row r="2872" spans="52:95" x14ac:dyDescent="0.25">
      <c r="AZ2872" s="96" t="s">
        <v>3280</v>
      </c>
      <c r="BA2872" s="96" t="s">
        <v>10</v>
      </c>
      <c r="BB2872" s="96">
        <v>5</v>
      </c>
      <c r="BC2872" t="s">
        <v>4531</v>
      </c>
      <c r="BD2872" t="s">
        <v>7189</v>
      </c>
      <c r="BE2872" t="s">
        <v>7192</v>
      </c>
      <c r="BF2872" t="s">
        <v>6792</v>
      </c>
      <c r="BG2872" t="s">
        <v>6793</v>
      </c>
      <c r="BJ2872" s="96">
        <v>4</v>
      </c>
      <c r="BK2872" s="96" t="s">
        <v>4296</v>
      </c>
      <c r="BL2872" s="68" t="s">
        <v>6786</v>
      </c>
      <c r="CQ2872" s="205">
        <v>1</v>
      </c>
    </row>
    <row r="2873" spans="52:95" x14ac:dyDescent="0.25">
      <c r="AZ2873" s="96" t="s">
        <v>3280</v>
      </c>
      <c r="BA2873" s="96" t="s">
        <v>54</v>
      </c>
      <c r="BB2873" s="96">
        <v>1</v>
      </c>
      <c r="BC2873" t="s">
        <v>4536</v>
      </c>
      <c r="BD2873" t="s">
        <v>7193</v>
      </c>
      <c r="BJ2873" s="96">
        <v>4</v>
      </c>
      <c r="BK2873" s="96" t="s">
        <v>4297</v>
      </c>
      <c r="BL2873" s="68" t="s">
        <v>6786</v>
      </c>
      <c r="CQ2873" s="205">
        <v>1</v>
      </c>
    </row>
    <row r="2874" spans="52:95" x14ac:dyDescent="0.25">
      <c r="AZ2874" s="96" t="s">
        <v>3280</v>
      </c>
      <c r="BA2874" s="96" t="s">
        <v>54</v>
      </c>
      <c r="BB2874" s="96">
        <v>2</v>
      </c>
      <c r="BC2874" t="s">
        <v>4540</v>
      </c>
      <c r="BD2874" t="s">
        <v>4541</v>
      </c>
      <c r="BE2874" t="s">
        <v>6794</v>
      </c>
      <c r="BF2874" t="s">
        <v>6789</v>
      </c>
      <c r="BG2874" t="s">
        <v>6788</v>
      </c>
      <c r="BH2874" s="96" t="s">
        <v>6795</v>
      </c>
      <c r="BJ2874" s="96">
        <v>4</v>
      </c>
      <c r="BK2874" s="96" t="s">
        <v>4298</v>
      </c>
      <c r="BL2874" s="68" t="s">
        <v>6786</v>
      </c>
      <c r="CQ2874" s="205">
        <v>1</v>
      </c>
    </row>
    <row r="2875" spans="52:95" x14ac:dyDescent="0.25">
      <c r="AZ2875" s="96" t="s">
        <v>3280</v>
      </c>
      <c r="BA2875" s="96" t="s">
        <v>54</v>
      </c>
      <c r="BB2875" s="96">
        <v>3</v>
      </c>
      <c r="BC2875" t="s">
        <v>4545</v>
      </c>
      <c r="BD2875" t="s">
        <v>7191</v>
      </c>
      <c r="BJ2875" s="96">
        <v>4</v>
      </c>
      <c r="BK2875" s="96" t="s">
        <v>4299</v>
      </c>
      <c r="BL2875" s="68" t="s">
        <v>6786</v>
      </c>
      <c r="CQ2875" s="205">
        <v>1</v>
      </c>
    </row>
    <row r="2876" spans="52:95" x14ac:dyDescent="0.25">
      <c r="AZ2876" s="96" t="s">
        <v>3280</v>
      </c>
      <c r="BA2876" s="96" t="s">
        <v>54</v>
      </c>
      <c r="BB2876" s="96">
        <v>4</v>
      </c>
      <c r="BC2876" t="s">
        <v>4550</v>
      </c>
      <c r="BD2876" t="s">
        <v>4551</v>
      </c>
      <c r="BE2876" t="s">
        <v>6799</v>
      </c>
      <c r="BF2876" t="s">
        <v>6800</v>
      </c>
      <c r="BG2876" t="s">
        <v>6801</v>
      </c>
      <c r="BH2876" s="96" t="s">
        <v>6802</v>
      </c>
      <c r="BI2876" s="96" t="s">
        <v>6803</v>
      </c>
      <c r="BJ2876" s="96">
        <v>4</v>
      </c>
      <c r="BK2876" s="96" t="s">
        <v>4300</v>
      </c>
      <c r="BL2876" s="68" t="s">
        <v>6786</v>
      </c>
      <c r="CQ2876" s="205">
        <v>1</v>
      </c>
    </row>
    <row r="2877" spans="52:95" x14ac:dyDescent="0.25">
      <c r="AZ2877" s="96" t="s">
        <v>3280</v>
      </c>
      <c r="BA2877" s="96" t="s">
        <v>54</v>
      </c>
      <c r="BB2877" s="96">
        <v>5</v>
      </c>
      <c r="BC2877" t="s">
        <v>4555</v>
      </c>
      <c r="BD2877" t="s">
        <v>4556</v>
      </c>
      <c r="BE2877" t="s">
        <v>6804</v>
      </c>
      <c r="BF2877" t="s">
        <v>6805</v>
      </c>
      <c r="BG2877" t="s">
        <v>6806</v>
      </c>
      <c r="BH2877" s="96" t="s">
        <v>6807</v>
      </c>
      <c r="BJ2877" s="96">
        <v>4</v>
      </c>
      <c r="BK2877" s="96" t="s">
        <v>4301</v>
      </c>
      <c r="BL2877" s="68" t="s">
        <v>6786</v>
      </c>
      <c r="CQ2877" s="205">
        <v>1</v>
      </c>
    </row>
    <row r="2878" spans="52:95" x14ac:dyDescent="0.25">
      <c r="AZ2878" s="96" t="s">
        <v>3280</v>
      </c>
      <c r="BA2878" s="96" t="s">
        <v>12</v>
      </c>
      <c r="BB2878" s="96">
        <v>1</v>
      </c>
      <c r="BC2878" t="s">
        <v>4560</v>
      </c>
      <c r="BD2878" t="s">
        <v>7177</v>
      </c>
      <c r="BE2878" t="s">
        <v>7190</v>
      </c>
      <c r="BH2878"/>
      <c r="BI2878"/>
      <c r="BJ2878" s="96">
        <v>4</v>
      </c>
      <c r="BK2878" s="96" t="s">
        <v>4302</v>
      </c>
      <c r="BL2878" s="68" t="s">
        <v>6786</v>
      </c>
      <c r="CQ2878" s="205">
        <v>1</v>
      </c>
    </row>
    <row r="2879" spans="52:95" x14ac:dyDescent="0.25">
      <c r="AZ2879" s="96" t="s">
        <v>3280</v>
      </c>
      <c r="BA2879" s="96" t="s">
        <v>12</v>
      </c>
      <c r="BB2879" s="96">
        <v>2</v>
      </c>
      <c r="BC2879" t="s">
        <v>4564</v>
      </c>
      <c r="BD2879" t="s">
        <v>4565</v>
      </c>
      <c r="BE2879" t="s">
        <v>6808</v>
      </c>
      <c r="BF2879" t="s">
        <v>6809</v>
      </c>
      <c r="BG2879" t="s">
        <v>6810</v>
      </c>
      <c r="BH2879" t="s">
        <v>6811</v>
      </c>
      <c r="BI2879"/>
      <c r="BJ2879" s="96">
        <v>4</v>
      </c>
      <c r="BK2879" s="96" t="s">
        <v>4303</v>
      </c>
      <c r="BL2879" s="68" t="s">
        <v>6786</v>
      </c>
      <c r="CQ2879" s="205">
        <v>1</v>
      </c>
    </row>
    <row r="2880" spans="52:95" x14ac:dyDescent="0.25">
      <c r="AZ2880" s="96" t="s">
        <v>3280</v>
      </c>
      <c r="BA2880" s="96" t="s">
        <v>12</v>
      </c>
      <c r="BB2880" s="96">
        <v>3</v>
      </c>
      <c r="BC2880" t="s">
        <v>4569</v>
      </c>
      <c r="BD2880" t="s">
        <v>7194</v>
      </c>
      <c r="BE2880" t="s">
        <v>7191</v>
      </c>
      <c r="BH2880"/>
      <c r="BI2880"/>
      <c r="BJ2880" s="96">
        <v>4</v>
      </c>
      <c r="BK2880" s="96" t="s">
        <v>4304</v>
      </c>
      <c r="BL2880" s="68" t="s">
        <v>6786</v>
      </c>
      <c r="CQ2880" s="205">
        <v>1</v>
      </c>
    </row>
    <row r="2881" spans="52:95" x14ac:dyDescent="0.25">
      <c r="AZ2881" s="96" t="s">
        <v>3280</v>
      </c>
      <c r="BA2881" s="96" t="s">
        <v>12</v>
      </c>
      <c r="BB2881" s="96">
        <v>4</v>
      </c>
      <c r="BC2881" t="s">
        <v>4573</v>
      </c>
      <c r="BD2881" t="s">
        <v>6812</v>
      </c>
      <c r="BE2881" t="s">
        <v>6813</v>
      </c>
      <c r="BF2881" t="s">
        <v>6802</v>
      </c>
      <c r="BG2881" t="s">
        <v>6814</v>
      </c>
      <c r="BH2881" t="s">
        <v>6815</v>
      </c>
      <c r="BI2881" t="s">
        <v>6816</v>
      </c>
      <c r="BJ2881" s="96">
        <v>4</v>
      </c>
      <c r="BK2881" s="96" t="s">
        <v>4305</v>
      </c>
      <c r="BL2881" s="68" t="s">
        <v>6786</v>
      </c>
      <c r="CQ2881" s="205">
        <v>1</v>
      </c>
    </row>
    <row r="2882" spans="52:95" x14ac:dyDescent="0.25">
      <c r="AZ2882" s="96" t="s">
        <v>3280</v>
      </c>
      <c r="BA2882" s="96" t="s">
        <v>12</v>
      </c>
      <c r="BB2882" s="96">
        <v>5</v>
      </c>
      <c r="BC2882" t="s">
        <v>4577</v>
      </c>
      <c r="BD2882" t="s">
        <v>6817</v>
      </c>
      <c r="BE2882" t="s">
        <v>4578</v>
      </c>
      <c r="BF2882" t="s">
        <v>6818</v>
      </c>
      <c r="BG2882" t="s">
        <v>6819</v>
      </c>
      <c r="BH2882" t="s">
        <v>6793</v>
      </c>
      <c r="BI2882"/>
      <c r="BJ2882" s="96">
        <v>4</v>
      </c>
      <c r="BK2882" s="96" t="s">
        <v>4306</v>
      </c>
      <c r="BL2882" s="68" t="s">
        <v>6786</v>
      </c>
      <c r="CQ2882" s="205">
        <v>1</v>
      </c>
    </row>
    <row r="2883" spans="52:95" x14ac:dyDescent="0.25">
      <c r="AZ2883" s="96" t="s">
        <v>3291</v>
      </c>
      <c r="BA2883" s="96" t="s">
        <v>10</v>
      </c>
      <c r="BB2883" s="96">
        <v>1</v>
      </c>
      <c r="BC2883" t="s">
        <v>4512</v>
      </c>
      <c r="BD2883" t="s">
        <v>7195</v>
      </c>
      <c r="BE2883" t="s">
        <v>7177</v>
      </c>
      <c r="BF2883" t="s">
        <v>3293</v>
      </c>
      <c r="BJ2883" s="96">
        <v>4</v>
      </c>
      <c r="BK2883" s="96" t="s">
        <v>4292</v>
      </c>
      <c r="BL2883" s="68" t="s">
        <v>6786</v>
      </c>
      <c r="CQ2883" s="205">
        <v>1</v>
      </c>
    </row>
    <row r="2884" spans="52:95" x14ac:dyDescent="0.25">
      <c r="AZ2884" s="96" t="s">
        <v>3291</v>
      </c>
      <c r="BA2884" s="96" t="s">
        <v>10</v>
      </c>
      <c r="BB2884" s="96">
        <v>2</v>
      </c>
      <c r="BC2884" t="s">
        <v>4518</v>
      </c>
      <c r="BD2884" t="s">
        <v>7195</v>
      </c>
      <c r="BE2884" t="s">
        <v>6787</v>
      </c>
      <c r="BF2884" t="s">
        <v>6788</v>
      </c>
      <c r="BG2884" t="s">
        <v>6789</v>
      </c>
      <c r="BJ2884" s="96">
        <v>4</v>
      </c>
      <c r="BK2884" s="96" t="s">
        <v>4293</v>
      </c>
      <c r="BL2884" s="68" t="s">
        <v>6786</v>
      </c>
      <c r="CQ2884" s="205">
        <v>1</v>
      </c>
    </row>
    <row r="2885" spans="52:95" x14ac:dyDescent="0.25">
      <c r="AZ2885" s="96" t="s">
        <v>3291</v>
      </c>
      <c r="BA2885" s="96" t="s">
        <v>10</v>
      </c>
      <c r="BB2885" s="96">
        <v>3</v>
      </c>
      <c r="BC2885" t="s">
        <v>4523</v>
      </c>
      <c r="BD2885" t="s">
        <v>7195</v>
      </c>
      <c r="BE2885" t="s">
        <v>7196</v>
      </c>
      <c r="BJ2885" s="96">
        <v>4</v>
      </c>
      <c r="BK2885" s="96" t="s">
        <v>4294</v>
      </c>
      <c r="BL2885" s="68" t="s">
        <v>6786</v>
      </c>
      <c r="CQ2885" s="205">
        <v>1</v>
      </c>
    </row>
    <row r="2886" spans="52:95" x14ac:dyDescent="0.25">
      <c r="AZ2886" s="96" t="s">
        <v>3291</v>
      </c>
      <c r="BA2886" s="96" t="s">
        <v>10</v>
      </c>
      <c r="BB2886" s="96">
        <v>4</v>
      </c>
      <c r="BC2886" t="s">
        <v>4527</v>
      </c>
      <c r="BD2886" t="s">
        <v>7195</v>
      </c>
      <c r="BE2886" t="s">
        <v>7180</v>
      </c>
      <c r="BJ2886" s="96">
        <v>4</v>
      </c>
      <c r="BK2886" s="96" t="s">
        <v>4295</v>
      </c>
      <c r="BL2886" s="68" t="s">
        <v>6786</v>
      </c>
      <c r="CQ2886" s="205">
        <v>1</v>
      </c>
    </row>
    <row r="2887" spans="52:95" x14ac:dyDescent="0.25">
      <c r="AZ2887" s="96" t="s">
        <v>3291</v>
      </c>
      <c r="BA2887" s="96" t="s">
        <v>10</v>
      </c>
      <c r="BB2887" s="96">
        <v>5</v>
      </c>
      <c r="BC2887" t="s">
        <v>4531</v>
      </c>
      <c r="BD2887" t="s">
        <v>7195</v>
      </c>
      <c r="BE2887" t="s">
        <v>7197</v>
      </c>
      <c r="BF2887" t="s">
        <v>6792</v>
      </c>
      <c r="BG2887" t="s">
        <v>6793</v>
      </c>
      <c r="BJ2887" s="96">
        <v>4</v>
      </c>
      <c r="BK2887" s="96" t="s">
        <v>4296</v>
      </c>
      <c r="BL2887" s="68" t="s">
        <v>6786</v>
      </c>
      <c r="CQ2887" s="205">
        <v>1</v>
      </c>
    </row>
    <row r="2888" spans="52:95" x14ac:dyDescent="0.25">
      <c r="AZ2888" s="96" t="s">
        <v>3291</v>
      </c>
      <c r="BA2888" s="96" t="s">
        <v>54</v>
      </c>
      <c r="BB2888" s="96">
        <v>1</v>
      </c>
      <c r="BC2888" t="s">
        <v>4536</v>
      </c>
      <c r="BD2888" t="s">
        <v>7198</v>
      </c>
      <c r="BJ2888" s="96">
        <v>4</v>
      </c>
      <c r="BK2888" s="96" t="s">
        <v>4297</v>
      </c>
      <c r="BL2888" s="68" t="s">
        <v>6786</v>
      </c>
      <c r="CQ2888" s="205">
        <v>1</v>
      </c>
    </row>
    <row r="2889" spans="52:95" x14ac:dyDescent="0.25">
      <c r="AZ2889" s="96" t="s">
        <v>3291</v>
      </c>
      <c r="BA2889" s="96" t="s">
        <v>54</v>
      </c>
      <c r="BB2889" s="96">
        <v>2</v>
      </c>
      <c r="BC2889" t="s">
        <v>4540</v>
      </c>
      <c r="BD2889" t="s">
        <v>4541</v>
      </c>
      <c r="BE2889" t="s">
        <v>6794</v>
      </c>
      <c r="BF2889" t="s">
        <v>6789</v>
      </c>
      <c r="BG2889" t="s">
        <v>6788</v>
      </c>
      <c r="BH2889" s="96" t="s">
        <v>6795</v>
      </c>
      <c r="BJ2889" s="96">
        <v>4</v>
      </c>
      <c r="BK2889" s="96" t="s">
        <v>4298</v>
      </c>
      <c r="BL2889" s="68" t="s">
        <v>6786</v>
      </c>
      <c r="CQ2889" s="205">
        <v>1</v>
      </c>
    </row>
    <row r="2890" spans="52:95" x14ac:dyDescent="0.25">
      <c r="AZ2890" s="96" t="s">
        <v>3291</v>
      </c>
      <c r="BA2890" s="96" t="s">
        <v>54</v>
      </c>
      <c r="BB2890" s="96">
        <v>3</v>
      </c>
      <c r="BC2890" t="s">
        <v>4545</v>
      </c>
      <c r="BD2890" t="s">
        <v>7196</v>
      </c>
      <c r="BJ2890" s="96">
        <v>4</v>
      </c>
      <c r="BK2890" s="96" t="s">
        <v>4299</v>
      </c>
      <c r="BL2890" s="68" t="s">
        <v>6786</v>
      </c>
      <c r="CQ2890" s="205">
        <v>1</v>
      </c>
    </row>
    <row r="2891" spans="52:95" x14ac:dyDescent="0.25">
      <c r="AZ2891" s="96" t="s">
        <v>3291</v>
      </c>
      <c r="BA2891" s="96" t="s">
        <v>54</v>
      </c>
      <c r="BB2891" s="96">
        <v>4</v>
      </c>
      <c r="BC2891" t="s">
        <v>4550</v>
      </c>
      <c r="BD2891" t="s">
        <v>4551</v>
      </c>
      <c r="BE2891" t="s">
        <v>6799</v>
      </c>
      <c r="BF2891" t="s">
        <v>6800</v>
      </c>
      <c r="BG2891" t="s">
        <v>6801</v>
      </c>
      <c r="BH2891" s="96" t="s">
        <v>6802</v>
      </c>
      <c r="BI2891" s="96" t="s">
        <v>6803</v>
      </c>
      <c r="BJ2891" s="96">
        <v>4</v>
      </c>
      <c r="BK2891" s="96" t="s">
        <v>4300</v>
      </c>
      <c r="BL2891" s="68" t="s">
        <v>6786</v>
      </c>
      <c r="CQ2891" s="205">
        <v>1</v>
      </c>
    </row>
    <row r="2892" spans="52:95" x14ac:dyDescent="0.25">
      <c r="AZ2892" s="96" t="s">
        <v>3291</v>
      </c>
      <c r="BA2892" s="96" t="s">
        <v>54</v>
      </c>
      <c r="BB2892" s="96">
        <v>5</v>
      </c>
      <c r="BC2892" t="s">
        <v>4555</v>
      </c>
      <c r="BD2892" t="s">
        <v>4556</v>
      </c>
      <c r="BE2892" t="s">
        <v>6804</v>
      </c>
      <c r="BF2892" t="s">
        <v>6805</v>
      </c>
      <c r="BG2892" t="s">
        <v>6806</v>
      </c>
      <c r="BH2892" s="96" t="s">
        <v>6807</v>
      </c>
      <c r="BJ2892" s="96">
        <v>4</v>
      </c>
      <c r="BK2892" s="96" t="s">
        <v>4301</v>
      </c>
      <c r="BL2892" s="68" t="s">
        <v>6786</v>
      </c>
      <c r="CQ2892" s="205">
        <v>1</v>
      </c>
    </row>
    <row r="2893" spans="52:95" x14ac:dyDescent="0.25">
      <c r="AZ2893" s="96" t="s">
        <v>3291</v>
      </c>
      <c r="BA2893" s="96" t="s">
        <v>12</v>
      </c>
      <c r="BB2893" s="96">
        <v>1</v>
      </c>
      <c r="BC2893" t="s">
        <v>4560</v>
      </c>
      <c r="BD2893" t="s">
        <v>7177</v>
      </c>
      <c r="BE2893" t="s">
        <v>3293</v>
      </c>
      <c r="BH2893"/>
      <c r="BI2893"/>
      <c r="BJ2893" s="96">
        <v>4</v>
      </c>
      <c r="BK2893" s="96" t="s">
        <v>4302</v>
      </c>
      <c r="BL2893" s="68" t="s">
        <v>6786</v>
      </c>
      <c r="CQ2893" s="205">
        <v>1</v>
      </c>
    </row>
    <row r="2894" spans="52:95" x14ac:dyDescent="0.25">
      <c r="AZ2894" s="96" t="s">
        <v>3291</v>
      </c>
      <c r="BA2894" s="96" t="s">
        <v>12</v>
      </c>
      <c r="BB2894" s="96">
        <v>2</v>
      </c>
      <c r="BC2894" t="s">
        <v>4564</v>
      </c>
      <c r="BD2894" t="s">
        <v>4565</v>
      </c>
      <c r="BE2894" t="s">
        <v>6808</v>
      </c>
      <c r="BF2894" t="s">
        <v>6809</v>
      </c>
      <c r="BG2894" t="s">
        <v>6810</v>
      </c>
      <c r="BH2894" t="s">
        <v>6811</v>
      </c>
      <c r="BI2894"/>
      <c r="BJ2894" s="96">
        <v>4</v>
      </c>
      <c r="BK2894" s="96" t="s">
        <v>4303</v>
      </c>
      <c r="BL2894" s="68" t="s">
        <v>6786</v>
      </c>
      <c r="CQ2894" s="205">
        <v>1</v>
      </c>
    </row>
    <row r="2895" spans="52:95" x14ac:dyDescent="0.25">
      <c r="AZ2895" s="96" t="s">
        <v>3291</v>
      </c>
      <c r="BA2895" s="96" t="s">
        <v>12</v>
      </c>
      <c r="BB2895" s="96">
        <v>3</v>
      </c>
      <c r="BC2895" t="s">
        <v>4569</v>
      </c>
      <c r="BD2895" t="s">
        <v>7199</v>
      </c>
      <c r="BE2895" t="s">
        <v>7196</v>
      </c>
      <c r="BH2895"/>
      <c r="BI2895"/>
      <c r="BJ2895" s="96">
        <v>4</v>
      </c>
      <c r="BK2895" s="96" t="s">
        <v>4304</v>
      </c>
      <c r="BL2895" s="68" t="s">
        <v>6786</v>
      </c>
      <c r="CQ2895" s="205">
        <v>1</v>
      </c>
    </row>
    <row r="2896" spans="52:95" x14ac:dyDescent="0.25">
      <c r="AZ2896" s="96" t="s">
        <v>3291</v>
      </c>
      <c r="BA2896" s="96" t="s">
        <v>12</v>
      </c>
      <c r="BB2896" s="96">
        <v>4</v>
      </c>
      <c r="BC2896" t="s">
        <v>4573</v>
      </c>
      <c r="BD2896" t="s">
        <v>6812</v>
      </c>
      <c r="BE2896" t="s">
        <v>6813</v>
      </c>
      <c r="BF2896" t="s">
        <v>6802</v>
      </c>
      <c r="BG2896" t="s">
        <v>6814</v>
      </c>
      <c r="BH2896" t="s">
        <v>6815</v>
      </c>
      <c r="BI2896" t="s">
        <v>6816</v>
      </c>
      <c r="BJ2896" s="96">
        <v>4</v>
      </c>
      <c r="BK2896" s="96" t="s">
        <v>4305</v>
      </c>
      <c r="BL2896" s="68" t="s">
        <v>6786</v>
      </c>
      <c r="CQ2896" s="205">
        <v>1</v>
      </c>
    </row>
    <row r="2897" spans="52:95" x14ac:dyDescent="0.25">
      <c r="AZ2897" s="96" t="s">
        <v>3291</v>
      </c>
      <c r="BA2897" s="96" t="s">
        <v>12</v>
      </c>
      <c r="BB2897" s="96">
        <v>5</v>
      </c>
      <c r="BC2897" t="s">
        <v>4577</v>
      </c>
      <c r="BD2897" t="s">
        <v>6817</v>
      </c>
      <c r="BE2897" t="s">
        <v>4578</v>
      </c>
      <c r="BF2897" t="s">
        <v>6818</v>
      </c>
      <c r="BG2897" t="s">
        <v>6819</v>
      </c>
      <c r="BH2897" t="s">
        <v>6793</v>
      </c>
      <c r="BI2897"/>
      <c r="BJ2897" s="96">
        <v>4</v>
      </c>
      <c r="BK2897" s="96" t="s">
        <v>4306</v>
      </c>
      <c r="BL2897" s="68" t="s">
        <v>6786</v>
      </c>
      <c r="CQ2897" s="205">
        <v>1</v>
      </c>
    </row>
    <row r="2898" spans="52:95" x14ac:dyDescent="0.25">
      <c r="AZ2898" s="96" t="s">
        <v>3302</v>
      </c>
      <c r="BA2898" s="96" t="s">
        <v>10</v>
      </c>
      <c r="BB2898" s="96">
        <v>1</v>
      </c>
      <c r="BC2898" t="s">
        <v>4512</v>
      </c>
      <c r="BD2898" t="s">
        <v>7200</v>
      </c>
      <c r="BE2898" t="s">
        <v>7177</v>
      </c>
      <c r="BF2898" t="s">
        <v>7201</v>
      </c>
      <c r="BJ2898" s="96">
        <v>4</v>
      </c>
      <c r="BK2898" s="96" t="s">
        <v>4292</v>
      </c>
      <c r="BL2898" s="68" t="s">
        <v>6786</v>
      </c>
      <c r="CQ2898" s="205">
        <v>1</v>
      </c>
    </row>
    <row r="2899" spans="52:95" x14ac:dyDescent="0.25">
      <c r="AZ2899" s="96" t="s">
        <v>3302</v>
      </c>
      <c r="BA2899" s="96" t="s">
        <v>10</v>
      </c>
      <c r="BB2899" s="96">
        <v>2</v>
      </c>
      <c r="BC2899" t="s">
        <v>4518</v>
      </c>
      <c r="BD2899" t="s">
        <v>7200</v>
      </c>
      <c r="BE2899" t="s">
        <v>6787</v>
      </c>
      <c r="BF2899" t="s">
        <v>6788</v>
      </c>
      <c r="BG2899" t="s">
        <v>6789</v>
      </c>
      <c r="BJ2899" s="96">
        <v>4</v>
      </c>
      <c r="BK2899" s="96" t="s">
        <v>4293</v>
      </c>
      <c r="BL2899" s="68" t="s">
        <v>6786</v>
      </c>
      <c r="CQ2899" s="205">
        <v>1</v>
      </c>
    </row>
    <row r="2900" spans="52:95" x14ac:dyDescent="0.25">
      <c r="AZ2900" s="96" t="s">
        <v>3302</v>
      </c>
      <c r="BA2900" s="96" t="s">
        <v>10</v>
      </c>
      <c r="BB2900" s="96">
        <v>3</v>
      </c>
      <c r="BC2900" t="s">
        <v>4523</v>
      </c>
      <c r="BD2900" t="s">
        <v>7200</v>
      </c>
      <c r="BE2900" t="s">
        <v>7202</v>
      </c>
      <c r="BJ2900" s="96">
        <v>4</v>
      </c>
      <c r="BK2900" s="96" t="s">
        <v>4294</v>
      </c>
      <c r="BL2900" s="68" t="s">
        <v>6786</v>
      </c>
      <c r="CQ2900" s="205">
        <v>1</v>
      </c>
    </row>
    <row r="2901" spans="52:95" x14ac:dyDescent="0.25">
      <c r="AZ2901" s="96" t="s">
        <v>3302</v>
      </c>
      <c r="BA2901" s="96" t="s">
        <v>10</v>
      </c>
      <c r="BB2901" s="96">
        <v>4</v>
      </c>
      <c r="BC2901" t="s">
        <v>4527</v>
      </c>
      <c r="BD2901" t="s">
        <v>7200</v>
      </c>
      <c r="BE2901" t="s">
        <v>7180</v>
      </c>
      <c r="BJ2901" s="96">
        <v>4</v>
      </c>
      <c r="BK2901" s="96" t="s">
        <v>4295</v>
      </c>
      <c r="BL2901" s="68" t="s">
        <v>6786</v>
      </c>
      <c r="CQ2901" s="205">
        <v>1</v>
      </c>
    </row>
    <row r="2902" spans="52:95" x14ac:dyDescent="0.25">
      <c r="AZ2902" s="96" t="s">
        <v>3302</v>
      </c>
      <c r="BA2902" s="96" t="s">
        <v>10</v>
      </c>
      <c r="BB2902" s="96">
        <v>5</v>
      </c>
      <c r="BC2902" t="s">
        <v>4531</v>
      </c>
      <c r="BD2902" t="s">
        <v>7200</v>
      </c>
      <c r="BE2902" t="s">
        <v>7203</v>
      </c>
      <c r="BF2902" t="s">
        <v>6792</v>
      </c>
      <c r="BG2902" t="s">
        <v>6793</v>
      </c>
      <c r="BJ2902" s="96">
        <v>4</v>
      </c>
      <c r="BK2902" s="96" t="s">
        <v>4296</v>
      </c>
      <c r="BL2902" s="68" t="s">
        <v>6786</v>
      </c>
      <c r="CQ2902" s="205">
        <v>1</v>
      </c>
    </row>
    <row r="2903" spans="52:95" x14ac:dyDescent="0.25">
      <c r="AZ2903" s="96" t="s">
        <v>3302</v>
      </c>
      <c r="BA2903" s="96" t="s">
        <v>54</v>
      </c>
      <c r="BB2903" s="96">
        <v>1</v>
      </c>
      <c r="BC2903" t="s">
        <v>4536</v>
      </c>
      <c r="BD2903" t="s">
        <v>7204</v>
      </c>
      <c r="BJ2903" s="96">
        <v>4</v>
      </c>
      <c r="BK2903" s="96" t="s">
        <v>4297</v>
      </c>
      <c r="BL2903" s="68" t="s">
        <v>6786</v>
      </c>
      <c r="CQ2903" s="205">
        <v>1</v>
      </c>
    </row>
    <row r="2904" spans="52:95" x14ac:dyDescent="0.25">
      <c r="AZ2904" s="96" t="s">
        <v>3302</v>
      </c>
      <c r="BA2904" s="96" t="s">
        <v>54</v>
      </c>
      <c r="BB2904" s="96">
        <v>2</v>
      </c>
      <c r="BC2904" t="s">
        <v>4540</v>
      </c>
      <c r="BD2904" t="s">
        <v>4541</v>
      </c>
      <c r="BE2904" t="s">
        <v>6794</v>
      </c>
      <c r="BF2904" t="s">
        <v>6789</v>
      </c>
      <c r="BG2904" t="s">
        <v>6788</v>
      </c>
      <c r="BH2904" s="96" t="s">
        <v>6795</v>
      </c>
      <c r="BJ2904" s="96">
        <v>4</v>
      </c>
      <c r="BK2904" s="96" t="s">
        <v>4298</v>
      </c>
      <c r="BL2904" s="68" t="s">
        <v>6786</v>
      </c>
      <c r="CQ2904" s="205">
        <v>1</v>
      </c>
    </row>
    <row r="2905" spans="52:95" x14ac:dyDescent="0.25">
      <c r="AZ2905" s="96" t="s">
        <v>3302</v>
      </c>
      <c r="BA2905" s="96" t="s">
        <v>54</v>
      </c>
      <c r="BB2905" s="96">
        <v>3</v>
      </c>
      <c r="BC2905" t="s">
        <v>4545</v>
      </c>
      <c r="BD2905" t="s">
        <v>7202</v>
      </c>
      <c r="BJ2905" s="96">
        <v>4</v>
      </c>
      <c r="BK2905" s="96" t="s">
        <v>4299</v>
      </c>
      <c r="BL2905" s="68" t="s">
        <v>6786</v>
      </c>
      <c r="CQ2905" s="205">
        <v>1</v>
      </c>
    </row>
    <row r="2906" spans="52:95" x14ac:dyDescent="0.25">
      <c r="AZ2906" s="96" t="s">
        <v>3302</v>
      </c>
      <c r="BA2906" s="96" t="s">
        <v>54</v>
      </c>
      <c r="BB2906" s="96">
        <v>4</v>
      </c>
      <c r="BC2906" t="s">
        <v>4550</v>
      </c>
      <c r="BD2906" t="s">
        <v>4551</v>
      </c>
      <c r="BE2906" t="s">
        <v>6799</v>
      </c>
      <c r="BF2906" t="s">
        <v>6800</v>
      </c>
      <c r="BG2906" t="s">
        <v>6801</v>
      </c>
      <c r="BH2906" s="96" t="s">
        <v>6802</v>
      </c>
      <c r="BI2906" s="96" t="s">
        <v>6803</v>
      </c>
      <c r="BJ2906" s="96">
        <v>4</v>
      </c>
      <c r="BK2906" s="96" t="s">
        <v>4300</v>
      </c>
      <c r="BL2906" s="68" t="s">
        <v>6786</v>
      </c>
      <c r="CQ2906" s="205">
        <v>1</v>
      </c>
    </row>
    <row r="2907" spans="52:95" x14ac:dyDescent="0.25">
      <c r="AZ2907" s="96" t="s">
        <v>3302</v>
      </c>
      <c r="BA2907" s="96" t="s">
        <v>54</v>
      </c>
      <c r="BB2907" s="96">
        <v>5</v>
      </c>
      <c r="BC2907" t="s">
        <v>4555</v>
      </c>
      <c r="BD2907" t="s">
        <v>4556</v>
      </c>
      <c r="BE2907" t="s">
        <v>6804</v>
      </c>
      <c r="BF2907" t="s">
        <v>6805</v>
      </c>
      <c r="BG2907" t="s">
        <v>6806</v>
      </c>
      <c r="BH2907" s="96" t="s">
        <v>6807</v>
      </c>
      <c r="BJ2907" s="96">
        <v>4</v>
      </c>
      <c r="BK2907" s="96" t="s">
        <v>4301</v>
      </c>
      <c r="BL2907" s="68" t="s">
        <v>6786</v>
      </c>
      <c r="CQ2907" s="205">
        <v>1</v>
      </c>
    </row>
    <row r="2908" spans="52:95" x14ac:dyDescent="0.25">
      <c r="AZ2908" s="96" t="s">
        <v>3302</v>
      </c>
      <c r="BA2908" s="96" t="s">
        <v>12</v>
      </c>
      <c r="BB2908" s="96">
        <v>1</v>
      </c>
      <c r="BC2908" t="s">
        <v>4560</v>
      </c>
      <c r="BD2908" t="s">
        <v>7177</v>
      </c>
      <c r="BE2908" t="s">
        <v>7201</v>
      </c>
      <c r="BH2908"/>
      <c r="BI2908"/>
      <c r="BJ2908" s="96">
        <v>4</v>
      </c>
      <c r="BK2908" s="96" t="s">
        <v>4302</v>
      </c>
      <c r="BL2908" s="68" t="s">
        <v>6786</v>
      </c>
      <c r="CQ2908" s="205">
        <v>1</v>
      </c>
    </row>
    <row r="2909" spans="52:95" x14ac:dyDescent="0.25">
      <c r="AZ2909" s="96" t="s">
        <v>3302</v>
      </c>
      <c r="BA2909" s="96" t="s">
        <v>12</v>
      </c>
      <c r="BB2909" s="96">
        <v>2</v>
      </c>
      <c r="BC2909" t="s">
        <v>4564</v>
      </c>
      <c r="BD2909" t="s">
        <v>4565</v>
      </c>
      <c r="BE2909" t="s">
        <v>6808</v>
      </c>
      <c r="BF2909" t="s">
        <v>6809</v>
      </c>
      <c r="BG2909" t="s">
        <v>6810</v>
      </c>
      <c r="BH2909" t="s">
        <v>6811</v>
      </c>
      <c r="BI2909"/>
      <c r="BJ2909" s="96">
        <v>4</v>
      </c>
      <c r="BK2909" s="96" t="s">
        <v>4303</v>
      </c>
      <c r="BL2909" s="68" t="s">
        <v>6786</v>
      </c>
      <c r="CQ2909" s="205">
        <v>1</v>
      </c>
    </row>
    <row r="2910" spans="52:95" x14ac:dyDescent="0.25">
      <c r="AZ2910" s="96" t="s">
        <v>3302</v>
      </c>
      <c r="BA2910" s="96" t="s">
        <v>12</v>
      </c>
      <c r="BB2910" s="96">
        <v>3</v>
      </c>
      <c r="BC2910" t="s">
        <v>4569</v>
      </c>
      <c r="BD2910" t="s">
        <v>7205</v>
      </c>
      <c r="BE2910" t="s">
        <v>7202</v>
      </c>
      <c r="BH2910"/>
      <c r="BI2910"/>
      <c r="BJ2910" s="96">
        <v>4</v>
      </c>
      <c r="BK2910" s="96" t="s">
        <v>4304</v>
      </c>
      <c r="BL2910" s="68" t="s">
        <v>6786</v>
      </c>
      <c r="CQ2910" s="205">
        <v>1</v>
      </c>
    </row>
    <row r="2911" spans="52:95" x14ac:dyDescent="0.25">
      <c r="AZ2911" s="96" t="s">
        <v>3302</v>
      </c>
      <c r="BA2911" s="96" t="s">
        <v>12</v>
      </c>
      <c r="BB2911" s="96">
        <v>4</v>
      </c>
      <c r="BC2911" t="s">
        <v>4573</v>
      </c>
      <c r="BD2911" t="s">
        <v>6812</v>
      </c>
      <c r="BE2911" t="s">
        <v>6813</v>
      </c>
      <c r="BF2911" t="s">
        <v>6802</v>
      </c>
      <c r="BG2911" t="s">
        <v>6814</v>
      </c>
      <c r="BH2911" t="s">
        <v>6815</v>
      </c>
      <c r="BI2911" t="s">
        <v>6816</v>
      </c>
      <c r="BJ2911" s="96">
        <v>4</v>
      </c>
      <c r="BK2911" s="96" t="s">
        <v>4305</v>
      </c>
      <c r="BL2911" s="68" t="s">
        <v>6786</v>
      </c>
      <c r="CQ2911" s="205">
        <v>1</v>
      </c>
    </row>
    <row r="2912" spans="52:95" x14ac:dyDescent="0.25">
      <c r="AZ2912" s="96" t="s">
        <v>3302</v>
      </c>
      <c r="BA2912" s="96" t="s">
        <v>12</v>
      </c>
      <c r="BB2912" s="96">
        <v>5</v>
      </c>
      <c r="BC2912" t="s">
        <v>4577</v>
      </c>
      <c r="BD2912" t="s">
        <v>6817</v>
      </c>
      <c r="BE2912" t="s">
        <v>4578</v>
      </c>
      <c r="BF2912" t="s">
        <v>6818</v>
      </c>
      <c r="BG2912" t="s">
        <v>6819</v>
      </c>
      <c r="BH2912" t="s">
        <v>6793</v>
      </c>
      <c r="BI2912"/>
      <c r="BJ2912" s="96">
        <v>4</v>
      </c>
      <c r="BK2912" s="96" t="s">
        <v>4306</v>
      </c>
      <c r="BL2912" s="68" t="s">
        <v>6786</v>
      </c>
      <c r="CQ2912" s="205">
        <v>1</v>
      </c>
    </row>
    <row r="2913" spans="52:95" x14ac:dyDescent="0.25">
      <c r="AZ2913" s="96" t="s">
        <v>3313</v>
      </c>
      <c r="BA2913" s="96" t="s">
        <v>10</v>
      </c>
      <c r="BB2913" s="96">
        <v>1</v>
      </c>
      <c r="BC2913" t="s">
        <v>4512</v>
      </c>
      <c r="BD2913" t="s">
        <v>7206</v>
      </c>
      <c r="BE2913" t="s">
        <v>7177</v>
      </c>
      <c r="BF2913" t="s">
        <v>3315</v>
      </c>
      <c r="BJ2913" s="96">
        <v>4</v>
      </c>
      <c r="BK2913" s="96" t="s">
        <v>4292</v>
      </c>
      <c r="BL2913" s="68" t="s">
        <v>6786</v>
      </c>
      <c r="CQ2913" s="205">
        <v>1</v>
      </c>
    </row>
    <row r="2914" spans="52:95" x14ac:dyDescent="0.25">
      <c r="AZ2914" s="96" t="s">
        <v>3313</v>
      </c>
      <c r="BA2914" s="96" t="s">
        <v>10</v>
      </c>
      <c r="BB2914" s="96">
        <v>2</v>
      </c>
      <c r="BC2914" t="s">
        <v>4518</v>
      </c>
      <c r="BD2914" t="s">
        <v>7206</v>
      </c>
      <c r="BE2914" t="s">
        <v>6787</v>
      </c>
      <c r="BF2914" t="s">
        <v>6788</v>
      </c>
      <c r="BG2914" t="s">
        <v>6789</v>
      </c>
      <c r="BJ2914" s="96">
        <v>4</v>
      </c>
      <c r="BK2914" s="96" t="s">
        <v>4293</v>
      </c>
      <c r="BL2914" s="68" t="s">
        <v>6786</v>
      </c>
      <c r="CQ2914" s="205">
        <v>1</v>
      </c>
    </row>
    <row r="2915" spans="52:95" x14ac:dyDescent="0.25">
      <c r="AZ2915" s="96" t="s">
        <v>3313</v>
      </c>
      <c r="BA2915" s="96" t="s">
        <v>10</v>
      </c>
      <c r="BB2915" s="96">
        <v>3</v>
      </c>
      <c r="BC2915" t="s">
        <v>4523</v>
      </c>
      <c r="BD2915" t="s">
        <v>7206</v>
      </c>
      <c r="BE2915" t="s">
        <v>7207</v>
      </c>
      <c r="BJ2915" s="96">
        <v>4</v>
      </c>
      <c r="BK2915" s="96" t="s">
        <v>4294</v>
      </c>
      <c r="BL2915" s="68" t="s">
        <v>6786</v>
      </c>
      <c r="CQ2915" s="205">
        <v>1</v>
      </c>
    </row>
    <row r="2916" spans="52:95" x14ac:dyDescent="0.25">
      <c r="AZ2916" s="96" t="s">
        <v>3313</v>
      </c>
      <c r="BA2916" s="96" t="s">
        <v>10</v>
      </c>
      <c r="BB2916" s="96">
        <v>4</v>
      </c>
      <c r="BC2916" t="s">
        <v>4527</v>
      </c>
      <c r="BD2916" t="s">
        <v>7206</v>
      </c>
      <c r="BE2916" t="s">
        <v>7180</v>
      </c>
      <c r="BJ2916" s="96">
        <v>4</v>
      </c>
      <c r="BK2916" s="96" t="s">
        <v>4295</v>
      </c>
      <c r="BL2916" s="68" t="s">
        <v>6786</v>
      </c>
      <c r="CQ2916" s="205">
        <v>1</v>
      </c>
    </row>
    <row r="2917" spans="52:95" x14ac:dyDescent="0.25">
      <c r="AZ2917" s="96" t="s">
        <v>3313</v>
      </c>
      <c r="BA2917" s="96" t="s">
        <v>10</v>
      </c>
      <c r="BB2917" s="96">
        <v>5</v>
      </c>
      <c r="BC2917" t="s">
        <v>4531</v>
      </c>
      <c r="BD2917" t="s">
        <v>7206</v>
      </c>
      <c r="BE2917" t="s">
        <v>7208</v>
      </c>
      <c r="BF2917" t="s">
        <v>6792</v>
      </c>
      <c r="BG2917" t="s">
        <v>6793</v>
      </c>
      <c r="BJ2917" s="96">
        <v>4</v>
      </c>
      <c r="BK2917" s="96" t="s">
        <v>4296</v>
      </c>
      <c r="BL2917" s="68" t="s">
        <v>6786</v>
      </c>
      <c r="CQ2917" s="205">
        <v>1</v>
      </c>
    </row>
    <row r="2918" spans="52:95" x14ac:dyDescent="0.25">
      <c r="AZ2918" s="96" t="s">
        <v>3313</v>
      </c>
      <c r="BA2918" s="96" t="s">
        <v>54</v>
      </c>
      <c r="BB2918" s="96">
        <v>1</v>
      </c>
      <c r="BC2918" t="s">
        <v>4536</v>
      </c>
      <c r="BD2918" t="s">
        <v>7209</v>
      </c>
      <c r="BJ2918" s="96">
        <v>4</v>
      </c>
      <c r="BK2918" s="96" t="s">
        <v>4297</v>
      </c>
      <c r="BL2918" s="68" t="s">
        <v>6786</v>
      </c>
      <c r="CQ2918" s="205">
        <v>1</v>
      </c>
    </row>
    <row r="2919" spans="52:95" x14ac:dyDescent="0.25">
      <c r="AZ2919" s="96" t="s">
        <v>3313</v>
      </c>
      <c r="BA2919" s="96" t="s">
        <v>54</v>
      </c>
      <c r="BB2919" s="96">
        <v>2</v>
      </c>
      <c r="BC2919" t="s">
        <v>4540</v>
      </c>
      <c r="BD2919" t="s">
        <v>4541</v>
      </c>
      <c r="BE2919" t="s">
        <v>6794</v>
      </c>
      <c r="BF2919" t="s">
        <v>6789</v>
      </c>
      <c r="BG2919" t="s">
        <v>6788</v>
      </c>
      <c r="BH2919" s="96" t="s">
        <v>6795</v>
      </c>
      <c r="BJ2919" s="96">
        <v>4</v>
      </c>
      <c r="BK2919" s="96" t="s">
        <v>4298</v>
      </c>
      <c r="BL2919" s="68" t="s">
        <v>6786</v>
      </c>
      <c r="CQ2919" s="205">
        <v>1</v>
      </c>
    </row>
    <row r="2920" spans="52:95" x14ac:dyDescent="0.25">
      <c r="AZ2920" s="96" t="s">
        <v>3313</v>
      </c>
      <c r="BA2920" s="96" t="s">
        <v>54</v>
      </c>
      <c r="BB2920" s="96">
        <v>3</v>
      </c>
      <c r="BC2920" t="s">
        <v>4545</v>
      </c>
      <c r="BD2920" t="s">
        <v>7207</v>
      </c>
      <c r="BJ2920" s="96">
        <v>4</v>
      </c>
      <c r="BK2920" s="96" t="s">
        <v>4299</v>
      </c>
      <c r="BL2920" s="68" t="s">
        <v>6786</v>
      </c>
      <c r="CQ2920" s="205">
        <v>1</v>
      </c>
    </row>
    <row r="2921" spans="52:95" x14ac:dyDescent="0.25">
      <c r="AZ2921" s="96" t="s">
        <v>3313</v>
      </c>
      <c r="BA2921" s="96" t="s">
        <v>54</v>
      </c>
      <c r="BB2921" s="96">
        <v>4</v>
      </c>
      <c r="BC2921" t="s">
        <v>4550</v>
      </c>
      <c r="BD2921" t="s">
        <v>4551</v>
      </c>
      <c r="BE2921" t="s">
        <v>6799</v>
      </c>
      <c r="BF2921" t="s">
        <v>6800</v>
      </c>
      <c r="BG2921" t="s">
        <v>6801</v>
      </c>
      <c r="BH2921" s="96" t="s">
        <v>6802</v>
      </c>
      <c r="BI2921" s="96" t="s">
        <v>6803</v>
      </c>
      <c r="BJ2921" s="96">
        <v>4</v>
      </c>
      <c r="BK2921" s="96" t="s">
        <v>4300</v>
      </c>
      <c r="BL2921" s="68" t="s">
        <v>6786</v>
      </c>
      <c r="CQ2921" s="205">
        <v>1</v>
      </c>
    </row>
    <row r="2922" spans="52:95" x14ac:dyDescent="0.25">
      <c r="AZ2922" s="96" t="s">
        <v>3313</v>
      </c>
      <c r="BA2922" s="96" t="s">
        <v>54</v>
      </c>
      <c r="BB2922" s="96">
        <v>5</v>
      </c>
      <c r="BC2922" t="s">
        <v>4555</v>
      </c>
      <c r="BD2922" t="s">
        <v>4556</v>
      </c>
      <c r="BE2922" t="s">
        <v>6804</v>
      </c>
      <c r="BF2922" t="s">
        <v>6805</v>
      </c>
      <c r="BG2922" t="s">
        <v>6806</v>
      </c>
      <c r="BH2922" s="96" t="s">
        <v>6807</v>
      </c>
      <c r="BJ2922" s="96">
        <v>4</v>
      </c>
      <c r="BK2922" s="96" t="s">
        <v>4301</v>
      </c>
      <c r="BL2922" s="68" t="s">
        <v>6786</v>
      </c>
      <c r="CQ2922" s="205">
        <v>1</v>
      </c>
    </row>
    <row r="2923" spans="52:95" x14ac:dyDescent="0.25">
      <c r="AZ2923" s="96" t="s">
        <v>3313</v>
      </c>
      <c r="BA2923" s="96" t="s">
        <v>12</v>
      </c>
      <c r="BB2923" s="96">
        <v>1</v>
      </c>
      <c r="BC2923" t="s">
        <v>4560</v>
      </c>
      <c r="BD2923" t="s">
        <v>7177</v>
      </c>
      <c r="BE2923" t="s">
        <v>3315</v>
      </c>
      <c r="BH2923"/>
      <c r="BI2923"/>
      <c r="BJ2923" s="96">
        <v>4</v>
      </c>
      <c r="BK2923" s="96" t="s">
        <v>4302</v>
      </c>
      <c r="BL2923" s="68" t="s">
        <v>6786</v>
      </c>
      <c r="CQ2923" s="205">
        <v>1</v>
      </c>
    </row>
    <row r="2924" spans="52:95" x14ac:dyDescent="0.25">
      <c r="AZ2924" s="96" t="s">
        <v>3313</v>
      </c>
      <c r="BA2924" s="96" t="s">
        <v>12</v>
      </c>
      <c r="BB2924" s="96">
        <v>2</v>
      </c>
      <c r="BC2924" t="s">
        <v>4564</v>
      </c>
      <c r="BD2924" t="s">
        <v>4565</v>
      </c>
      <c r="BE2924" t="s">
        <v>6808</v>
      </c>
      <c r="BF2924" t="s">
        <v>6809</v>
      </c>
      <c r="BG2924" t="s">
        <v>6810</v>
      </c>
      <c r="BH2924" t="s">
        <v>6811</v>
      </c>
      <c r="BI2924"/>
      <c r="BJ2924" s="96">
        <v>4</v>
      </c>
      <c r="BK2924" s="96" t="s">
        <v>4303</v>
      </c>
      <c r="BL2924" s="68" t="s">
        <v>6786</v>
      </c>
      <c r="CQ2924" s="205">
        <v>1</v>
      </c>
    </row>
    <row r="2925" spans="52:95" x14ac:dyDescent="0.25">
      <c r="AZ2925" s="96" t="s">
        <v>3313</v>
      </c>
      <c r="BA2925" s="96" t="s">
        <v>12</v>
      </c>
      <c r="BB2925" s="96">
        <v>3</v>
      </c>
      <c r="BC2925" t="s">
        <v>4569</v>
      </c>
      <c r="BD2925" t="s">
        <v>7210</v>
      </c>
      <c r="BE2925" t="s">
        <v>7207</v>
      </c>
      <c r="BH2925"/>
      <c r="BI2925"/>
      <c r="BJ2925" s="96">
        <v>4</v>
      </c>
      <c r="BK2925" s="96" t="s">
        <v>4304</v>
      </c>
      <c r="BL2925" s="68" t="s">
        <v>6786</v>
      </c>
      <c r="CQ2925" s="205">
        <v>1</v>
      </c>
    </row>
    <row r="2926" spans="52:95" x14ac:dyDescent="0.25">
      <c r="AZ2926" s="96" t="s">
        <v>3313</v>
      </c>
      <c r="BA2926" s="96" t="s">
        <v>12</v>
      </c>
      <c r="BB2926" s="96">
        <v>4</v>
      </c>
      <c r="BC2926" t="s">
        <v>4573</v>
      </c>
      <c r="BD2926" t="s">
        <v>6812</v>
      </c>
      <c r="BE2926" t="s">
        <v>6813</v>
      </c>
      <c r="BF2926" t="s">
        <v>6802</v>
      </c>
      <c r="BG2926" t="s">
        <v>6814</v>
      </c>
      <c r="BH2926" t="s">
        <v>6815</v>
      </c>
      <c r="BI2926" t="s">
        <v>6816</v>
      </c>
      <c r="BJ2926" s="96">
        <v>4</v>
      </c>
      <c r="BK2926" s="96" t="s">
        <v>4305</v>
      </c>
      <c r="BL2926" s="68" t="s">
        <v>6786</v>
      </c>
      <c r="CQ2926" s="205">
        <v>1</v>
      </c>
    </row>
    <row r="2927" spans="52:95" x14ac:dyDescent="0.25">
      <c r="AZ2927" s="96" t="s">
        <v>3313</v>
      </c>
      <c r="BA2927" s="96" t="s">
        <v>12</v>
      </c>
      <c r="BB2927" s="96">
        <v>5</v>
      </c>
      <c r="BC2927" t="s">
        <v>4577</v>
      </c>
      <c r="BD2927" t="s">
        <v>6817</v>
      </c>
      <c r="BE2927" t="s">
        <v>4578</v>
      </c>
      <c r="BF2927" t="s">
        <v>6818</v>
      </c>
      <c r="BG2927" t="s">
        <v>6819</v>
      </c>
      <c r="BH2927" t="s">
        <v>6793</v>
      </c>
      <c r="BI2927"/>
      <c r="BJ2927" s="96">
        <v>4</v>
      </c>
      <c r="BK2927" s="96" t="s">
        <v>4306</v>
      </c>
      <c r="BL2927" s="68" t="s">
        <v>6786</v>
      </c>
      <c r="CQ2927" s="205">
        <v>1</v>
      </c>
    </row>
    <row r="2928" spans="52:95" x14ac:dyDescent="0.25">
      <c r="AZ2928" s="96" t="s">
        <v>3324</v>
      </c>
      <c r="BA2928" s="96" t="s">
        <v>10</v>
      </c>
      <c r="BB2928" s="96">
        <v>1</v>
      </c>
      <c r="BC2928" t="s">
        <v>4512</v>
      </c>
      <c r="BD2928" t="s">
        <v>7211</v>
      </c>
      <c r="BE2928" t="s">
        <v>7177</v>
      </c>
      <c r="BF2928" t="s">
        <v>3326</v>
      </c>
      <c r="BJ2928" s="96">
        <v>4</v>
      </c>
      <c r="BK2928" s="96" t="s">
        <v>4292</v>
      </c>
      <c r="BL2928" s="68" t="s">
        <v>6786</v>
      </c>
      <c r="CQ2928" s="205">
        <v>1</v>
      </c>
    </row>
    <row r="2929" spans="52:95" x14ac:dyDescent="0.25">
      <c r="AZ2929" s="96" t="s">
        <v>3324</v>
      </c>
      <c r="BA2929" s="96" t="s">
        <v>10</v>
      </c>
      <c r="BB2929" s="96">
        <v>2</v>
      </c>
      <c r="BC2929" t="s">
        <v>4518</v>
      </c>
      <c r="BD2929" t="s">
        <v>7211</v>
      </c>
      <c r="BE2929" t="s">
        <v>6787</v>
      </c>
      <c r="BF2929" t="s">
        <v>6788</v>
      </c>
      <c r="BG2929" t="s">
        <v>6789</v>
      </c>
      <c r="BJ2929" s="96">
        <v>4</v>
      </c>
      <c r="BK2929" s="96" t="s">
        <v>4293</v>
      </c>
      <c r="BL2929" s="68" t="s">
        <v>6786</v>
      </c>
      <c r="CQ2929" s="205">
        <v>1</v>
      </c>
    </row>
    <row r="2930" spans="52:95" x14ac:dyDescent="0.25">
      <c r="AZ2930" s="96" t="s">
        <v>3324</v>
      </c>
      <c r="BA2930" s="96" t="s">
        <v>10</v>
      </c>
      <c r="BB2930" s="96">
        <v>3</v>
      </c>
      <c r="BC2930" t="s">
        <v>4523</v>
      </c>
      <c r="BD2930" t="s">
        <v>7211</v>
      </c>
      <c r="BE2930" t="s">
        <v>7212</v>
      </c>
      <c r="BJ2930" s="96">
        <v>4</v>
      </c>
      <c r="BK2930" s="96" t="s">
        <v>4294</v>
      </c>
      <c r="BL2930" s="68" t="s">
        <v>6786</v>
      </c>
      <c r="CQ2930" s="205">
        <v>1</v>
      </c>
    </row>
    <row r="2931" spans="52:95" x14ac:dyDescent="0.25">
      <c r="AZ2931" s="96" t="s">
        <v>3324</v>
      </c>
      <c r="BA2931" s="96" t="s">
        <v>10</v>
      </c>
      <c r="BB2931" s="96">
        <v>4</v>
      </c>
      <c r="BC2931" t="s">
        <v>4527</v>
      </c>
      <c r="BD2931" t="s">
        <v>7211</v>
      </c>
      <c r="BE2931" t="s">
        <v>7180</v>
      </c>
      <c r="BJ2931" s="96">
        <v>4</v>
      </c>
      <c r="BK2931" s="96" t="s">
        <v>4295</v>
      </c>
      <c r="BL2931" s="68" t="s">
        <v>6786</v>
      </c>
      <c r="CQ2931" s="205">
        <v>1</v>
      </c>
    </row>
    <row r="2932" spans="52:95" x14ac:dyDescent="0.25">
      <c r="AZ2932" s="96" t="s">
        <v>3324</v>
      </c>
      <c r="BA2932" s="96" t="s">
        <v>10</v>
      </c>
      <c r="BB2932" s="96">
        <v>5</v>
      </c>
      <c r="BC2932" t="s">
        <v>4531</v>
      </c>
      <c r="BD2932" t="s">
        <v>7211</v>
      </c>
      <c r="BE2932" t="s">
        <v>7213</v>
      </c>
      <c r="BF2932" t="s">
        <v>6792</v>
      </c>
      <c r="BG2932" t="s">
        <v>6793</v>
      </c>
      <c r="BJ2932" s="96">
        <v>4</v>
      </c>
      <c r="BK2932" s="96" t="s">
        <v>4296</v>
      </c>
      <c r="BL2932" s="68" t="s">
        <v>6786</v>
      </c>
      <c r="CQ2932" s="205">
        <v>1</v>
      </c>
    </row>
    <row r="2933" spans="52:95" x14ac:dyDescent="0.25">
      <c r="AZ2933" s="96" t="s">
        <v>3324</v>
      </c>
      <c r="BA2933" s="96" t="s">
        <v>54</v>
      </c>
      <c r="BB2933" s="96">
        <v>1</v>
      </c>
      <c r="BC2933" t="s">
        <v>4536</v>
      </c>
      <c r="BD2933" t="s">
        <v>7214</v>
      </c>
      <c r="BJ2933" s="96">
        <v>4</v>
      </c>
      <c r="BK2933" s="96" t="s">
        <v>4297</v>
      </c>
      <c r="BL2933" s="68" t="s">
        <v>6786</v>
      </c>
      <c r="CQ2933" s="205">
        <v>1</v>
      </c>
    </row>
    <row r="2934" spans="52:95" x14ac:dyDescent="0.25">
      <c r="AZ2934" s="96" t="s">
        <v>3324</v>
      </c>
      <c r="BA2934" s="96" t="s">
        <v>54</v>
      </c>
      <c r="BB2934" s="96">
        <v>2</v>
      </c>
      <c r="BC2934" t="s">
        <v>4540</v>
      </c>
      <c r="BD2934" t="s">
        <v>4541</v>
      </c>
      <c r="BE2934" t="s">
        <v>6794</v>
      </c>
      <c r="BF2934" t="s">
        <v>6789</v>
      </c>
      <c r="BG2934" t="s">
        <v>6788</v>
      </c>
      <c r="BH2934" s="96" t="s">
        <v>6795</v>
      </c>
      <c r="BJ2934" s="96">
        <v>4</v>
      </c>
      <c r="BK2934" s="96" t="s">
        <v>4298</v>
      </c>
      <c r="BL2934" s="68" t="s">
        <v>6786</v>
      </c>
      <c r="CQ2934" s="205">
        <v>1</v>
      </c>
    </row>
    <row r="2935" spans="52:95" x14ac:dyDescent="0.25">
      <c r="AZ2935" s="96" t="s">
        <v>3324</v>
      </c>
      <c r="BA2935" s="96" t="s">
        <v>54</v>
      </c>
      <c r="BB2935" s="96">
        <v>3</v>
      </c>
      <c r="BC2935" t="s">
        <v>4545</v>
      </c>
      <c r="BD2935" t="s">
        <v>7212</v>
      </c>
      <c r="BJ2935" s="96">
        <v>4</v>
      </c>
      <c r="BK2935" s="96" t="s">
        <v>4299</v>
      </c>
      <c r="BL2935" s="68" t="s">
        <v>6786</v>
      </c>
      <c r="CQ2935" s="205">
        <v>1</v>
      </c>
    </row>
    <row r="2936" spans="52:95" x14ac:dyDescent="0.25">
      <c r="AZ2936" s="96" t="s">
        <v>3324</v>
      </c>
      <c r="BA2936" s="96" t="s">
        <v>54</v>
      </c>
      <c r="BB2936" s="96">
        <v>4</v>
      </c>
      <c r="BC2936" t="s">
        <v>4550</v>
      </c>
      <c r="BD2936" t="s">
        <v>4551</v>
      </c>
      <c r="BE2936" t="s">
        <v>6799</v>
      </c>
      <c r="BF2936" t="s">
        <v>6800</v>
      </c>
      <c r="BG2936" t="s">
        <v>6801</v>
      </c>
      <c r="BH2936" s="96" t="s">
        <v>6802</v>
      </c>
      <c r="BI2936" s="96" t="s">
        <v>6803</v>
      </c>
      <c r="BJ2936" s="96">
        <v>4</v>
      </c>
      <c r="BK2936" s="96" t="s">
        <v>4300</v>
      </c>
      <c r="BL2936" s="68" t="s">
        <v>6786</v>
      </c>
      <c r="CQ2936" s="205">
        <v>1</v>
      </c>
    </row>
    <row r="2937" spans="52:95" x14ac:dyDescent="0.25">
      <c r="AZ2937" s="96" t="s">
        <v>3324</v>
      </c>
      <c r="BA2937" s="96" t="s">
        <v>54</v>
      </c>
      <c r="BB2937" s="96">
        <v>5</v>
      </c>
      <c r="BC2937" t="s">
        <v>4555</v>
      </c>
      <c r="BD2937" t="s">
        <v>4556</v>
      </c>
      <c r="BE2937" t="s">
        <v>6804</v>
      </c>
      <c r="BF2937" t="s">
        <v>6805</v>
      </c>
      <c r="BG2937" t="s">
        <v>6806</v>
      </c>
      <c r="BH2937" s="96" t="s">
        <v>6807</v>
      </c>
      <c r="BJ2937" s="96">
        <v>4</v>
      </c>
      <c r="BK2937" s="96" t="s">
        <v>4301</v>
      </c>
      <c r="BL2937" s="68" t="s">
        <v>6786</v>
      </c>
      <c r="CQ2937" s="205">
        <v>1</v>
      </c>
    </row>
    <row r="2938" spans="52:95" x14ac:dyDescent="0.25">
      <c r="AZ2938" s="96" t="s">
        <v>3324</v>
      </c>
      <c r="BA2938" s="96" t="s">
        <v>12</v>
      </c>
      <c r="BB2938" s="96">
        <v>1</v>
      </c>
      <c r="BC2938" t="s">
        <v>4560</v>
      </c>
      <c r="BD2938" t="s">
        <v>7177</v>
      </c>
      <c r="BE2938" t="s">
        <v>3326</v>
      </c>
      <c r="BH2938"/>
      <c r="BI2938"/>
      <c r="BJ2938" s="96">
        <v>4</v>
      </c>
      <c r="BK2938" s="96" t="s">
        <v>4302</v>
      </c>
      <c r="BL2938" s="68" t="s">
        <v>6786</v>
      </c>
      <c r="CQ2938" s="205">
        <v>1</v>
      </c>
    </row>
    <row r="2939" spans="52:95" x14ac:dyDescent="0.25">
      <c r="AZ2939" s="96" t="s">
        <v>3324</v>
      </c>
      <c r="BA2939" s="96" t="s">
        <v>12</v>
      </c>
      <c r="BB2939" s="96">
        <v>2</v>
      </c>
      <c r="BC2939" t="s">
        <v>4564</v>
      </c>
      <c r="BD2939" t="s">
        <v>4565</v>
      </c>
      <c r="BE2939" t="s">
        <v>6808</v>
      </c>
      <c r="BF2939" t="s">
        <v>6809</v>
      </c>
      <c r="BG2939" t="s">
        <v>6810</v>
      </c>
      <c r="BH2939" t="s">
        <v>6811</v>
      </c>
      <c r="BI2939"/>
      <c r="BJ2939" s="96">
        <v>4</v>
      </c>
      <c r="BK2939" s="96" t="s">
        <v>4303</v>
      </c>
      <c r="BL2939" s="68" t="s">
        <v>6786</v>
      </c>
      <c r="CQ2939" s="205">
        <v>1</v>
      </c>
    </row>
    <row r="2940" spans="52:95" x14ac:dyDescent="0.25">
      <c r="AZ2940" s="96" t="s">
        <v>3324</v>
      </c>
      <c r="BA2940" s="96" t="s">
        <v>12</v>
      </c>
      <c r="BB2940" s="96">
        <v>3</v>
      </c>
      <c r="BC2940" t="s">
        <v>4569</v>
      </c>
      <c r="BD2940" t="s">
        <v>7215</v>
      </c>
      <c r="BE2940" t="s">
        <v>7212</v>
      </c>
      <c r="BH2940"/>
      <c r="BI2940"/>
      <c r="BJ2940" s="96">
        <v>4</v>
      </c>
      <c r="BK2940" s="96" t="s">
        <v>4304</v>
      </c>
      <c r="BL2940" s="68" t="s">
        <v>6786</v>
      </c>
      <c r="CQ2940" s="205">
        <v>1</v>
      </c>
    </row>
    <row r="2941" spans="52:95" x14ac:dyDescent="0.25">
      <c r="AZ2941" s="96" t="s">
        <v>3324</v>
      </c>
      <c r="BA2941" s="96" t="s">
        <v>12</v>
      </c>
      <c r="BB2941" s="96">
        <v>4</v>
      </c>
      <c r="BC2941" t="s">
        <v>4573</v>
      </c>
      <c r="BD2941" t="s">
        <v>6812</v>
      </c>
      <c r="BE2941" t="s">
        <v>6813</v>
      </c>
      <c r="BF2941" t="s">
        <v>6802</v>
      </c>
      <c r="BG2941" t="s">
        <v>6814</v>
      </c>
      <c r="BH2941" t="s">
        <v>6815</v>
      </c>
      <c r="BI2941" t="s">
        <v>6816</v>
      </c>
      <c r="BJ2941" s="96">
        <v>4</v>
      </c>
      <c r="BK2941" s="96" t="s">
        <v>4305</v>
      </c>
      <c r="BL2941" s="68" t="s">
        <v>6786</v>
      </c>
      <c r="CQ2941" s="205">
        <v>1</v>
      </c>
    </row>
    <row r="2942" spans="52:95" x14ac:dyDescent="0.25">
      <c r="AZ2942" s="96" t="s">
        <v>3324</v>
      </c>
      <c r="BA2942" s="96" t="s">
        <v>12</v>
      </c>
      <c r="BB2942" s="96">
        <v>5</v>
      </c>
      <c r="BC2942" t="s">
        <v>4577</v>
      </c>
      <c r="BD2942" t="s">
        <v>6817</v>
      </c>
      <c r="BE2942" t="s">
        <v>4578</v>
      </c>
      <c r="BF2942" t="s">
        <v>6818</v>
      </c>
      <c r="BG2942" t="s">
        <v>6819</v>
      </c>
      <c r="BH2942" t="s">
        <v>6793</v>
      </c>
      <c r="BI2942"/>
      <c r="BJ2942" s="96">
        <v>4</v>
      </c>
      <c r="BK2942" s="96" t="s">
        <v>4306</v>
      </c>
      <c r="BL2942" s="68" t="s">
        <v>6786</v>
      </c>
      <c r="CQ2942" s="205">
        <v>1</v>
      </c>
    </row>
    <row r="2943" spans="52:95" x14ac:dyDescent="0.25">
      <c r="AZ2943" s="96" t="s">
        <v>3335</v>
      </c>
      <c r="BA2943" s="96" t="s">
        <v>10</v>
      </c>
      <c r="BB2943" s="96">
        <v>1</v>
      </c>
      <c r="BC2943" t="s">
        <v>4512</v>
      </c>
      <c r="BD2943" t="s">
        <v>7216</v>
      </c>
      <c r="BE2943" t="s">
        <v>7177</v>
      </c>
      <c r="BF2943" t="s">
        <v>3271</v>
      </c>
      <c r="BJ2943" s="96">
        <v>4</v>
      </c>
      <c r="BK2943" s="96" t="s">
        <v>4292</v>
      </c>
      <c r="BL2943" s="68" t="s">
        <v>6786</v>
      </c>
      <c r="CQ2943" s="205">
        <v>1</v>
      </c>
    </row>
    <row r="2944" spans="52:95" x14ac:dyDescent="0.25">
      <c r="AZ2944" s="96" t="s">
        <v>3335</v>
      </c>
      <c r="BA2944" s="96" t="s">
        <v>10</v>
      </c>
      <c r="BB2944" s="96">
        <v>2</v>
      </c>
      <c r="BC2944" t="s">
        <v>4518</v>
      </c>
      <c r="BD2944" t="s">
        <v>7216</v>
      </c>
      <c r="BE2944" t="s">
        <v>6787</v>
      </c>
      <c r="BF2944" t="s">
        <v>6788</v>
      </c>
      <c r="BG2944" t="s">
        <v>6789</v>
      </c>
      <c r="BJ2944" s="96">
        <v>4</v>
      </c>
      <c r="BK2944" s="96" t="s">
        <v>4293</v>
      </c>
      <c r="BL2944" s="68" t="s">
        <v>6786</v>
      </c>
      <c r="CQ2944" s="205">
        <v>1</v>
      </c>
    </row>
    <row r="2945" spans="52:95" x14ac:dyDescent="0.25">
      <c r="AZ2945" s="96" t="s">
        <v>3335</v>
      </c>
      <c r="BA2945" s="96" t="s">
        <v>10</v>
      </c>
      <c r="BB2945" s="96">
        <v>3</v>
      </c>
      <c r="BC2945" t="s">
        <v>4523</v>
      </c>
      <c r="BD2945" t="s">
        <v>7216</v>
      </c>
      <c r="BE2945" t="s">
        <v>7217</v>
      </c>
      <c r="BJ2945" s="96">
        <v>4</v>
      </c>
      <c r="BK2945" s="96" t="s">
        <v>4294</v>
      </c>
      <c r="BL2945" s="68" t="s">
        <v>6786</v>
      </c>
      <c r="CQ2945" s="205">
        <v>1</v>
      </c>
    </row>
    <row r="2946" spans="52:95" x14ac:dyDescent="0.25">
      <c r="AZ2946" s="96" t="s">
        <v>3335</v>
      </c>
      <c r="BA2946" s="96" t="s">
        <v>10</v>
      </c>
      <c r="BB2946" s="96">
        <v>4</v>
      </c>
      <c r="BC2946" t="s">
        <v>4527</v>
      </c>
      <c r="BD2946" t="s">
        <v>7216</v>
      </c>
      <c r="BE2946" t="s">
        <v>7180</v>
      </c>
      <c r="BJ2946" s="96">
        <v>4</v>
      </c>
      <c r="BK2946" s="96" t="s">
        <v>4295</v>
      </c>
      <c r="BL2946" s="68" t="s">
        <v>6786</v>
      </c>
      <c r="CQ2946" s="205">
        <v>1</v>
      </c>
    </row>
    <row r="2947" spans="52:95" x14ac:dyDescent="0.25">
      <c r="AZ2947" s="96" t="s">
        <v>3335</v>
      </c>
      <c r="BA2947" s="96" t="s">
        <v>10</v>
      </c>
      <c r="BB2947" s="96">
        <v>5</v>
      </c>
      <c r="BC2947" t="s">
        <v>4531</v>
      </c>
      <c r="BD2947" t="s">
        <v>7216</v>
      </c>
      <c r="BE2947" t="s">
        <v>7218</v>
      </c>
      <c r="BF2947" t="s">
        <v>6792</v>
      </c>
      <c r="BG2947" t="s">
        <v>6793</v>
      </c>
      <c r="BJ2947" s="96">
        <v>4</v>
      </c>
      <c r="BK2947" s="96" t="s">
        <v>4296</v>
      </c>
      <c r="BL2947" s="68" t="s">
        <v>6786</v>
      </c>
      <c r="CQ2947" s="205">
        <v>1</v>
      </c>
    </row>
    <row r="2948" spans="52:95" x14ac:dyDescent="0.25">
      <c r="AZ2948" s="96" t="s">
        <v>3335</v>
      </c>
      <c r="BA2948" s="96" t="s">
        <v>54</v>
      </c>
      <c r="BB2948" s="96">
        <v>1</v>
      </c>
      <c r="BC2948" t="s">
        <v>4536</v>
      </c>
      <c r="BD2948" t="s">
        <v>7187</v>
      </c>
      <c r="BJ2948" s="96">
        <v>4</v>
      </c>
      <c r="BK2948" s="96" t="s">
        <v>4297</v>
      </c>
      <c r="BL2948" s="68" t="s">
        <v>6786</v>
      </c>
      <c r="CQ2948" s="205">
        <v>1</v>
      </c>
    </row>
    <row r="2949" spans="52:95" x14ac:dyDescent="0.25">
      <c r="AZ2949" s="96" t="s">
        <v>3335</v>
      </c>
      <c r="BA2949" s="96" t="s">
        <v>54</v>
      </c>
      <c r="BB2949" s="96">
        <v>2</v>
      </c>
      <c r="BC2949" t="s">
        <v>4540</v>
      </c>
      <c r="BD2949" t="s">
        <v>4541</v>
      </c>
      <c r="BE2949" t="s">
        <v>6794</v>
      </c>
      <c r="BF2949" t="s">
        <v>6789</v>
      </c>
      <c r="BG2949" t="s">
        <v>6788</v>
      </c>
      <c r="BH2949" s="96" t="s">
        <v>6795</v>
      </c>
      <c r="BJ2949" s="96">
        <v>4</v>
      </c>
      <c r="BK2949" s="96" t="s">
        <v>4298</v>
      </c>
      <c r="BL2949" s="68" t="s">
        <v>6786</v>
      </c>
      <c r="CQ2949" s="205">
        <v>1</v>
      </c>
    </row>
    <row r="2950" spans="52:95" x14ac:dyDescent="0.25">
      <c r="AZ2950" s="96" t="s">
        <v>3335</v>
      </c>
      <c r="BA2950" s="96" t="s">
        <v>54</v>
      </c>
      <c r="BB2950" s="96">
        <v>3</v>
      </c>
      <c r="BC2950" t="s">
        <v>4545</v>
      </c>
      <c r="BD2950" t="s">
        <v>7217</v>
      </c>
      <c r="BJ2950" s="96">
        <v>4</v>
      </c>
      <c r="BK2950" s="96" t="s">
        <v>4299</v>
      </c>
      <c r="BL2950" s="68" t="s">
        <v>6786</v>
      </c>
      <c r="CQ2950" s="205">
        <v>1</v>
      </c>
    </row>
    <row r="2951" spans="52:95" x14ac:dyDescent="0.25">
      <c r="AZ2951" s="96" t="s">
        <v>3335</v>
      </c>
      <c r="BA2951" s="96" t="s">
        <v>54</v>
      </c>
      <c r="BB2951" s="96">
        <v>4</v>
      </c>
      <c r="BC2951" t="s">
        <v>4550</v>
      </c>
      <c r="BD2951" t="s">
        <v>4551</v>
      </c>
      <c r="BE2951" t="s">
        <v>6799</v>
      </c>
      <c r="BF2951" t="s">
        <v>6800</v>
      </c>
      <c r="BG2951" t="s">
        <v>6801</v>
      </c>
      <c r="BH2951" s="96" t="s">
        <v>6802</v>
      </c>
      <c r="BI2951" s="96" t="s">
        <v>6803</v>
      </c>
      <c r="BJ2951" s="96">
        <v>4</v>
      </c>
      <c r="BK2951" s="96" t="s">
        <v>4300</v>
      </c>
      <c r="BL2951" s="68" t="s">
        <v>6786</v>
      </c>
      <c r="CQ2951" s="205">
        <v>1</v>
      </c>
    </row>
    <row r="2952" spans="52:95" x14ac:dyDescent="0.25">
      <c r="AZ2952" s="96" t="s">
        <v>3335</v>
      </c>
      <c r="BA2952" s="96" t="s">
        <v>54</v>
      </c>
      <c r="BB2952" s="96">
        <v>5</v>
      </c>
      <c r="BC2952" t="s">
        <v>4555</v>
      </c>
      <c r="BD2952" t="s">
        <v>4556</v>
      </c>
      <c r="BE2952" t="s">
        <v>6804</v>
      </c>
      <c r="BF2952" t="s">
        <v>6805</v>
      </c>
      <c r="BG2952" t="s">
        <v>6806</v>
      </c>
      <c r="BH2952" s="96" t="s">
        <v>6807</v>
      </c>
      <c r="BJ2952" s="96">
        <v>4</v>
      </c>
      <c r="BK2952" s="96" t="s">
        <v>4301</v>
      </c>
      <c r="BL2952" s="68" t="s">
        <v>6786</v>
      </c>
      <c r="CQ2952" s="205">
        <v>1</v>
      </c>
    </row>
    <row r="2953" spans="52:95" x14ac:dyDescent="0.25">
      <c r="AZ2953" s="96" t="s">
        <v>3335</v>
      </c>
      <c r="BA2953" s="96" t="s">
        <v>12</v>
      </c>
      <c r="BB2953" s="96">
        <v>1</v>
      </c>
      <c r="BC2953" t="s">
        <v>4560</v>
      </c>
      <c r="BD2953" t="s">
        <v>7177</v>
      </c>
      <c r="BE2953" t="s">
        <v>3271</v>
      </c>
      <c r="BH2953"/>
      <c r="BI2953"/>
      <c r="BJ2953" s="96">
        <v>4</v>
      </c>
      <c r="BK2953" s="96" t="s">
        <v>4302</v>
      </c>
      <c r="BL2953" s="68" t="s">
        <v>6786</v>
      </c>
      <c r="CQ2953" s="205">
        <v>1</v>
      </c>
    </row>
    <row r="2954" spans="52:95" x14ac:dyDescent="0.25">
      <c r="AZ2954" s="96" t="s">
        <v>3335</v>
      </c>
      <c r="BA2954" s="96" t="s">
        <v>12</v>
      </c>
      <c r="BB2954" s="96">
        <v>2</v>
      </c>
      <c r="BC2954" t="s">
        <v>4564</v>
      </c>
      <c r="BD2954" t="s">
        <v>4565</v>
      </c>
      <c r="BE2954" t="s">
        <v>6808</v>
      </c>
      <c r="BF2954" t="s">
        <v>6809</v>
      </c>
      <c r="BG2954" t="s">
        <v>6810</v>
      </c>
      <c r="BH2954" t="s">
        <v>6811</v>
      </c>
      <c r="BI2954"/>
      <c r="BJ2954" s="96">
        <v>4</v>
      </c>
      <c r="BK2954" s="96" t="s">
        <v>4303</v>
      </c>
      <c r="BL2954" s="68" t="s">
        <v>6786</v>
      </c>
      <c r="CQ2954" s="205">
        <v>1</v>
      </c>
    </row>
    <row r="2955" spans="52:95" x14ac:dyDescent="0.25">
      <c r="AZ2955" s="96" t="s">
        <v>3335</v>
      </c>
      <c r="BA2955" s="96" t="s">
        <v>12</v>
      </c>
      <c r="BB2955" s="96">
        <v>3</v>
      </c>
      <c r="BC2955" t="s">
        <v>4569</v>
      </c>
      <c r="BD2955" t="s">
        <v>7219</v>
      </c>
      <c r="BE2955" t="s">
        <v>7217</v>
      </c>
      <c r="BH2955"/>
      <c r="BI2955"/>
      <c r="BJ2955" s="96">
        <v>4</v>
      </c>
      <c r="BK2955" s="96" t="s">
        <v>4304</v>
      </c>
      <c r="BL2955" s="68" t="s">
        <v>6786</v>
      </c>
      <c r="CQ2955" s="205">
        <v>1</v>
      </c>
    </row>
    <row r="2956" spans="52:95" x14ac:dyDescent="0.25">
      <c r="AZ2956" s="96" t="s">
        <v>3335</v>
      </c>
      <c r="BA2956" s="96" t="s">
        <v>12</v>
      </c>
      <c r="BB2956" s="96">
        <v>4</v>
      </c>
      <c r="BC2956" t="s">
        <v>4573</v>
      </c>
      <c r="BD2956" t="s">
        <v>6812</v>
      </c>
      <c r="BE2956" t="s">
        <v>6813</v>
      </c>
      <c r="BF2956" t="s">
        <v>6802</v>
      </c>
      <c r="BG2956" t="s">
        <v>6814</v>
      </c>
      <c r="BH2956" t="s">
        <v>6815</v>
      </c>
      <c r="BI2956" t="s">
        <v>6816</v>
      </c>
      <c r="BJ2956" s="96">
        <v>4</v>
      </c>
      <c r="BK2956" s="96" t="s">
        <v>4305</v>
      </c>
      <c r="BL2956" s="68" t="s">
        <v>6786</v>
      </c>
      <c r="CQ2956" s="205">
        <v>1</v>
      </c>
    </row>
    <row r="2957" spans="52:95" x14ac:dyDescent="0.25">
      <c r="AZ2957" s="96" t="s">
        <v>3335</v>
      </c>
      <c r="BA2957" s="96" t="s">
        <v>12</v>
      </c>
      <c r="BB2957" s="96">
        <v>5</v>
      </c>
      <c r="BC2957" t="s">
        <v>4577</v>
      </c>
      <c r="BD2957" t="s">
        <v>6817</v>
      </c>
      <c r="BE2957" t="s">
        <v>4578</v>
      </c>
      <c r="BF2957" t="s">
        <v>6818</v>
      </c>
      <c r="BG2957" t="s">
        <v>6819</v>
      </c>
      <c r="BH2957" t="s">
        <v>6793</v>
      </c>
      <c r="BI2957"/>
      <c r="BJ2957" s="96">
        <v>4</v>
      </c>
      <c r="BK2957" s="96" t="s">
        <v>4306</v>
      </c>
      <c r="BL2957" s="68" t="s">
        <v>6786</v>
      </c>
      <c r="CQ2957" s="205">
        <v>1</v>
      </c>
    </row>
    <row r="2958" spans="52:95" x14ac:dyDescent="0.25">
      <c r="AZ2958" s="96" t="s">
        <v>3344</v>
      </c>
      <c r="BA2958" s="96" t="s">
        <v>10</v>
      </c>
      <c r="BB2958" s="96">
        <v>1</v>
      </c>
      <c r="BC2958" t="s">
        <v>4512</v>
      </c>
      <c r="BD2958" t="s">
        <v>7220</v>
      </c>
      <c r="BE2958" t="s">
        <v>7221</v>
      </c>
      <c r="BF2958" t="s">
        <v>6831</v>
      </c>
      <c r="BJ2958" s="96">
        <v>4</v>
      </c>
      <c r="BK2958" s="96" t="s">
        <v>4292</v>
      </c>
      <c r="BL2958" s="68" t="s">
        <v>6786</v>
      </c>
      <c r="CQ2958" s="205">
        <v>1</v>
      </c>
    </row>
    <row r="2959" spans="52:95" x14ac:dyDescent="0.25">
      <c r="AZ2959" s="96" t="s">
        <v>3344</v>
      </c>
      <c r="BA2959" s="96" t="s">
        <v>10</v>
      </c>
      <c r="BB2959" s="96">
        <v>2</v>
      </c>
      <c r="BC2959" t="s">
        <v>4518</v>
      </c>
      <c r="BD2959" t="s">
        <v>7220</v>
      </c>
      <c r="BE2959" t="s">
        <v>6787</v>
      </c>
      <c r="BF2959" t="s">
        <v>6788</v>
      </c>
      <c r="BG2959" t="s">
        <v>6789</v>
      </c>
      <c r="BJ2959" s="96">
        <v>4</v>
      </c>
      <c r="BK2959" s="96" t="s">
        <v>4293</v>
      </c>
      <c r="BL2959" s="68" t="s">
        <v>6786</v>
      </c>
      <c r="CQ2959" s="205">
        <v>1</v>
      </c>
    </row>
    <row r="2960" spans="52:95" x14ac:dyDescent="0.25">
      <c r="AZ2960" s="96" t="s">
        <v>3344</v>
      </c>
      <c r="BA2960" s="96" t="s">
        <v>10</v>
      </c>
      <c r="BB2960" s="96">
        <v>3</v>
      </c>
      <c r="BC2960" t="s">
        <v>4523</v>
      </c>
      <c r="BD2960" t="s">
        <v>7220</v>
      </c>
      <c r="BE2960" t="s">
        <v>7222</v>
      </c>
      <c r="BJ2960" s="96">
        <v>4</v>
      </c>
      <c r="BK2960" s="96" t="s">
        <v>4294</v>
      </c>
      <c r="BL2960" s="68" t="s">
        <v>6786</v>
      </c>
      <c r="CQ2960" s="205">
        <v>1</v>
      </c>
    </row>
    <row r="2961" spans="52:95" x14ac:dyDescent="0.25">
      <c r="AZ2961" s="96" t="s">
        <v>3344</v>
      </c>
      <c r="BA2961" s="96" t="s">
        <v>10</v>
      </c>
      <c r="BB2961" s="96">
        <v>4</v>
      </c>
      <c r="BC2961" t="s">
        <v>4527</v>
      </c>
      <c r="BD2961" t="s">
        <v>7220</v>
      </c>
      <c r="BE2961" t="s">
        <v>7180</v>
      </c>
      <c r="BJ2961" s="96">
        <v>4</v>
      </c>
      <c r="BK2961" s="96" t="s">
        <v>4295</v>
      </c>
      <c r="BL2961" s="68" t="s">
        <v>6786</v>
      </c>
      <c r="CQ2961" s="205">
        <v>1</v>
      </c>
    </row>
    <row r="2962" spans="52:95" x14ac:dyDescent="0.25">
      <c r="AZ2962" s="96" t="s">
        <v>3344</v>
      </c>
      <c r="BA2962" s="96" t="s">
        <v>10</v>
      </c>
      <c r="BB2962" s="96">
        <v>5</v>
      </c>
      <c r="BC2962" t="s">
        <v>4531</v>
      </c>
      <c r="BD2962" t="s">
        <v>7220</v>
      </c>
      <c r="BE2962" t="s">
        <v>7223</v>
      </c>
      <c r="BF2962" t="s">
        <v>6792</v>
      </c>
      <c r="BG2962" t="s">
        <v>6793</v>
      </c>
      <c r="BJ2962" s="96">
        <v>4</v>
      </c>
      <c r="BK2962" s="96" t="s">
        <v>4296</v>
      </c>
      <c r="BL2962" s="68" t="s">
        <v>6786</v>
      </c>
      <c r="CQ2962" s="205">
        <v>1</v>
      </c>
    </row>
    <row r="2963" spans="52:95" x14ac:dyDescent="0.25">
      <c r="AZ2963" s="96" t="s">
        <v>3344</v>
      </c>
      <c r="BA2963" s="96" t="s">
        <v>54</v>
      </c>
      <c r="BB2963" s="96">
        <v>1</v>
      </c>
      <c r="BC2963" t="s">
        <v>4536</v>
      </c>
      <c r="BD2963" t="s">
        <v>7224</v>
      </c>
      <c r="BJ2963" s="96">
        <v>4</v>
      </c>
      <c r="BK2963" s="96" t="s">
        <v>4297</v>
      </c>
      <c r="BL2963" s="68" t="s">
        <v>6786</v>
      </c>
      <c r="CQ2963" s="205">
        <v>1</v>
      </c>
    </row>
    <row r="2964" spans="52:95" x14ac:dyDescent="0.25">
      <c r="AZ2964" s="96" t="s">
        <v>3344</v>
      </c>
      <c r="BA2964" s="96" t="s">
        <v>54</v>
      </c>
      <c r="BB2964" s="96">
        <v>2</v>
      </c>
      <c r="BC2964" t="s">
        <v>4540</v>
      </c>
      <c r="BD2964" t="s">
        <v>4541</v>
      </c>
      <c r="BE2964" t="s">
        <v>6794</v>
      </c>
      <c r="BF2964" t="s">
        <v>6789</v>
      </c>
      <c r="BG2964" t="s">
        <v>6788</v>
      </c>
      <c r="BH2964" s="96" t="s">
        <v>6795</v>
      </c>
      <c r="BJ2964" s="96">
        <v>4</v>
      </c>
      <c r="BK2964" s="96" t="s">
        <v>4298</v>
      </c>
      <c r="BL2964" s="68" t="s">
        <v>6786</v>
      </c>
      <c r="CQ2964" s="205">
        <v>1</v>
      </c>
    </row>
    <row r="2965" spans="52:95" x14ac:dyDescent="0.25">
      <c r="AZ2965" s="96" t="s">
        <v>3344</v>
      </c>
      <c r="BA2965" s="96" t="s">
        <v>54</v>
      </c>
      <c r="BB2965" s="96">
        <v>3</v>
      </c>
      <c r="BC2965" t="s">
        <v>4545</v>
      </c>
      <c r="BD2965" t="s">
        <v>7222</v>
      </c>
      <c r="BJ2965" s="96">
        <v>4</v>
      </c>
      <c r="BK2965" s="96" t="s">
        <v>4299</v>
      </c>
      <c r="BL2965" s="68" t="s">
        <v>6786</v>
      </c>
      <c r="CQ2965" s="205">
        <v>1</v>
      </c>
    </row>
    <row r="2966" spans="52:95" x14ac:dyDescent="0.25">
      <c r="AZ2966" s="96" t="s">
        <v>3344</v>
      </c>
      <c r="BA2966" s="96" t="s">
        <v>54</v>
      </c>
      <c r="BB2966" s="96">
        <v>4</v>
      </c>
      <c r="BC2966" t="s">
        <v>4550</v>
      </c>
      <c r="BD2966" t="s">
        <v>4551</v>
      </c>
      <c r="BE2966" t="s">
        <v>6799</v>
      </c>
      <c r="BF2966" t="s">
        <v>6800</v>
      </c>
      <c r="BG2966" t="s">
        <v>6801</v>
      </c>
      <c r="BH2966" s="96" t="s">
        <v>6802</v>
      </c>
      <c r="BI2966" s="96" t="s">
        <v>6803</v>
      </c>
      <c r="BJ2966" s="96">
        <v>4</v>
      </c>
      <c r="BK2966" s="96" t="s">
        <v>4300</v>
      </c>
      <c r="BL2966" s="68" t="s">
        <v>6786</v>
      </c>
      <c r="CQ2966" s="205">
        <v>1</v>
      </c>
    </row>
    <row r="2967" spans="52:95" x14ac:dyDescent="0.25">
      <c r="AZ2967" s="96" t="s">
        <v>3344</v>
      </c>
      <c r="BA2967" s="96" t="s">
        <v>54</v>
      </c>
      <c r="BB2967" s="96">
        <v>5</v>
      </c>
      <c r="BC2967" t="s">
        <v>4555</v>
      </c>
      <c r="BD2967" t="s">
        <v>4556</v>
      </c>
      <c r="BE2967" t="s">
        <v>6804</v>
      </c>
      <c r="BF2967" t="s">
        <v>6805</v>
      </c>
      <c r="BG2967" t="s">
        <v>6806</v>
      </c>
      <c r="BH2967" s="96" t="s">
        <v>6807</v>
      </c>
      <c r="BJ2967" s="96">
        <v>4</v>
      </c>
      <c r="BK2967" s="96" t="s">
        <v>4301</v>
      </c>
      <c r="BL2967" s="68" t="s">
        <v>6786</v>
      </c>
      <c r="CQ2967" s="205">
        <v>1</v>
      </c>
    </row>
    <row r="2968" spans="52:95" x14ac:dyDescent="0.25">
      <c r="AZ2968" s="96" t="s">
        <v>3344</v>
      </c>
      <c r="BA2968" s="96" t="s">
        <v>12</v>
      </c>
      <c r="BB2968" s="96">
        <v>1</v>
      </c>
      <c r="BC2968" t="s">
        <v>4560</v>
      </c>
      <c r="BD2968" t="s">
        <v>7221</v>
      </c>
      <c r="BE2968" t="s">
        <v>6831</v>
      </c>
      <c r="BH2968"/>
      <c r="BI2968"/>
      <c r="BJ2968" s="96">
        <v>4</v>
      </c>
      <c r="BK2968" s="96" t="s">
        <v>4302</v>
      </c>
      <c r="BL2968" s="68" t="s">
        <v>6786</v>
      </c>
      <c r="CQ2968" s="205">
        <v>1</v>
      </c>
    </row>
    <row r="2969" spans="52:95" x14ac:dyDescent="0.25">
      <c r="AZ2969" s="96" t="s">
        <v>3344</v>
      </c>
      <c r="BA2969" s="96" t="s">
        <v>12</v>
      </c>
      <c r="BB2969" s="96">
        <v>2</v>
      </c>
      <c r="BC2969" t="s">
        <v>4564</v>
      </c>
      <c r="BD2969" t="s">
        <v>4565</v>
      </c>
      <c r="BE2969" t="s">
        <v>6808</v>
      </c>
      <c r="BF2969" t="s">
        <v>6809</v>
      </c>
      <c r="BG2969" t="s">
        <v>6810</v>
      </c>
      <c r="BH2969" t="s">
        <v>6811</v>
      </c>
      <c r="BI2969"/>
      <c r="BJ2969" s="96">
        <v>4</v>
      </c>
      <c r="BK2969" s="96" t="s">
        <v>4303</v>
      </c>
      <c r="BL2969" s="68" t="s">
        <v>6786</v>
      </c>
      <c r="CQ2969" s="205">
        <v>1</v>
      </c>
    </row>
    <row r="2970" spans="52:95" x14ac:dyDescent="0.25">
      <c r="AZ2970" s="96" t="s">
        <v>3344</v>
      </c>
      <c r="BA2970" s="96" t="s">
        <v>12</v>
      </c>
      <c r="BB2970" s="96">
        <v>3</v>
      </c>
      <c r="BC2970" t="s">
        <v>4569</v>
      </c>
      <c r="BD2970" t="s">
        <v>7225</v>
      </c>
      <c r="BE2970" t="s">
        <v>7222</v>
      </c>
      <c r="BH2970"/>
      <c r="BI2970"/>
      <c r="BJ2970" s="96">
        <v>4</v>
      </c>
      <c r="BK2970" s="96" t="s">
        <v>4304</v>
      </c>
      <c r="BL2970" s="68" t="s">
        <v>6786</v>
      </c>
      <c r="CQ2970" s="205">
        <v>1</v>
      </c>
    </row>
    <row r="2971" spans="52:95" x14ac:dyDescent="0.25">
      <c r="AZ2971" s="96" t="s">
        <v>3344</v>
      </c>
      <c r="BA2971" s="96" t="s">
        <v>12</v>
      </c>
      <c r="BB2971" s="96">
        <v>4</v>
      </c>
      <c r="BC2971" t="s">
        <v>4573</v>
      </c>
      <c r="BD2971" t="s">
        <v>6812</v>
      </c>
      <c r="BE2971" t="s">
        <v>6813</v>
      </c>
      <c r="BF2971" t="s">
        <v>6802</v>
      </c>
      <c r="BG2971" t="s">
        <v>6814</v>
      </c>
      <c r="BH2971" t="s">
        <v>6815</v>
      </c>
      <c r="BI2971" t="s">
        <v>6816</v>
      </c>
      <c r="BJ2971" s="96">
        <v>4</v>
      </c>
      <c r="BK2971" s="96" t="s">
        <v>4305</v>
      </c>
      <c r="BL2971" s="68" t="s">
        <v>6786</v>
      </c>
      <c r="CQ2971" s="205">
        <v>1</v>
      </c>
    </row>
    <row r="2972" spans="52:95" x14ac:dyDescent="0.25">
      <c r="AZ2972" s="96" t="s">
        <v>3344</v>
      </c>
      <c r="BA2972" s="96" t="s">
        <v>12</v>
      </c>
      <c r="BB2972" s="96">
        <v>5</v>
      </c>
      <c r="BC2972" t="s">
        <v>4577</v>
      </c>
      <c r="BD2972" t="s">
        <v>6817</v>
      </c>
      <c r="BE2972" t="s">
        <v>4578</v>
      </c>
      <c r="BF2972" t="s">
        <v>6818</v>
      </c>
      <c r="BG2972" t="s">
        <v>6819</v>
      </c>
      <c r="BH2972" t="s">
        <v>6793</v>
      </c>
      <c r="BI2972"/>
      <c r="BJ2972" s="96">
        <v>4</v>
      </c>
      <c r="BK2972" s="96" t="s">
        <v>4306</v>
      </c>
      <c r="BL2972" s="68" t="s">
        <v>6786</v>
      </c>
      <c r="CQ2972" s="205">
        <v>1</v>
      </c>
    </row>
    <row r="2973" spans="52:95" x14ac:dyDescent="0.25">
      <c r="AZ2973" s="96" t="s">
        <v>3358</v>
      </c>
      <c r="BA2973" s="96" t="s">
        <v>10</v>
      </c>
      <c r="BB2973" s="96">
        <v>1</v>
      </c>
      <c r="BC2973" t="s">
        <v>4512</v>
      </c>
      <c r="BD2973" t="s">
        <v>7226</v>
      </c>
      <c r="BE2973" t="s">
        <v>7221</v>
      </c>
      <c r="BF2973" t="s">
        <v>7227</v>
      </c>
      <c r="BJ2973" s="96">
        <v>4</v>
      </c>
      <c r="BK2973" s="96" t="s">
        <v>4292</v>
      </c>
      <c r="BL2973" s="68" t="s">
        <v>6786</v>
      </c>
      <c r="CQ2973" s="205">
        <v>1</v>
      </c>
    </row>
    <row r="2974" spans="52:95" x14ac:dyDescent="0.25">
      <c r="AZ2974" s="96" t="s">
        <v>3358</v>
      </c>
      <c r="BA2974" s="96" t="s">
        <v>10</v>
      </c>
      <c r="BB2974" s="96">
        <v>2</v>
      </c>
      <c r="BC2974" t="s">
        <v>4518</v>
      </c>
      <c r="BD2974" t="s">
        <v>7226</v>
      </c>
      <c r="BE2974" t="s">
        <v>6787</v>
      </c>
      <c r="BF2974" t="s">
        <v>6788</v>
      </c>
      <c r="BG2974" t="s">
        <v>6789</v>
      </c>
      <c r="BJ2974" s="96">
        <v>4</v>
      </c>
      <c r="BK2974" s="96" t="s">
        <v>4293</v>
      </c>
      <c r="BL2974" s="68" t="s">
        <v>6786</v>
      </c>
      <c r="CQ2974" s="205">
        <v>1</v>
      </c>
    </row>
    <row r="2975" spans="52:95" x14ac:dyDescent="0.25">
      <c r="AZ2975" s="96" t="s">
        <v>3358</v>
      </c>
      <c r="BA2975" s="96" t="s">
        <v>10</v>
      </c>
      <c r="BB2975" s="96">
        <v>3</v>
      </c>
      <c r="BC2975" t="s">
        <v>4523</v>
      </c>
      <c r="BD2975" t="s">
        <v>7226</v>
      </c>
      <c r="BE2975" t="s">
        <v>7228</v>
      </c>
      <c r="BJ2975" s="96">
        <v>4</v>
      </c>
      <c r="BK2975" s="96" t="s">
        <v>4294</v>
      </c>
      <c r="BL2975" s="68" t="s">
        <v>6786</v>
      </c>
      <c r="CQ2975" s="205">
        <v>1</v>
      </c>
    </row>
    <row r="2976" spans="52:95" x14ac:dyDescent="0.25">
      <c r="AZ2976" s="96" t="s">
        <v>3358</v>
      </c>
      <c r="BA2976" s="96" t="s">
        <v>10</v>
      </c>
      <c r="BB2976" s="96">
        <v>4</v>
      </c>
      <c r="BC2976" t="s">
        <v>4527</v>
      </c>
      <c r="BD2976" t="s">
        <v>7226</v>
      </c>
      <c r="BE2976" t="s">
        <v>7180</v>
      </c>
      <c r="BJ2976" s="96">
        <v>4</v>
      </c>
      <c r="BK2976" s="96" t="s">
        <v>4295</v>
      </c>
      <c r="BL2976" s="68" t="s">
        <v>6786</v>
      </c>
      <c r="CQ2976" s="205">
        <v>1</v>
      </c>
    </row>
    <row r="2977" spans="52:95" x14ac:dyDescent="0.25">
      <c r="AZ2977" s="96" t="s">
        <v>3358</v>
      </c>
      <c r="BA2977" s="96" t="s">
        <v>10</v>
      </c>
      <c r="BB2977" s="96">
        <v>5</v>
      </c>
      <c r="BC2977" t="s">
        <v>4531</v>
      </c>
      <c r="BD2977" t="s">
        <v>7226</v>
      </c>
      <c r="BE2977" t="s">
        <v>7229</v>
      </c>
      <c r="BF2977" t="s">
        <v>6792</v>
      </c>
      <c r="BG2977" t="s">
        <v>6793</v>
      </c>
      <c r="BJ2977" s="96">
        <v>4</v>
      </c>
      <c r="BK2977" s="96" t="s">
        <v>4296</v>
      </c>
      <c r="BL2977" s="68" t="s">
        <v>6786</v>
      </c>
      <c r="CQ2977" s="205">
        <v>1</v>
      </c>
    </row>
    <row r="2978" spans="52:95" x14ac:dyDescent="0.25">
      <c r="AZ2978" s="96" t="s">
        <v>3358</v>
      </c>
      <c r="BA2978" s="96" t="s">
        <v>54</v>
      </c>
      <c r="BB2978" s="96">
        <v>1</v>
      </c>
      <c r="BC2978" t="s">
        <v>4536</v>
      </c>
      <c r="BD2978" t="s">
        <v>7230</v>
      </c>
      <c r="BJ2978" s="96">
        <v>4</v>
      </c>
      <c r="BK2978" s="96" t="s">
        <v>4297</v>
      </c>
      <c r="BL2978" s="68" t="s">
        <v>6786</v>
      </c>
      <c r="CQ2978" s="205">
        <v>1</v>
      </c>
    </row>
    <row r="2979" spans="52:95" x14ac:dyDescent="0.25">
      <c r="AZ2979" s="96" t="s">
        <v>3358</v>
      </c>
      <c r="BA2979" s="96" t="s">
        <v>54</v>
      </c>
      <c r="BB2979" s="96">
        <v>2</v>
      </c>
      <c r="BC2979" t="s">
        <v>4540</v>
      </c>
      <c r="BD2979" t="s">
        <v>4541</v>
      </c>
      <c r="BE2979" t="s">
        <v>6794</v>
      </c>
      <c r="BF2979" t="s">
        <v>6789</v>
      </c>
      <c r="BG2979" t="s">
        <v>6788</v>
      </c>
      <c r="BH2979" s="96" t="s">
        <v>6795</v>
      </c>
      <c r="BJ2979" s="96">
        <v>4</v>
      </c>
      <c r="BK2979" s="96" t="s">
        <v>4298</v>
      </c>
      <c r="BL2979" s="68" t="s">
        <v>6786</v>
      </c>
      <c r="CQ2979" s="205">
        <v>1</v>
      </c>
    </row>
    <row r="2980" spans="52:95" x14ac:dyDescent="0.25">
      <c r="AZ2980" s="96" t="s">
        <v>3358</v>
      </c>
      <c r="BA2980" s="96" t="s">
        <v>54</v>
      </c>
      <c r="BB2980" s="96">
        <v>3</v>
      </c>
      <c r="BC2980" t="s">
        <v>4545</v>
      </c>
      <c r="BD2980" t="s">
        <v>7228</v>
      </c>
      <c r="BJ2980" s="96">
        <v>4</v>
      </c>
      <c r="BK2980" s="96" t="s">
        <v>4299</v>
      </c>
      <c r="BL2980" s="68" t="s">
        <v>6786</v>
      </c>
      <c r="CQ2980" s="205">
        <v>1</v>
      </c>
    </row>
    <row r="2981" spans="52:95" x14ac:dyDescent="0.25">
      <c r="AZ2981" s="96" t="s">
        <v>3358</v>
      </c>
      <c r="BA2981" s="96" t="s">
        <v>54</v>
      </c>
      <c r="BB2981" s="96">
        <v>4</v>
      </c>
      <c r="BC2981" t="s">
        <v>4550</v>
      </c>
      <c r="BD2981" t="s">
        <v>4551</v>
      </c>
      <c r="BE2981" t="s">
        <v>6799</v>
      </c>
      <c r="BF2981" t="s">
        <v>6800</v>
      </c>
      <c r="BG2981" t="s">
        <v>6801</v>
      </c>
      <c r="BH2981" s="96" t="s">
        <v>6802</v>
      </c>
      <c r="BI2981" s="96" t="s">
        <v>6803</v>
      </c>
      <c r="BJ2981" s="96">
        <v>4</v>
      </c>
      <c r="BK2981" s="96" t="s">
        <v>4300</v>
      </c>
      <c r="BL2981" s="68" t="s">
        <v>6786</v>
      </c>
      <c r="CQ2981" s="205">
        <v>1</v>
      </c>
    </row>
    <row r="2982" spans="52:95" x14ac:dyDescent="0.25">
      <c r="AZ2982" s="96" t="s">
        <v>3358</v>
      </c>
      <c r="BA2982" s="96" t="s">
        <v>54</v>
      </c>
      <c r="BB2982" s="96">
        <v>5</v>
      </c>
      <c r="BC2982" t="s">
        <v>4555</v>
      </c>
      <c r="BD2982" t="s">
        <v>4556</v>
      </c>
      <c r="BE2982" t="s">
        <v>6804</v>
      </c>
      <c r="BF2982" t="s">
        <v>6805</v>
      </c>
      <c r="BG2982" t="s">
        <v>6806</v>
      </c>
      <c r="BH2982" s="96" t="s">
        <v>6807</v>
      </c>
      <c r="BJ2982" s="96">
        <v>4</v>
      </c>
      <c r="BK2982" s="96" t="s">
        <v>4301</v>
      </c>
      <c r="BL2982" s="68" t="s">
        <v>6786</v>
      </c>
      <c r="CQ2982" s="205">
        <v>1</v>
      </c>
    </row>
    <row r="2983" spans="52:95" x14ac:dyDescent="0.25">
      <c r="AZ2983" s="96" t="s">
        <v>3358</v>
      </c>
      <c r="BA2983" s="96" t="s">
        <v>12</v>
      </c>
      <c r="BB2983" s="96">
        <v>1</v>
      </c>
      <c r="BC2983" t="s">
        <v>4560</v>
      </c>
      <c r="BD2983" t="s">
        <v>7221</v>
      </c>
      <c r="BE2983" t="s">
        <v>7227</v>
      </c>
      <c r="BH2983"/>
      <c r="BI2983"/>
      <c r="BJ2983" s="96">
        <v>4</v>
      </c>
      <c r="BK2983" s="96" t="s">
        <v>4302</v>
      </c>
      <c r="BL2983" s="68" t="s">
        <v>6786</v>
      </c>
      <c r="CQ2983" s="205">
        <v>1</v>
      </c>
    </row>
    <row r="2984" spans="52:95" x14ac:dyDescent="0.25">
      <c r="AZ2984" s="96" t="s">
        <v>3358</v>
      </c>
      <c r="BA2984" s="96" t="s">
        <v>12</v>
      </c>
      <c r="BB2984" s="96">
        <v>2</v>
      </c>
      <c r="BC2984" t="s">
        <v>4564</v>
      </c>
      <c r="BD2984" t="s">
        <v>4565</v>
      </c>
      <c r="BE2984" t="s">
        <v>6808</v>
      </c>
      <c r="BF2984" t="s">
        <v>6809</v>
      </c>
      <c r="BG2984" t="s">
        <v>6810</v>
      </c>
      <c r="BH2984" t="s">
        <v>6811</v>
      </c>
      <c r="BI2984"/>
      <c r="BJ2984" s="96">
        <v>4</v>
      </c>
      <c r="BK2984" s="96" t="s">
        <v>4303</v>
      </c>
      <c r="BL2984" s="68" t="s">
        <v>6786</v>
      </c>
      <c r="CQ2984" s="205">
        <v>1</v>
      </c>
    </row>
    <row r="2985" spans="52:95" x14ac:dyDescent="0.25">
      <c r="AZ2985" s="96" t="s">
        <v>3358</v>
      </c>
      <c r="BA2985" s="96" t="s">
        <v>12</v>
      </c>
      <c r="BB2985" s="96">
        <v>3</v>
      </c>
      <c r="BC2985" t="s">
        <v>4569</v>
      </c>
      <c r="BD2985" t="s">
        <v>7231</v>
      </c>
      <c r="BE2985" t="s">
        <v>7228</v>
      </c>
      <c r="BH2985"/>
      <c r="BI2985"/>
      <c r="BJ2985" s="96">
        <v>4</v>
      </c>
      <c r="BK2985" s="96" t="s">
        <v>4304</v>
      </c>
      <c r="BL2985" s="68" t="s">
        <v>6786</v>
      </c>
      <c r="CQ2985" s="205">
        <v>1</v>
      </c>
    </row>
    <row r="2986" spans="52:95" x14ac:dyDescent="0.25">
      <c r="AZ2986" s="96" t="s">
        <v>3358</v>
      </c>
      <c r="BA2986" s="96" t="s">
        <v>12</v>
      </c>
      <c r="BB2986" s="96">
        <v>4</v>
      </c>
      <c r="BC2986" t="s">
        <v>4573</v>
      </c>
      <c r="BD2986" t="s">
        <v>6812</v>
      </c>
      <c r="BE2986" t="s">
        <v>6813</v>
      </c>
      <c r="BF2986" t="s">
        <v>6802</v>
      </c>
      <c r="BG2986" t="s">
        <v>6814</v>
      </c>
      <c r="BH2986" t="s">
        <v>6815</v>
      </c>
      <c r="BI2986" t="s">
        <v>6816</v>
      </c>
      <c r="BJ2986" s="96">
        <v>4</v>
      </c>
      <c r="BK2986" s="96" t="s">
        <v>4305</v>
      </c>
      <c r="BL2986" s="68" t="s">
        <v>6786</v>
      </c>
      <c r="CQ2986" s="205">
        <v>1</v>
      </c>
    </row>
    <row r="2987" spans="52:95" x14ac:dyDescent="0.25">
      <c r="AZ2987" s="96" t="s">
        <v>3358</v>
      </c>
      <c r="BA2987" s="96" t="s">
        <v>12</v>
      </c>
      <c r="BB2987" s="96">
        <v>5</v>
      </c>
      <c r="BC2987" t="s">
        <v>4577</v>
      </c>
      <c r="BD2987" t="s">
        <v>6817</v>
      </c>
      <c r="BE2987" t="s">
        <v>4578</v>
      </c>
      <c r="BF2987" t="s">
        <v>6818</v>
      </c>
      <c r="BG2987" t="s">
        <v>6819</v>
      </c>
      <c r="BH2987" t="s">
        <v>6793</v>
      </c>
      <c r="BI2987"/>
      <c r="BJ2987" s="96">
        <v>4</v>
      </c>
      <c r="BK2987" s="96" t="s">
        <v>4306</v>
      </c>
      <c r="BL2987" s="68" t="s">
        <v>6786</v>
      </c>
      <c r="CQ2987" s="205">
        <v>1</v>
      </c>
    </row>
    <row r="2988" spans="52:95" x14ac:dyDescent="0.25">
      <c r="AZ2988" s="96" t="s">
        <v>3368</v>
      </c>
      <c r="BA2988" s="96" t="s">
        <v>10</v>
      </c>
      <c r="BB2988" s="96">
        <v>1</v>
      </c>
      <c r="BC2988" t="s">
        <v>4512</v>
      </c>
      <c r="BD2988" t="s">
        <v>7232</v>
      </c>
      <c r="BE2988" t="s">
        <v>7221</v>
      </c>
      <c r="BF2988" t="s">
        <v>7233</v>
      </c>
      <c r="BJ2988" s="96">
        <v>4</v>
      </c>
      <c r="BK2988" s="96" t="s">
        <v>4292</v>
      </c>
      <c r="BL2988" s="68" t="s">
        <v>6786</v>
      </c>
      <c r="CQ2988" s="205">
        <v>1</v>
      </c>
    </row>
    <row r="2989" spans="52:95" x14ac:dyDescent="0.25">
      <c r="AZ2989" s="96" t="s">
        <v>3368</v>
      </c>
      <c r="BA2989" s="96" t="s">
        <v>10</v>
      </c>
      <c r="BB2989" s="96">
        <v>2</v>
      </c>
      <c r="BC2989" t="s">
        <v>4518</v>
      </c>
      <c r="BD2989" t="s">
        <v>7232</v>
      </c>
      <c r="BE2989" t="s">
        <v>6787</v>
      </c>
      <c r="BF2989" t="s">
        <v>6788</v>
      </c>
      <c r="BG2989" t="s">
        <v>6789</v>
      </c>
      <c r="BJ2989" s="96">
        <v>4</v>
      </c>
      <c r="BK2989" s="96" t="s">
        <v>4293</v>
      </c>
      <c r="BL2989" s="68" t="s">
        <v>6786</v>
      </c>
      <c r="CQ2989" s="205">
        <v>1</v>
      </c>
    </row>
    <row r="2990" spans="52:95" x14ac:dyDescent="0.25">
      <c r="AZ2990" s="96" t="s">
        <v>3368</v>
      </c>
      <c r="BA2990" s="96" t="s">
        <v>10</v>
      </c>
      <c r="BB2990" s="96">
        <v>3</v>
      </c>
      <c r="BC2990" t="s">
        <v>4523</v>
      </c>
      <c r="BD2990" t="s">
        <v>7232</v>
      </c>
      <c r="BE2990" t="s">
        <v>7234</v>
      </c>
      <c r="BJ2990" s="96">
        <v>4</v>
      </c>
      <c r="BK2990" s="96" t="s">
        <v>4294</v>
      </c>
      <c r="BL2990" s="68" t="s">
        <v>6786</v>
      </c>
      <c r="CQ2990" s="205">
        <v>1</v>
      </c>
    </row>
    <row r="2991" spans="52:95" x14ac:dyDescent="0.25">
      <c r="AZ2991" s="96" t="s">
        <v>3368</v>
      </c>
      <c r="BA2991" s="96" t="s">
        <v>10</v>
      </c>
      <c r="BB2991" s="96">
        <v>4</v>
      </c>
      <c r="BC2991" t="s">
        <v>4527</v>
      </c>
      <c r="BD2991" t="s">
        <v>7232</v>
      </c>
      <c r="BE2991" t="s">
        <v>7180</v>
      </c>
      <c r="BJ2991" s="96">
        <v>4</v>
      </c>
      <c r="BK2991" s="96" t="s">
        <v>4295</v>
      </c>
      <c r="BL2991" s="68" t="s">
        <v>6786</v>
      </c>
      <c r="CQ2991" s="205">
        <v>1</v>
      </c>
    </row>
    <row r="2992" spans="52:95" x14ac:dyDescent="0.25">
      <c r="AZ2992" s="96" t="s">
        <v>3368</v>
      </c>
      <c r="BA2992" s="96" t="s">
        <v>10</v>
      </c>
      <c r="BB2992" s="96">
        <v>5</v>
      </c>
      <c r="BC2992" t="s">
        <v>4531</v>
      </c>
      <c r="BD2992" t="s">
        <v>7232</v>
      </c>
      <c r="BE2992" t="s">
        <v>7235</v>
      </c>
      <c r="BF2992" t="s">
        <v>6792</v>
      </c>
      <c r="BG2992" t="s">
        <v>6793</v>
      </c>
      <c r="BJ2992" s="96">
        <v>4</v>
      </c>
      <c r="BK2992" s="96" t="s">
        <v>4296</v>
      </c>
      <c r="BL2992" s="68" t="s">
        <v>6786</v>
      </c>
      <c r="CQ2992" s="205">
        <v>1</v>
      </c>
    </row>
    <row r="2993" spans="52:95" x14ac:dyDescent="0.25">
      <c r="AZ2993" s="96" t="s">
        <v>3368</v>
      </c>
      <c r="BA2993" s="96" t="s">
        <v>54</v>
      </c>
      <c r="BB2993" s="96">
        <v>1</v>
      </c>
      <c r="BC2993" t="s">
        <v>4536</v>
      </c>
      <c r="BD2993" t="s">
        <v>7236</v>
      </c>
      <c r="BJ2993" s="96">
        <v>4</v>
      </c>
      <c r="BK2993" s="96" t="s">
        <v>4297</v>
      </c>
      <c r="BL2993" s="68" t="s">
        <v>6786</v>
      </c>
      <c r="CQ2993" s="205">
        <v>1</v>
      </c>
    </row>
    <row r="2994" spans="52:95" x14ac:dyDescent="0.25">
      <c r="AZ2994" s="96" t="s">
        <v>3368</v>
      </c>
      <c r="BA2994" s="96" t="s">
        <v>54</v>
      </c>
      <c r="BB2994" s="96">
        <v>2</v>
      </c>
      <c r="BC2994" t="s">
        <v>4540</v>
      </c>
      <c r="BD2994" t="s">
        <v>4541</v>
      </c>
      <c r="BE2994" t="s">
        <v>6794</v>
      </c>
      <c r="BF2994" t="s">
        <v>6789</v>
      </c>
      <c r="BG2994" t="s">
        <v>6788</v>
      </c>
      <c r="BH2994" s="96" t="s">
        <v>6795</v>
      </c>
      <c r="BJ2994" s="96">
        <v>4</v>
      </c>
      <c r="BK2994" s="96" t="s">
        <v>4298</v>
      </c>
      <c r="BL2994" s="68" t="s">
        <v>6786</v>
      </c>
      <c r="CQ2994" s="205">
        <v>1</v>
      </c>
    </row>
    <row r="2995" spans="52:95" x14ac:dyDescent="0.25">
      <c r="AZ2995" s="96" t="s">
        <v>3368</v>
      </c>
      <c r="BA2995" s="96" t="s">
        <v>54</v>
      </c>
      <c r="BB2995" s="96">
        <v>3</v>
      </c>
      <c r="BC2995" t="s">
        <v>4545</v>
      </c>
      <c r="BD2995" t="s">
        <v>7234</v>
      </c>
      <c r="BJ2995" s="96">
        <v>4</v>
      </c>
      <c r="BK2995" s="96" t="s">
        <v>4299</v>
      </c>
      <c r="BL2995" s="68" t="s">
        <v>6786</v>
      </c>
      <c r="CQ2995" s="205">
        <v>1</v>
      </c>
    </row>
    <row r="2996" spans="52:95" x14ac:dyDescent="0.25">
      <c r="AZ2996" s="96" t="s">
        <v>3368</v>
      </c>
      <c r="BA2996" s="96" t="s">
        <v>54</v>
      </c>
      <c r="BB2996" s="96">
        <v>4</v>
      </c>
      <c r="BC2996" t="s">
        <v>4550</v>
      </c>
      <c r="BD2996" t="s">
        <v>4551</v>
      </c>
      <c r="BE2996" t="s">
        <v>6799</v>
      </c>
      <c r="BF2996" t="s">
        <v>6800</v>
      </c>
      <c r="BG2996" t="s">
        <v>6801</v>
      </c>
      <c r="BH2996" s="96" t="s">
        <v>6802</v>
      </c>
      <c r="BI2996" s="96" t="s">
        <v>6803</v>
      </c>
      <c r="BJ2996" s="96">
        <v>4</v>
      </c>
      <c r="BK2996" s="96" t="s">
        <v>4300</v>
      </c>
      <c r="BL2996" s="68" t="s">
        <v>6786</v>
      </c>
      <c r="CQ2996" s="205">
        <v>1</v>
      </c>
    </row>
    <row r="2997" spans="52:95" x14ac:dyDescent="0.25">
      <c r="AZ2997" s="96" t="s">
        <v>3368</v>
      </c>
      <c r="BA2997" s="96" t="s">
        <v>54</v>
      </c>
      <c r="BB2997" s="96">
        <v>5</v>
      </c>
      <c r="BC2997" t="s">
        <v>4555</v>
      </c>
      <c r="BD2997" t="s">
        <v>4556</v>
      </c>
      <c r="BE2997" t="s">
        <v>6804</v>
      </c>
      <c r="BF2997" t="s">
        <v>6805</v>
      </c>
      <c r="BG2997" t="s">
        <v>6806</v>
      </c>
      <c r="BH2997" s="96" t="s">
        <v>6807</v>
      </c>
      <c r="BJ2997" s="96">
        <v>4</v>
      </c>
      <c r="BK2997" s="96" t="s">
        <v>4301</v>
      </c>
      <c r="BL2997" s="68" t="s">
        <v>6786</v>
      </c>
      <c r="CQ2997" s="205">
        <v>1</v>
      </c>
    </row>
    <row r="2998" spans="52:95" x14ac:dyDescent="0.25">
      <c r="AZ2998" s="96" t="s">
        <v>3368</v>
      </c>
      <c r="BA2998" s="96" t="s">
        <v>12</v>
      </c>
      <c r="BB2998" s="96">
        <v>1</v>
      </c>
      <c r="BC2998" t="s">
        <v>4560</v>
      </c>
      <c r="BD2998" t="s">
        <v>7221</v>
      </c>
      <c r="BE2998" t="s">
        <v>7233</v>
      </c>
      <c r="BH2998"/>
      <c r="BI2998"/>
      <c r="BJ2998" s="96">
        <v>4</v>
      </c>
      <c r="BK2998" s="96" t="s">
        <v>4302</v>
      </c>
      <c r="BL2998" s="68" t="s">
        <v>6786</v>
      </c>
      <c r="CQ2998" s="205">
        <v>1</v>
      </c>
    </row>
    <row r="2999" spans="52:95" x14ac:dyDescent="0.25">
      <c r="AZ2999" s="96" t="s">
        <v>3368</v>
      </c>
      <c r="BA2999" s="96" t="s">
        <v>12</v>
      </c>
      <c r="BB2999" s="96">
        <v>2</v>
      </c>
      <c r="BC2999" t="s">
        <v>4564</v>
      </c>
      <c r="BD2999" t="s">
        <v>4565</v>
      </c>
      <c r="BE2999" t="s">
        <v>6808</v>
      </c>
      <c r="BF2999" t="s">
        <v>6809</v>
      </c>
      <c r="BG2999" t="s">
        <v>6810</v>
      </c>
      <c r="BH2999" t="s">
        <v>6811</v>
      </c>
      <c r="BI2999"/>
      <c r="BJ2999" s="96">
        <v>4</v>
      </c>
      <c r="BK2999" s="96" t="s">
        <v>4303</v>
      </c>
      <c r="BL2999" s="68" t="s">
        <v>6786</v>
      </c>
      <c r="CQ2999" s="205">
        <v>1</v>
      </c>
    </row>
    <row r="3000" spans="52:95" x14ac:dyDescent="0.25">
      <c r="AZ3000" s="96" t="s">
        <v>3368</v>
      </c>
      <c r="BA3000" s="96" t="s">
        <v>12</v>
      </c>
      <c r="BB3000" s="96">
        <v>3</v>
      </c>
      <c r="BC3000" t="s">
        <v>4569</v>
      </c>
      <c r="BD3000" t="s">
        <v>7237</v>
      </c>
      <c r="BE3000" t="s">
        <v>7234</v>
      </c>
      <c r="BH3000"/>
      <c r="BI3000"/>
      <c r="BJ3000" s="96">
        <v>4</v>
      </c>
      <c r="BK3000" s="96" t="s">
        <v>4304</v>
      </c>
      <c r="BL3000" s="68" t="s">
        <v>6786</v>
      </c>
      <c r="CQ3000" s="205">
        <v>1</v>
      </c>
    </row>
    <row r="3001" spans="52:95" x14ac:dyDescent="0.25">
      <c r="AZ3001" s="96" t="s">
        <v>3368</v>
      </c>
      <c r="BA3001" s="96" t="s">
        <v>12</v>
      </c>
      <c r="BB3001" s="96">
        <v>4</v>
      </c>
      <c r="BC3001" t="s">
        <v>4573</v>
      </c>
      <c r="BD3001" t="s">
        <v>6812</v>
      </c>
      <c r="BE3001" t="s">
        <v>6813</v>
      </c>
      <c r="BF3001" t="s">
        <v>6802</v>
      </c>
      <c r="BG3001" t="s">
        <v>6814</v>
      </c>
      <c r="BH3001" t="s">
        <v>6815</v>
      </c>
      <c r="BI3001" t="s">
        <v>6816</v>
      </c>
      <c r="BJ3001" s="96">
        <v>4</v>
      </c>
      <c r="BK3001" s="96" t="s">
        <v>4305</v>
      </c>
      <c r="BL3001" s="68" t="s">
        <v>6786</v>
      </c>
      <c r="CQ3001" s="205">
        <v>1</v>
      </c>
    </row>
    <row r="3002" spans="52:95" x14ac:dyDescent="0.25">
      <c r="AZ3002" s="96" t="s">
        <v>3368</v>
      </c>
      <c r="BA3002" s="96" t="s">
        <v>12</v>
      </c>
      <c r="BB3002" s="96">
        <v>5</v>
      </c>
      <c r="BC3002" t="s">
        <v>4577</v>
      </c>
      <c r="BD3002" t="s">
        <v>6817</v>
      </c>
      <c r="BE3002" t="s">
        <v>4578</v>
      </c>
      <c r="BF3002" t="s">
        <v>6818</v>
      </c>
      <c r="BG3002" t="s">
        <v>6819</v>
      </c>
      <c r="BH3002" t="s">
        <v>6793</v>
      </c>
      <c r="BI3002"/>
      <c r="BJ3002" s="96">
        <v>4</v>
      </c>
      <c r="BK3002" s="96" t="s">
        <v>4306</v>
      </c>
      <c r="BL3002" s="68" t="s">
        <v>6786</v>
      </c>
      <c r="CQ3002" s="205">
        <v>1</v>
      </c>
    </row>
    <row r="3003" spans="52:95" x14ac:dyDescent="0.25">
      <c r="AZ3003" s="96" t="s">
        <v>3378</v>
      </c>
      <c r="BA3003" s="96" t="s">
        <v>10</v>
      </c>
      <c r="BB3003" s="96">
        <v>1</v>
      </c>
      <c r="BC3003" t="s">
        <v>4512</v>
      </c>
      <c r="BD3003" t="s">
        <v>7238</v>
      </c>
      <c r="BE3003" t="s">
        <v>7221</v>
      </c>
      <c r="BF3003" t="s">
        <v>7239</v>
      </c>
      <c r="BJ3003" s="96">
        <v>4</v>
      </c>
      <c r="BK3003" s="96" t="s">
        <v>4292</v>
      </c>
      <c r="BL3003" s="68" t="s">
        <v>6786</v>
      </c>
      <c r="CQ3003" s="205">
        <v>1</v>
      </c>
    </row>
    <row r="3004" spans="52:95" x14ac:dyDescent="0.25">
      <c r="AZ3004" s="96" t="s">
        <v>3378</v>
      </c>
      <c r="BA3004" s="96" t="s">
        <v>10</v>
      </c>
      <c r="BB3004" s="96">
        <v>2</v>
      </c>
      <c r="BC3004" t="s">
        <v>4518</v>
      </c>
      <c r="BD3004" t="s">
        <v>7238</v>
      </c>
      <c r="BE3004" t="s">
        <v>6787</v>
      </c>
      <c r="BF3004" t="s">
        <v>6788</v>
      </c>
      <c r="BG3004" t="s">
        <v>6789</v>
      </c>
      <c r="BJ3004" s="96">
        <v>4</v>
      </c>
      <c r="BK3004" s="96" t="s">
        <v>4293</v>
      </c>
      <c r="BL3004" s="68" t="s">
        <v>6786</v>
      </c>
      <c r="CQ3004" s="205">
        <v>1</v>
      </c>
    </row>
    <row r="3005" spans="52:95" x14ac:dyDescent="0.25">
      <c r="AZ3005" s="96" t="s">
        <v>3378</v>
      </c>
      <c r="BA3005" s="96" t="s">
        <v>10</v>
      </c>
      <c r="BB3005" s="96">
        <v>3</v>
      </c>
      <c r="BC3005" t="s">
        <v>4523</v>
      </c>
      <c r="BD3005" t="s">
        <v>7238</v>
      </c>
      <c r="BE3005" t="s">
        <v>7240</v>
      </c>
      <c r="BJ3005" s="96">
        <v>4</v>
      </c>
      <c r="BK3005" s="96" t="s">
        <v>4294</v>
      </c>
      <c r="BL3005" s="68" t="s">
        <v>6786</v>
      </c>
      <c r="CQ3005" s="205">
        <v>1</v>
      </c>
    </row>
    <row r="3006" spans="52:95" x14ac:dyDescent="0.25">
      <c r="AZ3006" s="96" t="s">
        <v>3378</v>
      </c>
      <c r="BA3006" s="96" t="s">
        <v>10</v>
      </c>
      <c r="BB3006" s="96">
        <v>4</v>
      </c>
      <c r="BC3006" t="s">
        <v>4527</v>
      </c>
      <c r="BD3006" t="s">
        <v>7238</v>
      </c>
      <c r="BE3006" t="s">
        <v>7180</v>
      </c>
      <c r="BJ3006" s="96">
        <v>4</v>
      </c>
      <c r="BK3006" s="96" t="s">
        <v>4295</v>
      </c>
      <c r="BL3006" s="68" t="s">
        <v>6786</v>
      </c>
      <c r="CQ3006" s="205">
        <v>1</v>
      </c>
    </row>
    <row r="3007" spans="52:95" x14ac:dyDescent="0.25">
      <c r="AZ3007" s="96" t="s">
        <v>3378</v>
      </c>
      <c r="BA3007" s="96" t="s">
        <v>10</v>
      </c>
      <c r="BB3007" s="96">
        <v>5</v>
      </c>
      <c r="BC3007" t="s">
        <v>4531</v>
      </c>
      <c r="BD3007" t="s">
        <v>7238</v>
      </c>
      <c r="BE3007" t="s">
        <v>7241</v>
      </c>
      <c r="BF3007" t="s">
        <v>6792</v>
      </c>
      <c r="BG3007" t="s">
        <v>6793</v>
      </c>
      <c r="BJ3007" s="96">
        <v>4</v>
      </c>
      <c r="BK3007" s="96" t="s">
        <v>4296</v>
      </c>
      <c r="BL3007" s="68" t="s">
        <v>6786</v>
      </c>
      <c r="CQ3007" s="205">
        <v>1</v>
      </c>
    </row>
    <row r="3008" spans="52:95" x14ac:dyDescent="0.25">
      <c r="AZ3008" s="96" t="s">
        <v>3378</v>
      </c>
      <c r="BA3008" s="96" t="s">
        <v>54</v>
      </c>
      <c r="BB3008" s="96">
        <v>1</v>
      </c>
      <c r="BC3008" t="s">
        <v>4536</v>
      </c>
      <c r="BD3008" t="s">
        <v>7242</v>
      </c>
      <c r="BJ3008" s="96">
        <v>4</v>
      </c>
      <c r="BK3008" s="96" t="s">
        <v>4297</v>
      </c>
      <c r="BL3008" s="68" t="s">
        <v>6786</v>
      </c>
      <c r="CQ3008" s="205">
        <v>1</v>
      </c>
    </row>
    <row r="3009" spans="52:95" x14ac:dyDescent="0.25">
      <c r="AZ3009" s="96" t="s">
        <v>3378</v>
      </c>
      <c r="BA3009" s="96" t="s">
        <v>54</v>
      </c>
      <c r="BB3009" s="96">
        <v>2</v>
      </c>
      <c r="BC3009" t="s">
        <v>4540</v>
      </c>
      <c r="BD3009" t="s">
        <v>4541</v>
      </c>
      <c r="BE3009" t="s">
        <v>6794</v>
      </c>
      <c r="BF3009" t="s">
        <v>6789</v>
      </c>
      <c r="BG3009" t="s">
        <v>6788</v>
      </c>
      <c r="BH3009" s="96" t="s">
        <v>6795</v>
      </c>
      <c r="BJ3009" s="96">
        <v>4</v>
      </c>
      <c r="BK3009" s="96" t="s">
        <v>4298</v>
      </c>
      <c r="BL3009" s="68" t="s">
        <v>6786</v>
      </c>
      <c r="CQ3009" s="205">
        <v>1</v>
      </c>
    </row>
    <row r="3010" spans="52:95" x14ac:dyDescent="0.25">
      <c r="AZ3010" s="96" t="s">
        <v>3378</v>
      </c>
      <c r="BA3010" s="96" t="s">
        <v>54</v>
      </c>
      <c r="BB3010" s="96">
        <v>3</v>
      </c>
      <c r="BC3010" t="s">
        <v>4545</v>
      </c>
      <c r="BD3010" t="s">
        <v>7240</v>
      </c>
      <c r="BJ3010" s="96">
        <v>4</v>
      </c>
      <c r="BK3010" s="96" t="s">
        <v>4299</v>
      </c>
      <c r="BL3010" s="68" t="s">
        <v>6786</v>
      </c>
      <c r="CQ3010" s="205">
        <v>1</v>
      </c>
    </row>
    <row r="3011" spans="52:95" x14ac:dyDescent="0.25">
      <c r="AZ3011" s="96" t="s">
        <v>3378</v>
      </c>
      <c r="BA3011" s="96" t="s">
        <v>54</v>
      </c>
      <c r="BB3011" s="96">
        <v>4</v>
      </c>
      <c r="BC3011" t="s">
        <v>4550</v>
      </c>
      <c r="BD3011" t="s">
        <v>4551</v>
      </c>
      <c r="BE3011" t="s">
        <v>6799</v>
      </c>
      <c r="BF3011" t="s">
        <v>6800</v>
      </c>
      <c r="BG3011" t="s">
        <v>6801</v>
      </c>
      <c r="BH3011" s="96" t="s">
        <v>6802</v>
      </c>
      <c r="BI3011" s="96" t="s">
        <v>6803</v>
      </c>
      <c r="BJ3011" s="96">
        <v>4</v>
      </c>
      <c r="BK3011" s="96" t="s">
        <v>4300</v>
      </c>
      <c r="BL3011" s="68" t="s">
        <v>6786</v>
      </c>
      <c r="CQ3011" s="205">
        <v>1</v>
      </c>
    </row>
    <row r="3012" spans="52:95" x14ac:dyDescent="0.25">
      <c r="AZ3012" s="96" t="s">
        <v>3378</v>
      </c>
      <c r="BA3012" s="96" t="s">
        <v>54</v>
      </c>
      <c r="BB3012" s="96">
        <v>5</v>
      </c>
      <c r="BC3012" t="s">
        <v>4555</v>
      </c>
      <c r="BD3012" t="s">
        <v>4556</v>
      </c>
      <c r="BE3012" t="s">
        <v>6804</v>
      </c>
      <c r="BF3012" t="s">
        <v>6805</v>
      </c>
      <c r="BG3012" t="s">
        <v>6806</v>
      </c>
      <c r="BH3012" s="96" t="s">
        <v>6807</v>
      </c>
      <c r="BJ3012" s="96">
        <v>4</v>
      </c>
      <c r="BK3012" s="96" t="s">
        <v>4301</v>
      </c>
      <c r="BL3012" s="68" t="s">
        <v>6786</v>
      </c>
      <c r="CQ3012" s="205">
        <v>1</v>
      </c>
    </row>
    <row r="3013" spans="52:95" x14ac:dyDescent="0.25">
      <c r="AZ3013" s="96" t="s">
        <v>3378</v>
      </c>
      <c r="BA3013" s="96" t="s">
        <v>12</v>
      </c>
      <c r="BB3013" s="96">
        <v>1</v>
      </c>
      <c r="BC3013" t="s">
        <v>4560</v>
      </c>
      <c r="BD3013" t="s">
        <v>7221</v>
      </c>
      <c r="BE3013" t="s">
        <v>7239</v>
      </c>
      <c r="BH3013"/>
      <c r="BI3013"/>
      <c r="BJ3013" s="96">
        <v>4</v>
      </c>
      <c r="BK3013" s="96" t="s">
        <v>4302</v>
      </c>
      <c r="BL3013" s="68" t="s">
        <v>6786</v>
      </c>
      <c r="CQ3013" s="205">
        <v>1</v>
      </c>
    </row>
    <row r="3014" spans="52:95" x14ac:dyDescent="0.25">
      <c r="AZ3014" s="96" t="s">
        <v>3378</v>
      </c>
      <c r="BA3014" s="96" t="s">
        <v>12</v>
      </c>
      <c r="BB3014" s="96">
        <v>2</v>
      </c>
      <c r="BC3014" t="s">
        <v>4564</v>
      </c>
      <c r="BD3014" t="s">
        <v>4565</v>
      </c>
      <c r="BE3014" t="s">
        <v>6808</v>
      </c>
      <c r="BF3014" t="s">
        <v>6809</v>
      </c>
      <c r="BG3014" t="s">
        <v>6810</v>
      </c>
      <c r="BH3014" t="s">
        <v>6811</v>
      </c>
      <c r="BI3014"/>
      <c r="BJ3014" s="96">
        <v>4</v>
      </c>
      <c r="BK3014" s="96" t="s">
        <v>4303</v>
      </c>
      <c r="BL3014" s="68" t="s">
        <v>6786</v>
      </c>
      <c r="CQ3014" s="205">
        <v>1</v>
      </c>
    </row>
    <row r="3015" spans="52:95" x14ac:dyDescent="0.25">
      <c r="AZ3015" s="96" t="s">
        <v>3378</v>
      </c>
      <c r="BA3015" s="96" t="s">
        <v>12</v>
      </c>
      <c r="BB3015" s="96">
        <v>3</v>
      </c>
      <c r="BC3015" t="s">
        <v>4569</v>
      </c>
      <c r="BD3015" t="s">
        <v>7243</v>
      </c>
      <c r="BE3015" t="s">
        <v>7240</v>
      </c>
      <c r="BH3015"/>
      <c r="BI3015"/>
      <c r="BJ3015" s="96">
        <v>4</v>
      </c>
      <c r="BK3015" s="96" t="s">
        <v>4304</v>
      </c>
      <c r="BL3015" s="68" t="s">
        <v>6786</v>
      </c>
      <c r="CQ3015" s="205">
        <v>1</v>
      </c>
    </row>
    <row r="3016" spans="52:95" x14ac:dyDescent="0.25">
      <c r="AZ3016" s="96" t="s">
        <v>3378</v>
      </c>
      <c r="BA3016" s="96" t="s">
        <v>12</v>
      </c>
      <c r="BB3016" s="96">
        <v>4</v>
      </c>
      <c r="BC3016" t="s">
        <v>4573</v>
      </c>
      <c r="BD3016" t="s">
        <v>6812</v>
      </c>
      <c r="BE3016" t="s">
        <v>6813</v>
      </c>
      <c r="BF3016" t="s">
        <v>6802</v>
      </c>
      <c r="BG3016" t="s">
        <v>6814</v>
      </c>
      <c r="BH3016" t="s">
        <v>6815</v>
      </c>
      <c r="BI3016" t="s">
        <v>6816</v>
      </c>
      <c r="BJ3016" s="96">
        <v>4</v>
      </c>
      <c r="BK3016" s="96" t="s">
        <v>4305</v>
      </c>
      <c r="BL3016" s="68" t="s">
        <v>6786</v>
      </c>
      <c r="CQ3016" s="205">
        <v>1</v>
      </c>
    </row>
    <row r="3017" spans="52:95" x14ac:dyDescent="0.25">
      <c r="AZ3017" s="96" t="s">
        <v>3378</v>
      </c>
      <c r="BA3017" s="96" t="s">
        <v>12</v>
      </c>
      <c r="BB3017" s="96">
        <v>5</v>
      </c>
      <c r="BC3017" t="s">
        <v>4577</v>
      </c>
      <c r="BD3017" t="s">
        <v>6817</v>
      </c>
      <c r="BE3017" t="s">
        <v>4578</v>
      </c>
      <c r="BF3017" t="s">
        <v>6818</v>
      </c>
      <c r="BG3017" t="s">
        <v>6819</v>
      </c>
      <c r="BH3017" t="s">
        <v>6793</v>
      </c>
      <c r="BI3017"/>
      <c r="BJ3017" s="96">
        <v>4</v>
      </c>
      <c r="BK3017" s="96" t="s">
        <v>4306</v>
      </c>
      <c r="BL3017" s="68" t="s">
        <v>6786</v>
      </c>
      <c r="CQ3017" s="205">
        <v>1</v>
      </c>
    </row>
    <row r="3018" spans="52:95" x14ac:dyDescent="0.25">
      <c r="AZ3018" s="96" t="s">
        <v>3388</v>
      </c>
      <c r="BA3018" s="96" t="s">
        <v>10</v>
      </c>
      <c r="BB3018" s="96">
        <v>1</v>
      </c>
      <c r="BC3018" t="s">
        <v>4512</v>
      </c>
      <c r="BD3018" t="s">
        <v>7244</v>
      </c>
      <c r="BE3018" t="s">
        <v>7221</v>
      </c>
      <c r="BF3018" t="s">
        <v>6835</v>
      </c>
      <c r="BJ3018" s="96">
        <v>4</v>
      </c>
      <c r="BK3018" s="96" t="s">
        <v>4292</v>
      </c>
      <c r="BL3018" s="68" t="s">
        <v>6786</v>
      </c>
      <c r="CQ3018" s="205">
        <v>1</v>
      </c>
    </row>
    <row r="3019" spans="52:95" x14ac:dyDescent="0.25">
      <c r="AZ3019" s="96" t="s">
        <v>3388</v>
      </c>
      <c r="BA3019" s="96" t="s">
        <v>10</v>
      </c>
      <c r="BB3019" s="96">
        <v>2</v>
      </c>
      <c r="BC3019" t="s">
        <v>4518</v>
      </c>
      <c r="BD3019" t="s">
        <v>7244</v>
      </c>
      <c r="BE3019" t="s">
        <v>6787</v>
      </c>
      <c r="BF3019" t="s">
        <v>6788</v>
      </c>
      <c r="BG3019" t="s">
        <v>6789</v>
      </c>
      <c r="BJ3019" s="96">
        <v>4</v>
      </c>
      <c r="BK3019" s="96" t="s">
        <v>4293</v>
      </c>
      <c r="BL3019" s="68" t="s">
        <v>6786</v>
      </c>
      <c r="CQ3019" s="205">
        <v>1</v>
      </c>
    </row>
    <row r="3020" spans="52:95" x14ac:dyDescent="0.25">
      <c r="AZ3020" s="96" t="s">
        <v>3388</v>
      </c>
      <c r="BA3020" s="96" t="s">
        <v>10</v>
      </c>
      <c r="BB3020" s="96">
        <v>3</v>
      </c>
      <c r="BC3020" t="s">
        <v>4523</v>
      </c>
      <c r="BD3020" t="s">
        <v>7244</v>
      </c>
      <c r="BE3020" t="s">
        <v>7245</v>
      </c>
      <c r="BJ3020" s="96">
        <v>4</v>
      </c>
      <c r="BK3020" s="96" t="s">
        <v>4294</v>
      </c>
      <c r="BL3020" s="68" t="s">
        <v>6786</v>
      </c>
      <c r="CQ3020" s="205">
        <v>1</v>
      </c>
    </row>
    <row r="3021" spans="52:95" x14ac:dyDescent="0.25">
      <c r="AZ3021" s="96" t="s">
        <v>3388</v>
      </c>
      <c r="BA3021" s="96" t="s">
        <v>10</v>
      </c>
      <c r="BB3021" s="96">
        <v>4</v>
      </c>
      <c r="BC3021" t="s">
        <v>4527</v>
      </c>
      <c r="BD3021" t="s">
        <v>7244</v>
      </c>
      <c r="BE3021" t="s">
        <v>7180</v>
      </c>
      <c r="BJ3021" s="96">
        <v>4</v>
      </c>
      <c r="BK3021" s="96" t="s">
        <v>4295</v>
      </c>
      <c r="BL3021" s="68" t="s">
        <v>6786</v>
      </c>
      <c r="CQ3021" s="205">
        <v>1</v>
      </c>
    </row>
    <row r="3022" spans="52:95" x14ac:dyDescent="0.25">
      <c r="AZ3022" s="96" t="s">
        <v>3388</v>
      </c>
      <c r="BA3022" s="96" t="s">
        <v>10</v>
      </c>
      <c r="BB3022" s="96">
        <v>5</v>
      </c>
      <c r="BC3022" t="s">
        <v>4531</v>
      </c>
      <c r="BD3022" t="s">
        <v>7244</v>
      </c>
      <c r="BE3022" t="s">
        <v>7246</v>
      </c>
      <c r="BF3022" t="s">
        <v>6792</v>
      </c>
      <c r="BG3022" t="s">
        <v>6793</v>
      </c>
      <c r="BJ3022" s="96">
        <v>4</v>
      </c>
      <c r="BK3022" s="96" t="s">
        <v>4296</v>
      </c>
      <c r="BL3022" s="68" t="s">
        <v>6786</v>
      </c>
      <c r="CQ3022" s="205">
        <v>1</v>
      </c>
    </row>
    <row r="3023" spans="52:95" x14ac:dyDescent="0.25">
      <c r="AZ3023" s="96" t="s">
        <v>3388</v>
      </c>
      <c r="BA3023" s="96" t="s">
        <v>54</v>
      </c>
      <c r="BB3023" s="96">
        <v>1</v>
      </c>
      <c r="BC3023" t="s">
        <v>4536</v>
      </c>
      <c r="BD3023" t="s">
        <v>7247</v>
      </c>
      <c r="BJ3023" s="96">
        <v>4</v>
      </c>
      <c r="BK3023" s="96" t="s">
        <v>4297</v>
      </c>
      <c r="BL3023" s="68" t="s">
        <v>6786</v>
      </c>
      <c r="CQ3023" s="205">
        <v>1</v>
      </c>
    </row>
    <row r="3024" spans="52:95" x14ac:dyDescent="0.25">
      <c r="AZ3024" s="96" t="s">
        <v>3388</v>
      </c>
      <c r="BA3024" s="96" t="s">
        <v>54</v>
      </c>
      <c r="BB3024" s="96">
        <v>2</v>
      </c>
      <c r="BC3024" t="s">
        <v>4540</v>
      </c>
      <c r="BD3024" t="s">
        <v>4541</v>
      </c>
      <c r="BE3024" t="s">
        <v>6794</v>
      </c>
      <c r="BF3024" t="s">
        <v>6789</v>
      </c>
      <c r="BG3024" t="s">
        <v>6788</v>
      </c>
      <c r="BH3024" s="96" t="s">
        <v>6795</v>
      </c>
      <c r="BJ3024" s="96">
        <v>4</v>
      </c>
      <c r="BK3024" s="96" t="s">
        <v>4298</v>
      </c>
      <c r="BL3024" s="68" t="s">
        <v>6786</v>
      </c>
      <c r="CQ3024" s="205">
        <v>1</v>
      </c>
    </row>
    <row r="3025" spans="52:95" x14ac:dyDescent="0.25">
      <c r="AZ3025" s="96" t="s">
        <v>3388</v>
      </c>
      <c r="BA3025" s="96" t="s">
        <v>54</v>
      </c>
      <c r="BB3025" s="96">
        <v>3</v>
      </c>
      <c r="BC3025" t="s">
        <v>4545</v>
      </c>
      <c r="BD3025" t="s">
        <v>7245</v>
      </c>
      <c r="BJ3025" s="96">
        <v>4</v>
      </c>
      <c r="BK3025" s="96" t="s">
        <v>4299</v>
      </c>
      <c r="BL3025" s="68" t="s">
        <v>6786</v>
      </c>
      <c r="CQ3025" s="205">
        <v>1</v>
      </c>
    </row>
    <row r="3026" spans="52:95" x14ac:dyDescent="0.25">
      <c r="AZ3026" s="96" t="s">
        <v>3388</v>
      </c>
      <c r="BA3026" s="96" t="s">
        <v>54</v>
      </c>
      <c r="BB3026" s="96">
        <v>4</v>
      </c>
      <c r="BC3026" t="s">
        <v>4550</v>
      </c>
      <c r="BD3026" t="s">
        <v>4551</v>
      </c>
      <c r="BE3026" t="s">
        <v>6799</v>
      </c>
      <c r="BF3026" t="s">
        <v>6800</v>
      </c>
      <c r="BG3026" t="s">
        <v>6801</v>
      </c>
      <c r="BH3026" s="96" t="s">
        <v>6802</v>
      </c>
      <c r="BI3026" s="96" t="s">
        <v>6803</v>
      </c>
      <c r="BJ3026" s="96">
        <v>4</v>
      </c>
      <c r="BK3026" s="96" t="s">
        <v>4300</v>
      </c>
      <c r="BL3026" s="68" t="s">
        <v>6786</v>
      </c>
      <c r="CQ3026" s="205">
        <v>1</v>
      </c>
    </row>
    <row r="3027" spans="52:95" x14ac:dyDescent="0.25">
      <c r="AZ3027" s="96" t="s">
        <v>3388</v>
      </c>
      <c r="BA3027" s="96" t="s">
        <v>54</v>
      </c>
      <c r="BB3027" s="96">
        <v>5</v>
      </c>
      <c r="BC3027" t="s">
        <v>4555</v>
      </c>
      <c r="BD3027" t="s">
        <v>4556</v>
      </c>
      <c r="BE3027" t="s">
        <v>6804</v>
      </c>
      <c r="BF3027" t="s">
        <v>6805</v>
      </c>
      <c r="BG3027" t="s">
        <v>6806</v>
      </c>
      <c r="BH3027" s="96" t="s">
        <v>6807</v>
      </c>
      <c r="BJ3027" s="96">
        <v>4</v>
      </c>
      <c r="BK3027" s="96" t="s">
        <v>4301</v>
      </c>
      <c r="BL3027" s="68" t="s">
        <v>6786</v>
      </c>
      <c r="CQ3027" s="205">
        <v>1</v>
      </c>
    </row>
    <row r="3028" spans="52:95" x14ac:dyDescent="0.25">
      <c r="AZ3028" s="96" t="s">
        <v>3388</v>
      </c>
      <c r="BA3028" s="96" t="s">
        <v>12</v>
      </c>
      <c r="BB3028" s="96">
        <v>1</v>
      </c>
      <c r="BC3028" t="s">
        <v>4560</v>
      </c>
      <c r="BD3028" t="s">
        <v>7221</v>
      </c>
      <c r="BE3028" t="s">
        <v>6835</v>
      </c>
      <c r="BH3028"/>
      <c r="BI3028"/>
      <c r="BJ3028" s="96">
        <v>4</v>
      </c>
      <c r="BK3028" s="96" t="s">
        <v>4302</v>
      </c>
      <c r="BL3028" s="68" t="s">
        <v>6786</v>
      </c>
      <c r="CQ3028" s="205">
        <v>1</v>
      </c>
    </row>
    <row r="3029" spans="52:95" x14ac:dyDescent="0.25">
      <c r="AZ3029" s="96" t="s">
        <v>3388</v>
      </c>
      <c r="BA3029" s="96" t="s">
        <v>12</v>
      </c>
      <c r="BB3029" s="96">
        <v>2</v>
      </c>
      <c r="BC3029" t="s">
        <v>4564</v>
      </c>
      <c r="BD3029" t="s">
        <v>4565</v>
      </c>
      <c r="BE3029" t="s">
        <v>6808</v>
      </c>
      <c r="BF3029" t="s">
        <v>6809</v>
      </c>
      <c r="BG3029" t="s">
        <v>6810</v>
      </c>
      <c r="BH3029" t="s">
        <v>6811</v>
      </c>
      <c r="BI3029"/>
      <c r="BJ3029" s="96">
        <v>4</v>
      </c>
      <c r="BK3029" s="96" t="s">
        <v>4303</v>
      </c>
      <c r="BL3029" s="68" t="s">
        <v>6786</v>
      </c>
      <c r="CQ3029" s="205">
        <v>1</v>
      </c>
    </row>
    <row r="3030" spans="52:95" x14ac:dyDescent="0.25">
      <c r="AZ3030" s="96" t="s">
        <v>3388</v>
      </c>
      <c r="BA3030" s="96" t="s">
        <v>12</v>
      </c>
      <c r="BB3030" s="96">
        <v>3</v>
      </c>
      <c r="BC3030" t="s">
        <v>4569</v>
      </c>
      <c r="BD3030" t="s">
        <v>7248</v>
      </c>
      <c r="BE3030" t="s">
        <v>7245</v>
      </c>
      <c r="BH3030"/>
      <c r="BI3030"/>
      <c r="BJ3030" s="96">
        <v>4</v>
      </c>
      <c r="BK3030" s="96" t="s">
        <v>4304</v>
      </c>
      <c r="BL3030" s="68" t="s">
        <v>6786</v>
      </c>
      <c r="CQ3030" s="205">
        <v>1</v>
      </c>
    </row>
    <row r="3031" spans="52:95" x14ac:dyDescent="0.25">
      <c r="AZ3031" s="96" t="s">
        <v>3388</v>
      </c>
      <c r="BA3031" s="96" t="s">
        <v>12</v>
      </c>
      <c r="BB3031" s="96">
        <v>4</v>
      </c>
      <c r="BC3031" t="s">
        <v>4573</v>
      </c>
      <c r="BD3031" t="s">
        <v>6812</v>
      </c>
      <c r="BE3031" t="s">
        <v>6813</v>
      </c>
      <c r="BF3031" t="s">
        <v>6802</v>
      </c>
      <c r="BG3031" t="s">
        <v>6814</v>
      </c>
      <c r="BH3031" t="s">
        <v>6815</v>
      </c>
      <c r="BI3031" t="s">
        <v>6816</v>
      </c>
      <c r="BJ3031" s="96">
        <v>4</v>
      </c>
      <c r="BK3031" s="96" t="s">
        <v>4305</v>
      </c>
      <c r="BL3031" s="68" t="s">
        <v>6786</v>
      </c>
      <c r="CQ3031" s="205">
        <v>1</v>
      </c>
    </row>
    <row r="3032" spans="52:95" x14ac:dyDescent="0.25">
      <c r="AZ3032" s="96" t="s">
        <v>3388</v>
      </c>
      <c r="BA3032" s="96" t="s">
        <v>12</v>
      </c>
      <c r="BB3032" s="96">
        <v>5</v>
      </c>
      <c r="BC3032" t="s">
        <v>4577</v>
      </c>
      <c r="BD3032" t="s">
        <v>6817</v>
      </c>
      <c r="BE3032" t="s">
        <v>4578</v>
      </c>
      <c r="BF3032" t="s">
        <v>6818</v>
      </c>
      <c r="BG3032" t="s">
        <v>6819</v>
      </c>
      <c r="BH3032" t="s">
        <v>6793</v>
      </c>
      <c r="BI3032"/>
      <c r="BJ3032" s="96">
        <v>4</v>
      </c>
      <c r="BK3032" s="96" t="s">
        <v>4306</v>
      </c>
      <c r="BL3032" s="68" t="s">
        <v>6786</v>
      </c>
      <c r="CQ3032" s="205">
        <v>1</v>
      </c>
    </row>
    <row r="3033" spans="52:95" x14ac:dyDescent="0.25">
      <c r="AZ3033" s="96" t="s">
        <v>3398</v>
      </c>
      <c r="BA3033" s="96" t="s">
        <v>10</v>
      </c>
      <c r="BB3033" s="96">
        <v>1</v>
      </c>
      <c r="BC3033" t="s">
        <v>4512</v>
      </c>
      <c r="BD3033" t="s">
        <v>7249</v>
      </c>
      <c r="BE3033" t="s">
        <v>7221</v>
      </c>
      <c r="BF3033" t="s">
        <v>3400</v>
      </c>
      <c r="BJ3033" s="96">
        <v>4</v>
      </c>
      <c r="BK3033" s="96" t="s">
        <v>4292</v>
      </c>
      <c r="BL3033" s="68" t="s">
        <v>6786</v>
      </c>
      <c r="CQ3033" s="205">
        <v>1</v>
      </c>
    </row>
    <row r="3034" spans="52:95" x14ac:dyDescent="0.25">
      <c r="AZ3034" s="96" t="s">
        <v>3398</v>
      </c>
      <c r="BA3034" s="96" t="s">
        <v>10</v>
      </c>
      <c r="BB3034" s="96">
        <v>2</v>
      </c>
      <c r="BC3034" t="s">
        <v>4518</v>
      </c>
      <c r="BD3034" t="s">
        <v>7249</v>
      </c>
      <c r="BE3034" t="s">
        <v>6787</v>
      </c>
      <c r="BF3034" t="s">
        <v>6788</v>
      </c>
      <c r="BG3034" t="s">
        <v>6789</v>
      </c>
      <c r="BJ3034" s="96">
        <v>4</v>
      </c>
      <c r="BK3034" s="96" t="s">
        <v>4293</v>
      </c>
      <c r="BL3034" s="68" t="s">
        <v>6786</v>
      </c>
      <c r="CQ3034" s="205">
        <v>1</v>
      </c>
    </row>
    <row r="3035" spans="52:95" x14ac:dyDescent="0.25">
      <c r="AZ3035" s="96" t="s">
        <v>3398</v>
      </c>
      <c r="BA3035" s="96" t="s">
        <v>10</v>
      </c>
      <c r="BB3035" s="96">
        <v>3</v>
      </c>
      <c r="BC3035" t="s">
        <v>4523</v>
      </c>
      <c r="BD3035" t="s">
        <v>7249</v>
      </c>
      <c r="BE3035" t="s">
        <v>7250</v>
      </c>
      <c r="BJ3035" s="96">
        <v>4</v>
      </c>
      <c r="BK3035" s="96" t="s">
        <v>4294</v>
      </c>
      <c r="BL3035" s="68" t="s">
        <v>6786</v>
      </c>
      <c r="CQ3035" s="205">
        <v>1</v>
      </c>
    </row>
    <row r="3036" spans="52:95" x14ac:dyDescent="0.25">
      <c r="AZ3036" s="96" t="s">
        <v>3398</v>
      </c>
      <c r="BA3036" s="96" t="s">
        <v>10</v>
      </c>
      <c r="BB3036" s="96">
        <v>4</v>
      </c>
      <c r="BC3036" t="s">
        <v>4527</v>
      </c>
      <c r="BD3036" t="s">
        <v>7249</v>
      </c>
      <c r="BE3036" t="s">
        <v>7180</v>
      </c>
      <c r="BJ3036" s="96">
        <v>4</v>
      </c>
      <c r="BK3036" s="96" t="s">
        <v>4295</v>
      </c>
      <c r="BL3036" s="68" t="s">
        <v>6786</v>
      </c>
      <c r="CQ3036" s="205">
        <v>1</v>
      </c>
    </row>
    <row r="3037" spans="52:95" x14ac:dyDescent="0.25">
      <c r="AZ3037" s="96" t="s">
        <v>3398</v>
      </c>
      <c r="BA3037" s="96" t="s">
        <v>10</v>
      </c>
      <c r="BB3037" s="96">
        <v>5</v>
      </c>
      <c r="BC3037" t="s">
        <v>4531</v>
      </c>
      <c r="BD3037" t="s">
        <v>7249</v>
      </c>
      <c r="BE3037" t="s">
        <v>7251</v>
      </c>
      <c r="BF3037" t="s">
        <v>6792</v>
      </c>
      <c r="BG3037" t="s">
        <v>6793</v>
      </c>
      <c r="BJ3037" s="96">
        <v>4</v>
      </c>
      <c r="BK3037" s="96" t="s">
        <v>4296</v>
      </c>
      <c r="BL3037" s="68" t="s">
        <v>6786</v>
      </c>
      <c r="CQ3037" s="205">
        <v>1</v>
      </c>
    </row>
    <row r="3038" spans="52:95" x14ac:dyDescent="0.25">
      <c r="AZ3038" s="96" t="s">
        <v>3398</v>
      </c>
      <c r="BA3038" s="96" t="s">
        <v>54</v>
      </c>
      <c r="BB3038" s="96">
        <v>1</v>
      </c>
      <c r="BC3038" t="s">
        <v>4536</v>
      </c>
      <c r="BD3038" t="s">
        <v>7252</v>
      </c>
      <c r="BJ3038" s="96">
        <v>4</v>
      </c>
      <c r="BK3038" s="96" t="s">
        <v>4297</v>
      </c>
      <c r="BL3038" s="68" t="s">
        <v>6786</v>
      </c>
      <c r="CQ3038" s="205">
        <v>1</v>
      </c>
    </row>
    <row r="3039" spans="52:95" x14ac:dyDescent="0.25">
      <c r="AZ3039" s="96" t="s">
        <v>3398</v>
      </c>
      <c r="BA3039" s="96" t="s">
        <v>54</v>
      </c>
      <c r="BB3039" s="96">
        <v>2</v>
      </c>
      <c r="BC3039" t="s">
        <v>4540</v>
      </c>
      <c r="BD3039" t="s">
        <v>4541</v>
      </c>
      <c r="BE3039" t="s">
        <v>6794</v>
      </c>
      <c r="BF3039" t="s">
        <v>6789</v>
      </c>
      <c r="BG3039" t="s">
        <v>6788</v>
      </c>
      <c r="BH3039" s="96" t="s">
        <v>6795</v>
      </c>
      <c r="BJ3039" s="96">
        <v>4</v>
      </c>
      <c r="BK3039" s="96" t="s">
        <v>4298</v>
      </c>
      <c r="BL3039" s="68" t="s">
        <v>6786</v>
      </c>
      <c r="CQ3039" s="205">
        <v>1</v>
      </c>
    </row>
    <row r="3040" spans="52:95" x14ac:dyDescent="0.25">
      <c r="AZ3040" s="96" t="s">
        <v>3398</v>
      </c>
      <c r="BA3040" s="96" t="s">
        <v>54</v>
      </c>
      <c r="BB3040" s="96">
        <v>3</v>
      </c>
      <c r="BC3040" t="s">
        <v>4545</v>
      </c>
      <c r="BD3040" t="s">
        <v>7250</v>
      </c>
      <c r="BJ3040" s="96">
        <v>4</v>
      </c>
      <c r="BK3040" s="96" t="s">
        <v>4299</v>
      </c>
      <c r="BL3040" s="68" t="s">
        <v>6786</v>
      </c>
      <c r="CQ3040" s="205">
        <v>1</v>
      </c>
    </row>
    <row r="3041" spans="52:95" x14ac:dyDescent="0.25">
      <c r="AZ3041" s="96" t="s">
        <v>3398</v>
      </c>
      <c r="BA3041" s="96" t="s">
        <v>54</v>
      </c>
      <c r="BB3041" s="96">
        <v>4</v>
      </c>
      <c r="BC3041" t="s">
        <v>4550</v>
      </c>
      <c r="BD3041" t="s">
        <v>4551</v>
      </c>
      <c r="BE3041" t="s">
        <v>6799</v>
      </c>
      <c r="BF3041" t="s">
        <v>6800</v>
      </c>
      <c r="BG3041" t="s">
        <v>6801</v>
      </c>
      <c r="BH3041" s="96" t="s">
        <v>6802</v>
      </c>
      <c r="BI3041" s="96" t="s">
        <v>6803</v>
      </c>
      <c r="BJ3041" s="96">
        <v>4</v>
      </c>
      <c r="BK3041" s="96" t="s">
        <v>4300</v>
      </c>
      <c r="BL3041" s="68" t="s">
        <v>6786</v>
      </c>
      <c r="CQ3041" s="205">
        <v>1</v>
      </c>
    </row>
    <row r="3042" spans="52:95" x14ac:dyDescent="0.25">
      <c r="AZ3042" s="96" t="s">
        <v>3398</v>
      </c>
      <c r="BA3042" s="96" t="s">
        <v>54</v>
      </c>
      <c r="BB3042" s="96">
        <v>5</v>
      </c>
      <c r="BC3042" t="s">
        <v>4555</v>
      </c>
      <c r="BD3042" t="s">
        <v>4556</v>
      </c>
      <c r="BE3042" t="s">
        <v>6804</v>
      </c>
      <c r="BF3042" t="s">
        <v>6805</v>
      </c>
      <c r="BG3042" t="s">
        <v>6806</v>
      </c>
      <c r="BH3042" s="96" t="s">
        <v>6807</v>
      </c>
      <c r="BJ3042" s="96">
        <v>4</v>
      </c>
      <c r="BK3042" s="96" t="s">
        <v>4301</v>
      </c>
      <c r="BL3042" s="68" t="s">
        <v>6786</v>
      </c>
      <c r="CQ3042" s="205">
        <v>1</v>
      </c>
    </row>
    <row r="3043" spans="52:95" x14ac:dyDescent="0.25">
      <c r="AZ3043" s="96" t="s">
        <v>3398</v>
      </c>
      <c r="BA3043" s="96" t="s">
        <v>12</v>
      </c>
      <c r="BB3043" s="96">
        <v>1</v>
      </c>
      <c r="BC3043" t="s">
        <v>4560</v>
      </c>
      <c r="BD3043" t="s">
        <v>7221</v>
      </c>
      <c r="BE3043" t="s">
        <v>3400</v>
      </c>
      <c r="BH3043"/>
      <c r="BI3043"/>
      <c r="BJ3043" s="96">
        <v>4</v>
      </c>
      <c r="BK3043" s="96" t="s">
        <v>4302</v>
      </c>
      <c r="BL3043" s="68" t="s">
        <v>6786</v>
      </c>
      <c r="CQ3043" s="205">
        <v>1</v>
      </c>
    </row>
    <row r="3044" spans="52:95" x14ac:dyDescent="0.25">
      <c r="AZ3044" s="96" t="s">
        <v>3398</v>
      </c>
      <c r="BA3044" s="96" t="s">
        <v>12</v>
      </c>
      <c r="BB3044" s="96">
        <v>2</v>
      </c>
      <c r="BC3044" t="s">
        <v>4564</v>
      </c>
      <c r="BD3044" t="s">
        <v>4565</v>
      </c>
      <c r="BE3044" t="s">
        <v>6808</v>
      </c>
      <c r="BF3044" t="s">
        <v>6809</v>
      </c>
      <c r="BG3044" t="s">
        <v>6810</v>
      </c>
      <c r="BH3044" t="s">
        <v>6811</v>
      </c>
      <c r="BI3044"/>
      <c r="BJ3044" s="96">
        <v>4</v>
      </c>
      <c r="BK3044" s="96" t="s">
        <v>4303</v>
      </c>
      <c r="BL3044" s="68" t="s">
        <v>6786</v>
      </c>
      <c r="CQ3044" s="205">
        <v>1</v>
      </c>
    </row>
    <row r="3045" spans="52:95" x14ac:dyDescent="0.25">
      <c r="AZ3045" s="96" t="s">
        <v>3398</v>
      </c>
      <c r="BA3045" s="96" t="s">
        <v>12</v>
      </c>
      <c r="BB3045" s="96">
        <v>3</v>
      </c>
      <c r="BC3045" t="s">
        <v>4569</v>
      </c>
      <c r="BD3045" t="s">
        <v>7253</v>
      </c>
      <c r="BE3045" t="s">
        <v>7250</v>
      </c>
      <c r="BH3045"/>
      <c r="BI3045"/>
      <c r="BJ3045" s="96">
        <v>4</v>
      </c>
      <c r="BK3045" s="96" t="s">
        <v>4304</v>
      </c>
      <c r="BL3045" s="68" t="s">
        <v>6786</v>
      </c>
      <c r="CQ3045" s="205">
        <v>1</v>
      </c>
    </row>
    <row r="3046" spans="52:95" x14ac:dyDescent="0.25">
      <c r="AZ3046" s="96" t="s">
        <v>3398</v>
      </c>
      <c r="BA3046" s="96" t="s">
        <v>12</v>
      </c>
      <c r="BB3046" s="96">
        <v>4</v>
      </c>
      <c r="BC3046" t="s">
        <v>4573</v>
      </c>
      <c r="BD3046" t="s">
        <v>6812</v>
      </c>
      <c r="BE3046" t="s">
        <v>6813</v>
      </c>
      <c r="BF3046" t="s">
        <v>6802</v>
      </c>
      <c r="BG3046" t="s">
        <v>6814</v>
      </c>
      <c r="BH3046" t="s">
        <v>6815</v>
      </c>
      <c r="BI3046" t="s">
        <v>6816</v>
      </c>
      <c r="BJ3046" s="96">
        <v>4</v>
      </c>
      <c r="BK3046" s="96" t="s">
        <v>4305</v>
      </c>
      <c r="BL3046" s="68" t="s">
        <v>6786</v>
      </c>
      <c r="CQ3046" s="205">
        <v>1</v>
      </c>
    </row>
    <row r="3047" spans="52:95" x14ac:dyDescent="0.25">
      <c r="AZ3047" s="96" t="s">
        <v>3398</v>
      </c>
      <c r="BA3047" s="96" t="s">
        <v>12</v>
      </c>
      <c r="BB3047" s="96">
        <v>5</v>
      </c>
      <c r="BC3047" t="s">
        <v>4577</v>
      </c>
      <c r="BD3047" t="s">
        <v>6817</v>
      </c>
      <c r="BE3047" t="s">
        <v>4578</v>
      </c>
      <c r="BF3047" t="s">
        <v>6818</v>
      </c>
      <c r="BG3047" t="s">
        <v>6819</v>
      </c>
      <c r="BH3047" t="s">
        <v>6793</v>
      </c>
      <c r="BI3047"/>
      <c r="BJ3047" s="96">
        <v>4</v>
      </c>
      <c r="BK3047" s="96" t="s">
        <v>4306</v>
      </c>
      <c r="BL3047" s="68" t="s">
        <v>6786</v>
      </c>
      <c r="CQ3047" s="205">
        <v>1</v>
      </c>
    </row>
    <row r="3048" spans="52:95" x14ac:dyDescent="0.25">
      <c r="AZ3048" s="96" t="s">
        <v>3409</v>
      </c>
      <c r="BA3048" s="96" t="s">
        <v>10</v>
      </c>
      <c r="BB3048" s="96">
        <v>1</v>
      </c>
      <c r="BC3048" t="s">
        <v>4512</v>
      </c>
      <c r="BD3048" t="s">
        <v>7254</v>
      </c>
      <c r="BE3048" t="s">
        <v>7221</v>
      </c>
      <c r="BF3048" t="s">
        <v>3411</v>
      </c>
      <c r="BJ3048" s="96">
        <v>4</v>
      </c>
      <c r="BK3048" s="96" t="s">
        <v>4292</v>
      </c>
      <c r="BL3048" s="68" t="s">
        <v>6786</v>
      </c>
      <c r="CQ3048" s="205">
        <v>1</v>
      </c>
    </row>
    <row r="3049" spans="52:95" x14ac:dyDescent="0.25">
      <c r="AZ3049" s="96" t="s">
        <v>3409</v>
      </c>
      <c r="BA3049" s="96" t="s">
        <v>10</v>
      </c>
      <c r="BB3049" s="96">
        <v>2</v>
      </c>
      <c r="BC3049" t="s">
        <v>4518</v>
      </c>
      <c r="BD3049" t="s">
        <v>7254</v>
      </c>
      <c r="BE3049" t="s">
        <v>6787</v>
      </c>
      <c r="BF3049" t="s">
        <v>6788</v>
      </c>
      <c r="BG3049" t="s">
        <v>6789</v>
      </c>
      <c r="BJ3049" s="96">
        <v>4</v>
      </c>
      <c r="BK3049" s="96" t="s">
        <v>4293</v>
      </c>
      <c r="BL3049" s="68" t="s">
        <v>6786</v>
      </c>
      <c r="CQ3049" s="205">
        <v>1</v>
      </c>
    </row>
    <row r="3050" spans="52:95" x14ac:dyDescent="0.25">
      <c r="AZ3050" s="96" t="s">
        <v>3409</v>
      </c>
      <c r="BA3050" s="96" t="s">
        <v>10</v>
      </c>
      <c r="BB3050" s="96">
        <v>3</v>
      </c>
      <c r="BC3050" t="s">
        <v>4523</v>
      </c>
      <c r="BD3050" t="s">
        <v>7254</v>
      </c>
      <c r="BE3050" t="s">
        <v>7255</v>
      </c>
      <c r="BJ3050" s="96">
        <v>4</v>
      </c>
      <c r="BK3050" s="96" t="s">
        <v>4294</v>
      </c>
      <c r="BL3050" s="68" t="s">
        <v>6786</v>
      </c>
      <c r="CQ3050" s="205">
        <v>1</v>
      </c>
    </row>
    <row r="3051" spans="52:95" x14ac:dyDescent="0.25">
      <c r="AZ3051" s="96" t="s">
        <v>3409</v>
      </c>
      <c r="BA3051" s="96" t="s">
        <v>10</v>
      </c>
      <c r="BB3051" s="96">
        <v>4</v>
      </c>
      <c r="BC3051" t="s">
        <v>4527</v>
      </c>
      <c r="BD3051" t="s">
        <v>7254</v>
      </c>
      <c r="BE3051" t="s">
        <v>7180</v>
      </c>
      <c r="BJ3051" s="96">
        <v>4</v>
      </c>
      <c r="BK3051" s="96" t="s">
        <v>4295</v>
      </c>
      <c r="BL3051" s="68" t="s">
        <v>6786</v>
      </c>
      <c r="CQ3051" s="205">
        <v>1</v>
      </c>
    </row>
    <row r="3052" spans="52:95" x14ac:dyDescent="0.25">
      <c r="AZ3052" s="96" t="s">
        <v>3409</v>
      </c>
      <c r="BA3052" s="96" t="s">
        <v>10</v>
      </c>
      <c r="BB3052" s="96">
        <v>5</v>
      </c>
      <c r="BC3052" t="s">
        <v>4531</v>
      </c>
      <c r="BD3052" t="s">
        <v>7254</v>
      </c>
      <c r="BE3052" t="s">
        <v>7256</v>
      </c>
      <c r="BF3052" t="s">
        <v>6792</v>
      </c>
      <c r="BG3052" t="s">
        <v>6793</v>
      </c>
      <c r="BJ3052" s="96">
        <v>4</v>
      </c>
      <c r="BK3052" s="96" t="s">
        <v>4296</v>
      </c>
      <c r="BL3052" s="68" t="s">
        <v>6786</v>
      </c>
      <c r="CQ3052" s="205">
        <v>1</v>
      </c>
    </row>
    <row r="3053" spans="52:95" x14ac:dyDescent="0.25">
      <c r="AZ3053" s="96" t="s">
        <v>3409</v>
      </c>
      <c r="BA3053" s="96" t="s">
        <v>54</v>
      </c>
      <c r="BB3053" s="96">
        <v>1</v>
      </c>
      <c r="BC3053" t="s">
        <v>4536</v>
      </c>
      <c r="BD3053" t="s">
        <v>7257</v>
      </c>
      <c r="BJ3053" s="96">
        <v>4</v>
      </c>
      <c r="BK3053" s="96" t="s">
        <v>4297</v>
      </c>
      <c r="BL3053" s="68" t="s">
        <v>6786</v>
      </c>
      <c r="CQ3053" s="205">
        <v>1</v>
      </c>
    </row>
    <row r="3054" spans="52:95" x14ac:dyDescent="0.25">
      <c r="AZ3054" s="96" t="s">
        <v>3409</v>
      </c>
      <c r="BA3054" s="96" t="s">
        <v>54</v>
      </c>
      <c r="BB3054" s="96">
        <v>2</v>
      </c>
      <c r="BC3054" t="s">
        <v>4540</v>
      </c>
      <c r="BD3054" t="s">
        <v>4541</v>
      </c>
      <c r="BE3054" t="s">
        <v>6794</v>
      </c>
      <c r="BF3054" t="s">
        <v>6789</v>
      </c>
      <c r="BG3054" t="s">
        <v>6788</v>
      </c>
      <c r="BH3054" s="96" t="s">
        <v>6795</v>
      </c>
      <c r="BJ3054" s="96">
        <v>4</v>
      </c>
      <c r="BK3054" s="96" t="s">
        <v>4298</v>
      </c>
      <c r="BL3054" s="68" t="s">
        <v>6786</v>
      </c>
      <c r="CQ3054" s="205">
        <v>1</v>
      </c>
    </row>
    <row r="3055" spans="52:95" x14ac:dyDescent="0.25">
      <c r="AZ3055" s="96" t="s">
        <v>3409</v>
      </c>
      <c r="BA3055" s="96" t="s">
        <v>54</v>
      </c>
      <c r="BB3055" s="96">
        <v>3</v>
      </c>
      <c r="BC3055" t="s">
        <v>4545</v>
      </c>
      <c r="BD3055" t="s">
        <v>7255</v>
      </c>
      <c r="BJ3055" s="96">
        <v>4</v>
      </c>
      <c r="BK3055" s="96" t="s">
        <v>4299</v>
      </c>
      <c r="BL3055" s="68" t="s">
        <v>6786</v>
      </c>
      <c r="CQ3055" s="205">
        <v>1</v>
      </c>
    </row>
    <row r="3056" spans="52:95" x14ac:dyDescent="0.25">
      <c r="AZ3056" s="96" t="s">
        <v>3409</v>
      </c>
      <c r="BA3056" s="96" t="s">
        <v>54</v>
      </c>
      <c r="BB3056" s="96">
        <v>4</v>
      </c>
      <c r="BC3056" t="s">
        <v>4550</v>
      </c>
      <c r="BD3056" t="s">
        <v>4551</v>
      </c>
      <c r="BE3056" t="s">
        <v>6799</v>
      </c>
      <c r="BF3056" t="s">
        <v>6800</v>
      </c>
      <c r="BG3056" t="s">
        <v>6801</v>
      </c>
      <c r="BH3056" s="96" t="s">
        <v>6802</v>
      </c>
      <c r="BI3056" s="96" t="s">
        <v>6803</v>
      </c>
      <c r="BJ3056" s="96">
        <v>4</v>
      </c>
      <c r="BK3056" s="96" t="s">
        <v>4300</v>
      </c>
      <c r="BL3056" s="68" t="s">
        <v>6786</v>
      </c>
      <c r="CQ3056" s="205">
        <v>1</v>
      </c>
    </row>
    <row r="3057" spans="52:95" x14ac:dyDescent="0.25">
      <c r="AZ3057" s="96" t="s">
        <v>3409</v>
      </c>
      <c r="BA3057" s="96" t="s">
        <v>54</v>
      </c>
      <c r="BB3057" s="96">
        <v>5</v>
      </c>
      <c r="BC3057" t="s">
        <v>4555</v>
      </c>
      <c r="BD3057" t="s">
        <v>4556</v>
      </c>
      <c r="BE3057" t="s">
        <v>6804</v>
      </c>
      <c r="BF3057" t="s">
        <v>6805</v>
      </c>
      <c r="BG3057" t="s">
        <v>6806</v>
      </c>
      <c r="BH3057" s="96" t="s">
        <v>6807</v>
      </c>
      <c r="BJ3057" s="96">
        <v>4</v>
      </c>
      <c r="BK3057" s="96" t="s">
        <v>4301</v>
      </c>
      <c r="BL3057" s="68" t="s">
        <v>6786</v>
      </c>
      <c r="CQ3057" s="205">
        <v>1</v>
      </c>
    </row>
    <row r="3058" spans="52:95" x14ac:dyDescent="0.25">
      <c r="AZ3058" s="96" t="s">
        <v>3409</v>
      </c>
      <c r="BA3058" s="96" t="s">
        <v>12</v>
      </c>
      <c r="BB3058" s="96">
        <v>1</v>
      </c>
      <c r="BC3058" t="s">
        <v>4560</v>
      </c>
      <c r="BD3058" t="s">
        <v>7221</v>
      </c>
      <c r="BE3058" t="s">
        <v>3411</v>
      </c>
      <c r="BH3058"/>
      <c r="BI3058"/>
      <c r="BJ3058" s="96">
        <v>4</v>
      </c>
      <c r="BK3058" s="96" t="s">
        <v>4302</v>
      </c>
      <c r="BL3058" s="68" t="s">
        <v>6786</v>
      </c>
      <c r="CQ3058" s="205">
        <v>1</v>
      </c>
    </row>
    <row r="3059" spans="52:95" x14ac:dyDescent="0.25">
      <c r="AZ3059" s="96" t="s">
        <v>3409</v>
      </c>
      <c r="BA3059" s="96" t="s">
        <v>12</v>
      </c>
      <c r="BB3059" s="96">
        <v>2</v>
      </c>
      <c r="BC3059" t="s">
        <v>4564</v>
      </c>
      <c r="BD3059" t="s">
        <v>4565</v>
      </c>
      <c r="BE3059" t="s">
        <v>6808</v>
      </c>
      <c r="BF3059" t="s">
        <v>6809</v>
      </c>
      <c r="BG3059" t="s">
        <v>6810</v>
      </c>
      <c r="BH3059" t="s">
        <v>6811</v>
      </c>
      <c r="BI3059"/>
      <c r="BJ3059" s="96">
        <v>4</v>
      </c>
      <c r="BK3059" s="96" t="s">
        <v>4303</v>
      </c>
      <c r="BL3059" s="68" t="s">
        <v>6786</v>
      </c>
      <c r="CQ3059" s="205">
        <v>1</v>
      </c>
    </row>
    <row r="3060" spans="52:95" x14ac:dyDescent="0.25">
      <c r="AZ3060" s="96" t="s">
        <v>3409</v>
      </c>
      <c r="BA3060" s="96" t="s">
        <v>12</v>
      </c>
      <c r="BB3060" s="96">
        <v>3</v>
      </c>
      <c r="BC3060" t="s">
        <v>4569</v>
      </c>
      <c r="BD3060" t="s">
        <v>7258</v>
      </c>
      <c r="BE3060" t="s">
        <v>7255</v>
      </c>
      <c r="BH3060"/>
      <c r="BI3060"/>
      <c r="BJ3060" s="96">
        <v>4</v>
      </c>
      <c r="BK3060" s="96" t="s">
        <v>4304</v>
      </c>
      <c r="BL3060" s="68" t="s">
        <v>6786</v>
      </c>
      <c r="CQ3060" s="205">
        <v>1</v>
      </c>
    </row>
    <row r="3061" spans="52:95" x14ac:dyDescent="0.25">
      <c r="AZ3061" s="96" t="s">
        <v>3409</v>
      </c>
      <c r="BA3061" s="96" t="s">
        <v>12</v>
      </c>
      <c r="BB3061" s="96">
        <v>4</v>
      </c>
      <c r="BC3061" t="s">
        <v>4573</v>
      </c>
      <c r="BD3061" t="s">
        <v>6812</v>
      </c>
      <c r="BE3061" t="s">
        <v>6813</v>
      </c>
      <c r="BF3061" t="s">
        <v>6802</v>
      </c>
      <c r="BG3061" t="s">
        <v>6814</v>
      </c>
      <c r="BH3061" t="s">
        <v>6815</v>
      </c>
      <c r="BI3061" t="s">
        <v>6816</v>
      </c>
      <c r="BJ3061" s="96">
        <v>4</v>
      </c>
      <c r="BK3061" s="96" t="s">
        <v>4305</v>
      </c>
      <c r="BL3061" s="68" t="s">
        <v>6786</v>
      </c>
      <c r="CQ3061" s="205">
        <v>1</v>
      </c>
    </row>
    <row r="3062" spans="52:95" x14ac:dyDescent="0.25">
      <c r="AZ3062" s="96" t="s">
        <v>3409</v>
      </c>
      <c r="BA3062" s="96" t="s">
        <v>12</v>
      </c>
      <c r="BB3062" s="96">
        <v>5</v>
      </c>
      <c r="BC3062" t="s">
        <v>4577</v>
      </c>
      <c r="BD3062" t="s">
        <v>6817</v>
      </c>
      <c r="BE3062" t="s">
        <v>4578</v>
      </c>
      <c r="BF3062" t="s">
        <v>6818</v>
      </c>
      <c r="BG3062" t="s">
        <v>6819</v>
      </c>
      <c r="BH3062" t="s">
        <v>6793</v>
      </c>
      <c r="BI3062"/>
      <c r="BJ3062" s="96">
        <v>4</v>
      </c>
      <c r="BK3062" s="96" t="s">
        <v>4306</v>
      </c>
      <c r="BL3062" s="68" t="s">
        <v>6786</v>
      </c>
      <c r="CQ3062" s="205">
        <v>1</v>
      </c>
    </row>
    <row r="3063" spans="52:95" x14ac:dyDescent="0.25">
      <c r="AZ3063" s="96" t="s">
        <v>3420</v>
      </c>
      <c r="BA3063" s="96" t="s">
        <v>10</v>
      </c>
      <c r="BB3063" s="96">
        <v>1</v>
      </c>
      <c r="BC3063" t="s">
        <v>4512</v>
      </c>
      <c r="BD3063" t="s">
        <v>7259</v>
      </c>
      <c r="BE3063" t="s">
        <v>7221</v>
      </c>
      <c r="BF3063" t="s">
        <v>3422</v>
      </c>
      <c r="BJ3063" s="96">
        <v>4</v>
      </c>
      <c r="BK3063" s="96" t="s">
        <v>4292</v>
      </c>
      <c r="BL3063" s="68" t="s">
        <v>6786</v>
      </c>
      <c r="CQ3063" s="205">
        <v>1</v>
      </c>
    </row>
    <row r="3064" spans="52:95" x14ac:dyDescent="0.25">
      <c r="AZ3064" s="96" t="s">
        <v>3420</v>
      </c>
      <c r="BA3064" s="96" t="s">
        <v>10</v>
      </c>
      <c r="BB3064" s="96">
        <v>2</v>
      </c>
      <c r="BC3064" t="s">
        <v>4518</v>
      </c>
      <c r="BD3064" t="s">
        <v>7259</v>
      </c>
      <c r="BE3064" t="s">
        <v>6787</v>
      </c>
      <c r="BF3064" t="s">
        <v>6788</v>
      </c>
      <c r="BG3064" t="s">
        <v>6789</v>
      </c>
      <c r="BJ3064" s="96">
        <v>4</v>
      </c>
      <c r="BK3064" s="96" t="s">
        <v>4293</v>
      </c>
      <c r="BL3064" s="68" t="s">
        <v>6786</v>
      </c>
      <c r="CQ3064" s="205">
        <v>1</v>
      </c>
    </row>
    <row r="3065" spans="52:95" x14ac:dyDescent="0.25">
      <c r="AZ3065" s="96" t="s">
        <v>3420</v>
      </c>
      <c r="BA3065" s="96" t="s">
        <v>10</v>
      </c>
      <c r="BB3065" s="96">
        <v>3</v>
      </c>
      <c r="BC3065" t="s">
        <v>4523</v>
      </c>
      <c r="BD3065" t="s">
        <v>7259</v>
      </c>
      <c r="BE3065" t="s">
        <v>7260</v>
      </c>
      <c r="BJ3065" s="96">
        <v>4</v>
      </c>
      <c r="BK3065" s="96" t="s">
        <v>4294</v>
      </c>
      <c r="BL3065" s="68" t="s">
        <v>6786</v>
      </c>
      <c r="CQ3065" s="205">
        <v>1</v>
      </c>
    </row>
    <row r="3066" spans="52:95" x14ac:dyDescent="0.25">
      <c r="AZ3066" s="96" t="s">
        <v>3420</v>
      </c>
      <c r="BA3066" s="96" t="s">
        <v>10</v>
      </c>
      <c r="BB3066" s="96">
        <v>4</v>
      </c>
      <c r="BC3066" t="s">
        <v>4527</v>
      </c>
      <c r="BD3066" t="s">
        <v>7259</v>
      </c>
      <c r="BE3066" t="s">
        <v>7180</v>
      </c>
      <c r="BJ3066" s="96">
        <v>4</v>
      </c>
      <c r="BK3066" s="96" t="s">
        <v>4295</v>
      </c>
      <c r="BL3066" s="68" t="s">
        <v>6786</v>
      </c>
      <c r="CQ3066" s="205">
        <v>1</v>
      </c>
    </row>
    <row r="3067" spans="52:95" x14ac:dyDescent="0.25">
      <c r="AZ3067" s="96" t="s">
        <v>3420</v>
      </c>
      <c r="BA3067" s="96" t="s">
        <v>10</v>
      </c>
      <c r="BB3067" s="96">
        <v>5</v>
      </c>
      <c r="BC3067" t="s">
        <v>4531</v>
      </c>
      <c r="BD3067" t="s">
        <v>7259</v>
      </c>
      <c r="BE3067" t="s">
        <v>7261</v>
      </c>
      <c r="BF3067" t="s">
        <v>6792</v>
      </c>
      <c r="BG3067" t="s">
        <v>6793</v>
      </c>
      <c r="BJ3067" s="96">
        <v>4</v>
      </c>
      <c r="BK3067" s="96" t="s">
        <v>4296</v>
      </c>
      <c r="BL3067" s="68" t="s">
        <v>6786</v>
      </c>
      <c r="CQ3067" s="205">
        <v>1</v>
      </c>
    </row>
    <row r="3068" spans="52:95" x14ac:dyDescent="0.25">
      <c r="AZ3068" s="96" t="s">
        <v>3420</v>
      </c>
      <c r="BA3068" s="96" t="s">
        <v>54</v>
      </c>
      <c r="BB3068" s="96">
        <v>1</v>
      </c>
      <c r="BC3068" t="s">
        <v>4536</v>
      </c>
      <c r="BD3068" t="s">
        <v>7262</v>
      </c>
      <c r="BJ3068" s="96">
        <v>4</v>
      </c>
      <c r="BK3068" s="96" t="s">
        <v>4297</v>
      </c>
      <c r="BL3068" s="68" t="s">
        <v>6786</v>
      </c>
      <c r="CQ3068" s="205">
        <v>1</v>
      </c>
    </row>
    <row r="3069" spans="52:95" x14ac:dyDescent="0.25">
      <c r="AZ3069" s="96" t="s">
        <v>3420</v>
      </c>
      <c r="BA3069" s="96" t="s">
        <v>54</v>
      </c>
      <c r="BB3069" s="96">
        <v>2</v>
      </c>
      <c r="BC3069" t="s">
        <v>4540</v>
      </c>
      <c r="BD3069" t="s">
        <v>4541</v>
      </c>
      <c r="BE3069" t="s">
        <v>6794</v>
      </c>
      <c r="BF3069" t="s">
        <v>6789</v>
      </c>
      <c r="BG3069" t="s">
        <v>6788</v>
      </c>
      <c r="BH3069" s="96" t="s">
        <v>6795</v>
      </c>
      <c r="BJ3069" s="96">
        <v>4</v>
      </c>
      <c r="BK3069" s="96" t="s">
        <v>4298</v>
      </c>
      <c r="BL3069" s="68" t="s">
        <v>6786</v>
      </c>
      <c r="CQ3069" s="205">
        <v>1</v>
      </c>
    </row>
    <row r="3070" spans="52:95" x14ac:dyDescent="0.25">
      <c r="AZ3070" s="96" t="s">
        <v>3420</v>
      </c>
      <c r="BA3070" s="96" t="s">
        <v>54</v>
      </c>
      <c r="BB3070" s="96">
        <v>3</v>
      </c>
      <c r="BC3070" t="s">
        <v>4545</v>
      </c>
      <c r="BD3070" t="s">
        <v>7260</v>
      </c>
      <c r="BJ3070" s="96">
        <v>4</v>
      </c>
      <c r="BK3070" s="96" t="s">
        <v>4299</v>
      </c>
      <c r="BL3070" s="68" t="s">
        <v>6786</v>
      </c>
      <c r="CQ3070" s="205">
        <v>1</v>
      </c>
    </row>
    <row r="3071" spans="52:95" x14ac:dyDescent="0.25">
      <c r="AZ3071" s="96" t="s">
        <v>3420</v>
      </c>
      <c r="BA3071" s="96" t="s">
        <v>54</v>
      </c>
      <c r="BB3071" s="96">
        <v>4</v>
      </c>
      <c r="BC3071" t="s">
        <v>4550</v>
      </c>
      <c r="BD3071" t="s">
        <v>4551</v>
      </c>
      <c r="BE3071" t="s">
        <v>6799</v>
      </c>
      <c r="BF3071" t="s">
        <v>6800</v>
      </c>
      <c r="BG3071" t="s">
        <v>6801</v>
      </c>
      <c r="BH3071" s="96" t="s">
        <v>6802</v>
      </c>
      <c r="BI3071" s="96" t="s">
        <v>6803</v>
      </c>
      <c r="BJ3071" s="96">
        <v>4</v>
      </c>
      <c r="BK3071" s="96" t="s">
        <v>4300</v>
      </c>
      <c r="BL3071" s="68" t="s">
        <v>6786</v>
      </c>
      <c r="CQ3071" s="205">
        <v>1</v>
      </c>
    </row>
    <row r="3072" spans="52:95" x14ac:dyDescent="0.25">
      <c r="AZ3072" s="96" t="s">
        <v>3420</v>
      </c>
      <c r="BA3072" s="96" t="s">
        <v>54</v>
      </c>
      <c r="BB3072" s="96">
        <v>5</v>
      </c>
      <c r="BC3072" t="s">
        <v>4555</v>
      </c>
      <c r="BD3072" t="s">
        <v>4556</v>
      </c>
      <c r="BE3072" t="s">
        <v>6804</v>
      </c>
      <c r="BF3072" t="s">
        <v>6805</v>
      </c>
      <c r="BG3072" t="s">
        <v>6806</v>
      </c>
      <c r="BH3072" s="96" t="s">
        <v>6807</v>
      </c>
      <c r="BJ3072" s="96">
        <v>4</v>
      </c>
      <c r="BK3072" s="96" t="s">
        <v>4301</v>
      </c>
      <c r="BL3072" s="68" t="s">
        <v>6786</v>
      </c>
      <c r="CQ3072" s="205">
        <v>1</v>
      </c>
    </row>
    <row r="3073" spans="52:95" x14ac:dyDescent="0.25">
      <c r="AZ3073" s="96" t="s">
        <v>3420</v>
      </c>
      <c r="BA3073" s="96" t="s">
        <v>12</v>
      </c>
      <c r="BB3073" s="96">
        <v>1</v>
      </c>
      <c r="BC3073" t="s">
        <v>4560</v>
      </c>
      <c r="BD3073" t="s">
        <v>7221</v>
      </c>
      <c r="BE3073" t="s">
        <v>3422</v>
      </c>
      <c r="BH3073"/>
      <c r="BI3073"/>
      <c r="BJ3073" s="96">
        <v>4</v>
      </c>
      <c r="BK3073" s="96" t="s">
        <v>4302</v>
      </c>
      <c r="BL3073" s="68" t="s">
        <v>6786</v>
      </c>
      <c r="CQ3073" s="205">
        <v>1</v>
      </c>
    </row>
    <row r="3074" spans="52:95" x14ac:dyDescent="0.25">
      <c r="AZ3074" s="96" t="s">
        <v>3420</v>
      </c>
      <c r="BA3074" s="96" t="s">
        <v>12</v>
      </c>
      <c r="BB3074" s="96">
        <v>2</v>
      </c>
      <c r="BC3074" t="s">
        <v>4564</v>
      </c>
      <c r="BD3074" t="s">
        <v>4565</v>
      </c>
      <c r="BE3074" t="s">
        <v>6808</v>
      </c>
      <c r="BF3074" t="s">
        <v>6809</v>
      </c>
      <c r="BG3074" t="s">
        <v>6810</v>
      </c>
      <c r="BH3074" t="s">
        <v>6811</v>
      </c>
      <c r="BI3074"/>
      <c r="BJ3074" s="96">
        <v>4</v>
      </c>
      <c r="BK3074" s="96" t="s">
        <v>4303</v>
      </c>
      <c r="BL3074" s="68" t="s">
        <v>6786</v>
      </c>
      <c r="CQ3074" s="205">
        <v>1</v>
      </c>
    </row>
    <row r="3075" spans="52:95" x14ac:dyDescent="0.25">
      <c r="AZ3075" s="96" t="s">
        <v>3420</v>
      </c>
      <c r="BA3075" s="96" t="s">
        <v>12</v>
      </c>
      <c r="BB3075" s="96">
        <v>3</v>
      </c>
      <c r="BC3075" t="s">
        <v>4569</v>
      </c>
      <c r="BD3075" t="s">
        <v>7263</v>
      </c>
      <c r="BE3075" t="s">
        <v>7260</v>
      </c>
      <c r="BH3075"/>
      <c r="BI3075"/>
      <c r="BJ3075" s="96">
        <v>4</v>
      </c>
      <c r="BK3075" s="96" t="s">
        <v>4304</v>
      </c>
      <c r="BL3075" s="68" t="s">
        <v>6786</v>
      </c>
      <c r="CQ3075" s="205">
        <v>1</v>
      </c>
    </row>
    <row r="3076" spans="52:95" x14ac:dyDescent="0.25">
      <c r="AZ3076" s="96" t="s">
        <v>3420</v>
      </c>
      <c r="BA3076" s="96" t="s">
        <v>12</v>
      </c>
      <c r="BB3076" s="96">
        <v>4</v>
      </c>
      <c r="BC3076" t="s">
        <v>4573</v>
      </c>
      <c r="BD3076" t="s">
        <v>6812</v>
      </c>
      <c r="BE3076" t="s">
        <v>6813</v>
      </c>
      <c r="BF3076" t="s">
        <v>6802</v>
      </c>
      <c r="BG3076" t="s">
        <v>6814</v>
      </c>
      <c r="BH3076" t="s">
        <v>6815</v>
      </c>
      <c r="BI3076" t="s">
        <v>6816</v>
      </c>
      <c r="BJ3076" s="96">
        <v>4</v>
      </c>
      <c r="BK3076" s="96" t="s">
        <v>4305</v>
      </c>
      <c r="BL3076" s="68" t="s">
        <v>6786</v>
      </c>
      <c r="CQ3076" s="205">
        <v>1</v>
      </c>
    </row>
    <row r="3077" spans="52:95" x14ac:dyDescent="0.25">
      <c r="AZ3077" s="96" t="s">
        <v>3420</v>
      </c>
      <c r="BA3077" s="96" t="s">
        <v>12</v>
      </c>
      <c r="BB3077" s="96">
        <v>5</v>
      </c>
      <c r="BC3077" t="s">
        <v>4577</v>
      </c>
      <c r="BD3077" t="s">
        <v>6817</v>
      </c>
      <c r="BE3077" t="s">
        <v>4578</v>
      </c>
      <c r="BF3077" t="s">
        <v>6818</v>
      </c>
      <c r="BG3077" t="s">
        <v>6819</v>
      </c>
      <c r="BH3077" t="s">
        <v>6793</v>
      </c>
      <c r="BI3077"/>
      <c r="BJ3077" s="96">
        <v>4</v>
      </c>
      <c r="BK3077" s="96" t="s">
        <v>4306</v>
      </c>
      <c r="BL3077" s="68" t="s">
        <v>6786</v>
      </c>
      <c r="CQ3077" s="205">
        <v>1</v>
      </c>
    </row>
    <row r="3078" spans="52:95" x14ac:dyDescent="0.25">
      <c r="AZ3078" s="96" t="s">
        <v>3431</v>
      </c>
      <c r="BA3078" s="96" t="s">
        <v>10</v>
      </c>
      <c r="BB3078" s="96">
        <v>1</v>
      </c>
      <c r="BC3078" t="s">
        <v>4512</v>
      </c>
      <c r="BD3078" t="s">
        <v>7264</v>
      </c>
      <c r="BE3078" t="s">
        <v>5825</v>
      </c>
      <c r="BF3078" t="s">
        <v>3435</v>
      </c>
      <c r="BJ3078" s="96">
        <v>4</v>
      </c>
      <c r="BK3078" s="96" t="s">
        <v>4292</v>
      </c>
      <c r="BL3078" s="68" t="s">
        <v>6786</v>
      </c>
      <c r="CQ3078" s="205">
        <v>1</v>
      </c>
    </row>
    <row r="3079" spans="52:95" x14ac:dyDescent="0.25">
      <c r="AZ3079" s="96" t="s">
        <v>3431</v>
      </c>
      <c r="BA3079" s="96" t="s">
        <v>10</v>
      </c>
      <c r="BB3079" s="96">
        <v>2</v>
      </c>
      <c r="BC3079" t="s">
        <v>4518</v>
      </c>
      <c r="BD3079" t="s">
        <v>7264</v>
      </c>
      <c r="BE3079" t="s">
        <v>6787</v>
      </c>
      <c r="BF3079" t="s">
        <v>6788</v>
      </c>
      <c r="BG3079" t="s">
        <v>6789</v>
      </c>
      <c r="BJ3079" s="96">
        <v>4</v>
      </c>
      <c r="BK3079" s="96" t="s">
        <v>4293</v>
      </c>
      <c r="BL3079" s="68" t="s">
        <v>6786</v>
      </c>
      <c r="CQ3079" s="205">
        <v>1</v>
      </c>
    </row>
    <row r="3080" spans="52:95" x14ac:dyDescent="0.25">
      <c r="AZ3080" s="96" t="s">
        <v>3431</v>
      </c>
      <c r="BA3080" s="96" t="s">
        <v>10</v>
      </c>
      <c r="BB3080" s="96">
        <v>3</v>
      </c>
      <c r="BC3080" t="s">
        <v>4523</v>
      </c>
      <c r="BD3080" t="s">
        <v>7264</v>
      </c>
      <c r="BE3080" t="s">
        <v>7265</v>
      </c>
      <c r="BJ3080" s="96">
        <v>4</v>
      </c>
      <c r="BK3080" s="96" t="s">
        <v>4294</v>
      </c>
      <c r="BL3080" s="68" t="s">
        <v>6786</v>
      </c>
      <c r="CQ3080" s="205">
        <v>1</v>
      </c>
    </row>
    <row r="3081" spans="52:95" x14ac:dyDescent="0.25">
      <c r="AZ3081" s="96" t="s">
        <v>3431</v>
      </c>
      <c r="BA3081" s="96" t="s">
        <v>10</v>
      </c>
      <c r="BB3081" s="96">
        <v>4</v>
      </c>
      <c r="BC3081" t="s">
        <v>4527</v>
      </c>
      <c r="BD3081" t="s">
        <v>7264</v>
      </c>
      <c r="BE3081" t="s">
        <v>7180</v>
      </c>
      <c r="BJ3081" s="96">
        <v>4</v>
      </c>
      <c r="BK3081" s="96" t="s">
        <v>4295</v>
      </c>
      <c r="BL3081" s="68" t="s">
        <v>6786</v>
      </c>
      <c r="CQ3081" s="205">
        <v>1</v>
      </c>
    </row>
    <row r="3082" spans="52:95" x14ac:dyDescent="0.25">
      <c r="AZ3082" s="96" t="s">
        <v>3431</v>
      </c>
      <c r="BA3082" s="96" t="s">
        <v>10</v>
      </c>
      <c r="BB3082" s="96">
        <v>5</v>
      </c>
      <c r="BC3082" t="s">
        <v>4531</v>
      </c>
      <c r="BD3082" t="s">
        <v>7264</v>
      </c>
      <c r="BE3082" t="s">
        <v>7266</v>
      </c>
      <c r="BF3082" t="s">
        <v>6792</v>
      </c>
      <c r="BG3082" t="s">
        <v>6793</v>
      </c>
      <c r="BJ3082" s="96">
        <v>4</v>
      </c>
      <c r="BK3082" s="96" t="s">
        <v>4296</v>
      </c>
      <c r="BL3082" s="68" t="s">
        <v>6786</v>
      </c>
      <c r="CQ3082" s="205">
        <v>1</v>
      </c>
    </row>
    <row r="3083" spans="52:95" x14ac:dyDescent="0.25">
      <c r="AZ3083" s="96" t="s">
        <v>3431</v>
      </c>
      <c r="BA3083" s="96" t="s">
        <v>54</v>
      </c>
      <c r="BB3083" s="96">
        <v>1</v>
      </c>
      <c r="BC3083" t="s">
        <v>4536</v>
      </c>
      <c r="BD3083" t="s">
        <v>7267</v>
      </c>
      <c r="BJ3083" s="96">
        <v>4</v>
      </c>
      <c r="BK3083" s="96" t="s">
        <v>4297</v>
      </c>
      <c r="BL3083" s="68" t="s">
        <v>6786</v>
      </c>
      <c r="CQ3083" s="205">
        <v>1</v>
      </c>
    </row>
    <row r="3084" spans="52:95" x14ac:dyDescent="0.25">
      <c r="AZ3084" s="96" t="s">
        <v>3431</v>
      </c>
      <c r="BA3084" s="96" t="s">
        <v>54</v>
      </c>
      <c r="BB3084" s="96">
        <v>2</v>
      </c>
      <c r="BC3084" t="s">
        <v>4540</v>
      </c>
      <c r="BD3084" t="s">
        <v>4541</v>
      </c>
      <c r="BE3084" t="s">
        <v>6794</v>
      </c>
      <c r="BF3084" t="s">
        <v>6789</v>
      </c>
      <c r="BG3084" t="s">
        <v>6788</v>
      </c>
      <c r="BH3084" s="96" t="s">
        <v>6795</v>
      </c>
      <c r="BJ3084" s="96">
        <v>4</v>
      </c>
      <c r="BK3084" s="96" t="s">
        <v>4298</v>
      </c>
      <c r="BL3084" s="68" t="s">
        <v>6786</v>
      </c>
      <c r="CQ3084" s="205">
        <v>1</v>
      </c>
    </row>
    <row r="3085" spans="52:95" x14ac:dyDescent="0.25">
      <c r="AZ3085" s="96" t="s">
        <v>3431</v>
      </c>
      <c r="BA3085" s="96" t="s">
        <v>54</v>
      </c>
      <c r="BB3085" s="96">
        <v>3</v>
      </c>
      <c r="BC3085" t="s">
        <v>4545</v>
      </c>
      <c r="BD3085" t="s">
        <v>7265</v>
      </c>
      <c r="BJ3085" s="96">
        <v>4</v>
      </c>
      <c r="BK3085" s="96" t="s">
        <v>4299</v>
      </c>
      <c r="BL3085" s="68" t="s">
        <v>6786</v>
      </c>
      <c r="CQ3085" s="205">
        <v>1</v>
      </c>
    </row>
    <row r="3086" spans="52:95" x14ac:dyDescent="0.25">
      <c r="AZ3086" s="96" t="s">
        <v>3431</v>
      </c>
      <c r="BA3086" s="96" t="s">
        <v>54</v>
      </c>
      <c r="BB3086" s="96">
        <v>4</v>
      </c>
      <c r="BC3086" t="s">
        <v>4550</v>
      </c>
      <c r="BD3086" t="s">
        <v>4551</v>
      </c>
      <c r="BE3086" t="s">
        <v>6799</v>
      </c>
      <c r="BF3086" t="s">
        <v>6800</v>
      </c>
      <c r="BG3086" t="s">
        <v>6801</v>
      </c>
      <c r="BH3086" s="96" t="s">
        <v>6802</v>
      </c>
      <c r="BI3086" s="96" t="s">
        <v>6803</v>
      </c>
      <c r="BJ3086" s="96">
        <v>4</v>
      </c>
      <c r="BK3086" s="96" t="s">
        <v>4300</v>
      </c>
      <c r="BL3086" s="68" t="s">
        <v>6786</v>
      </c>
      <c r="CQ3086" s="205">
        <v>1</v>
      </c>
    </row>
    <row r="3087" spans="52:95" x14ac:dyDescent="0.25">
      <c r="AZ3087" s="96" t="s">
        <v>3431</v>
      </c>
      <c r="BA3087" s="96" t="s">
        <v>54</v>
      </c>
      <c r="BB3087" s="96">
        <v>5</v>
      </c>
      <c r="BC3087" t="s">
        <v>4555</v>
      </c>
      <c r="BD3087" t="s">
        <v>4556</v>
      </c>
      <c r="BE3087" t="s">
        <v>6804</v>
      </c>
      <c r="BF3087" t="s">
        <v>6805</v>
      </c>
      <c r="BG3087" t="s">
        <v>6806</v>
      </c>
      <c r="BH3087" s="96" t="s">
        <v>6807</v>
      </c>
      <c r="BJ3087" s="96">
        <v>4</v>
      </c>
      <c r="BK3087" s="96" t="s">
        <v>4301</v>
      </c>
      <c r="BL3087" s="68" t="s">
        <v>6786</v>
      </c>
      <c r="CQ3087" s="205">
        <v>1</v>
      </c>
    </row>
    <row r="3088" spans="52:95" x14ac:dyDescent="0.25">
      <c r="AZ3088" s="96" t="s">
        <v>3431</v>
      </c>
      <c r="BA3088" s="96" t="s">
        <v>12</v>
      </c>
      <c r="BB3088" s="96">
        <v>1</v>
      </c>
      <c r="BC3088" t="s">
        <v>4560</v>
      </c>
      <c r="BD3088" t="s">
        <v>5825</v>
      </c>
      <c r="BE3088" t="s">
        <v>3435</v>
      </c>
      <c r="BH3088"/>
      <c r="BI3088"/>
      <c r="BJ3088" s="96">
        <v>4</v>
      </c>
      <c r="BK3088" s="96" t="s">
        <v>4302</v>
      </c>
      <c r="BL3088" s="68" t="s">
        <v>6786</v>
      </c>
      <c r="CQ3088" s="205">
        <v>1</v>
      </c>
    </row>
    <row r="3089" spans="52:95" x14ac:dyDescent="0.25">
      <c r="AZ3089" s="96" t="s">
        <v>3431</v>
      </c>
      <c r="BA3089" s="96" t="s">
        <v>12</v>
      </c>
      <c r="BB3089" s="96">
        <v>2</v>
      </c>
      <c r="BC3089" t="s">
        <v>4564</v>
      </c>
      <c r="BD3089" t="s">
        <v>4565</v>
      </c>
      <c r="BE3089" t="s">
        <v>6808</v>
      </c>
      <c r="BF3089" t="s">
        <v>6809</v>
      </c>
      <c r="BG3089" t="s">
        <v>6810</v>
      </c>
      <c r="BH3089" t="s">
        <v>6811</v>
      </c>
      <c r="BI3089"/>
      <c r="BJ3089" s="96">
        <v>4</v>
      </c>
      <c r="BK3089" s="96" t="s">
        <v>4303</v>
      </c>
      <c r="BL3089" s="68" t="s">
        <v>6786</v>
      </c>
      <c r="CQ3089" s="205">
        <v>1</v>
      </c>
    </row>
    <row r="3090" spans="52:95" x14ac:dyDescent="0.25">
      <c r="AZ3090" s="96" t="s">
        <v>3431</v>
      </c>
      <c r="BA3090" s="96" t="s">
        <v>12</v>
      </c>
      <c r="BB3090" s="96">
        <v>3</v>
      </c>
      <c r="BC3090" t="s">
        <v>4569</v>
      </c>
      <c r="BD3090" t="s">
        <v>7268</v>
      </c>
      <c r="BE3090" t="s">
        <v>7265</v>
      </c>
      <c r="BH3090"/>
      <c r="BI3090"/>
      <c r="BJ3090" s="96">
        <v>4</v>
      </c>
      <c r="BK3090" s="96" t="s">
        <v>4304</v>
      </c>
      <c r="BL3090" s="68" t="s">
        <v>6786</v>
      </c>
      <c r="CQ3090" s="205">
        <v>1</v>
      </c>
    </row>
    <row r="3091" spans="52:95" x14ac:dyDescent="0.25">
      <c r="AZ3091" s="96" t="s">
        <v>3431</v>
      </c>
      <c r="BA3091" s="96" t="s">
        <v>12</v>
      </c>
      <c r="BB3091" s="96">
        <v>4</v>
      </c>
      <c r="BC3091" t="s">
        <v>4573</v>
      </c>
      <c r="BD3091" t="s">
        <v>6812</v>
      </c>
      <c r="BE3091" t="s">
        <v>6813</v>
      </c>
      <c r="BF3091" t="s">
        <v>6802</v>
      </c>
      <c r="BG3091" t="s">
        <v>6814</v>
      </c>
      <c r="BH3091" t="s">
        <v>6815</v>
      </c>
      <c r="BI3091" t="s">
        <v>6816</v>
      </c>
      <c r="BJ3091" s="96">
        <v>4</v>
      </c>
      <c r="BK3091" s="96" t="s">
        <v>4305</v>
      </c>
      <c r="BL3091" s="68" t="s">
        <v>6786</v>
      </c>
      <c r="CQ3091" s="205">
        <v>1</v>
      </c>
    </row>
    <row r="3092" spans="52:95" x14ac:dyDescent="0.25">
      <c r="AZ3092" s="96" t="s">
        <v>3431</v>
      </c>
      <c r="BA3092" s="96" t="s">
        <v>12</v>
      </c>
      <c r="BB3092" s="96">
        <v>5</v>
      </c>
      <c r="BC3092" t="s">
        <v>4577</v>
      </c>
      <c r="BD3092" t="s">
        <v>6817</v>
      </c>
      <c r="BE3092" t="s">
        <v>4578</v>
      </c>
      <c r="BF3092" t="s">
        <v>6818</v>
      </c>
      <c r="BG3092" t="s">
        <v>6819</v>
      </c>
      <c r="BH3092" t="s">
        <v>6793</v>
      </c>
      <c r="BI3092"/>
      <c r="BJ3092" s="96">
        <v>4</v>
      </c>
      <c r="BK3092" s="96" t="s">
        <v>4306</v>
      </c>
      <c r="BL3092" s="68" t="s">
        <v>6786</v>
      </c>
      <c r="CQ3092" s="205">
        <v>1</v>
      </c>
    </row>
    <row r="3093" spans="52:95" x14ac:dyDescent="0.25">
      <c r="AZ3093" s="96" t="s">
        <v>3445</v>
      </c>
      <c r="BA3093" s="96" t="s">
        <v>10</v>
      </c>
      <c r="BB3093" s="96">
        <v>1</v>
      </c>
      <c r="BC3093" t="s">
        <v>4512</v>
      </c>
      <c r="BD3093" t="s">
        <v>7269</v>
      </c>
      <c r="BE3093" t="s">
        <v>5825</v>
      </c>
      <c r="BF3093" t="s">
        <v>7270</v>
      </c>
      <c r="BJ3093" s="96">
        <v>4</v>
      </c>
      <c r="BK3093" s="96" t="s">
        <v>4292</v>
      </c>
      <c r="BL3093" s="68" t="s">
        <v>6786</v>
      </c>
      <c r="CQ3093" s="205">
        <v>1</v>
      </c>
    </row>
    <row r="3094" spans="52:95" x14ac:dyDescent="0.25">
      <c r="AZ3094" s="96" t="s">
        <v>3445</v>
      </c>
      <c r="BA3094" s="96" t="s">
        <v>10</v>
      </c>
      <c r="BB3094" s="96">
        <v>2</v>
      </c>
      <c r="BC3094" t="s">
        <v>4518</v>
      </c>
      <c r="BD3094" t="s">
        <v>7269</v>
      </c>
      <c r="BE3094" t="s">
        <v>6787</v>
      </c>
      <c r="BF3094" t="s">
        <v>6788</v>
      </c>
      <c r="BG3094" t="s">
        <v>6789</v>
      </c>
      <c r="BJ3094" s="96">
        <v>4</v>
      </c>
      <c r="BK3094" s="96" t="s">
        <v>4293</v>
      </c>
      <c r="BL3094" s="68" t="s">
        <v>6786</v>
      </c>
      <c r="CQ3094" s="205">
        <v>1</v>
      </c>
    </row>
    <row r="3095" spans="52:95" x14ac:dyDescent="0.25">
      <c r="AZ3095" s="96" t="s">
        <v>3445</v>
      </c>
      <c r="BA3095" s="96" t="s">
        <v>10</v>
      </c>
      <c r="BB3095" s="96">
        <v>3</v>
      </c>
      <c r="BC3095" t="s">
        <v>4523</v>
      </c>
      <c r="BD3095" t="s">
        <v>7269</v>
      </c>
      <c r="BE3095" t="s">
        <v>7271</v>
      </c>
      <c r="BJ3095" s="96">
        <v>4</v>
      </c>
      <c r="BK3095" s="96" t="s">
        <v>4294</v>
      </c>
      <c r="BL3095" s="68" t="s">
        <v>6786</v>
      </c>
      <c r="CQ3095" s="205">
        <v>1</v>
      </c>
    </row>
    <row r="3096" spans="52:95" x14ac:dyDescent="0.25">
      <c r="AZ3096" s="96" t="s">
        <v>3445</v>
      </c>
      <c r="BA3096" s="96" t="s">
        <v>10</v>
      </c>
      <c r="BB3096" s="96">
        <v>4</v>
      </c>
      <c r="BC3096" t="s">
        <v>4527</v>
      </c>
      <c r="BD3096" t="s">
        <v>7269</v>
      </c>
      <c r="BE3096" t="s">
        <v>7180</v>
      </c>
      <c r="BJ3096" s="96">
        <v>4</v>
      </c>
      <c r="BK3096" s="96" t="s">
        <v>4295</v>
      </c>
      <c r="BL3096" s="68" t="s">
        <v>6786</v>
      </c>
      <c r="CQ3096" s="205">
        <v>1</v>
      </c>
    </row>
    <row r="3097" spans="52:95" x14ac:dyDescent="0.25">
      <c r="AZ3097" s="96" t="s">
        <v>3445</v>
      </c>
      <c r="BA3097" s="96" t="s">
        <v>10</v>
      </c>
      <c r="BB3097" s="96">
        <v>5</v>
      </c>
      <c r="BC3097" t="s">
        <v>4531</v>
      </c>
      <c r="BD3097" t="s">
        <v>7269</v>
      </c>
      <c r="BE3097" t="s">
        <v>7272</v>
      </c>
      <c r="BF3097" t="s">
        <v>6792</v>
      </c>
      <c r="BG3097" t="s">
        <v>6793</v>
      </c>
      <c r="BJ3097" s="96">
        <v>4</v>
      </c>
      <c r="BK3097" s="96" t="s">
        <v>4296</v>
      </c>
      <c r="BL3097" s="68" t="s">
        <v>6786</v>
      </c>
      <c r="CQ3097" s="205">
        <v>1</v>
      </c>
    </row>
    <row r="3098" spans="52:95" x14ac:dyDescent="0.25">
      <c r="AZ3098" s="96" t="s">
        <v>3445</v>
      </c>
      <c r="BA3098" s="96" t="s">
        <v>54</v>
      </c>
      <c r="BB3098" s="96">
        <v>1</v>
      </c>
      <c r="BC3098" t="s">
        <v>4536</v>
      </c>
      <c r="BD3098" t="s">
        <v>7273</v>
      </c>
      <c r="BJ3098" s="96">
        <v>4</v>
      </c>
      <c r="BK3098" s="96" t="s">
        <v>4297</v>
      </c>
      <c r="BL3098" s="68" t="s">
        <v>6786</v>
      </c>
      <c r="CQ3098" s="205">
        <v>1</v>
      </c>
    </row>
    <row r="3099" spans="52:95" x14ac:dyDescent="0.25">
      <c r="AZ3099" s="96" t="s">
        <v>3445</v>
      </c>
      <c r="BA3099" s="96" t="s">
        <v>54</v>
      </c>
      <c r="BB3099" s="96">
        <v>2</v>
      </c>
      <c r="BC3099" t="s">
        <v>4540</v>
      </c>
      <c r="BD3099" t="s">
        <v>4541</v>
      </c>
      <c r="BE3099" t="s">
        <v>6794</v>
      </c>
      <c r="BF3099" t="s">
        <v>6789</v>
      </c>
      <c r="BG3099" t="s">
        <v>6788</v>
      </c>
      <c r="BH3099" s="96" t="s">
        <v>6795</v>
      </c>
      <c r="BJ3099" s="96">
        <v>4</v>
      </c>
      <c r="BK3099" s="96" t="s">
        <v>4298</v>
      </c>
      <c r="BL3099" s="68" t="s">
        <v>6786</v>
      </c>
      <c r="CQ3099" s="205">
        <v>1</v>
      </c>
    </row>
    <row r="3100" spans="52:95" x14ac:dyDescent="0.25">
      <c r="AZ3100" s="96" t="s">
        <v>3445</v>
      </c>
      <c r="BA3100" s="96" t="s">
        <v>54</v>
      </c>
      <c r="BB3100" s="96">
        <v>3</v>
      </c>
      <c r="BC3100" t="s">
        <v>4545</v>
      </c>
      <c r="BD3100" t="s">
        <v>7271</v>
      </c>
      <c r="BJ3100" s="96">
        <v>4</v>
      </c>
      <c r="BK3100" s="96" t="s">
        <v>4299</v>
      </c>
      <c r="BL3100" s="68" t="s">
        <v>6786</v>
      </c>
      <c r="CQ3100" s="205">
        <v>1</v>
      </c>
    </row>
    <row r="3101" spans="52:95" x14ac:dyDescent="0.25">
      <c r="AZ3101" s="96" t="s">
        <v>3445</v>
      </c>
      <c r="BA3101" s="96" t="s">
        <v>54</v>
      </c>
      <c r="BB3101" s="96">
        <v>4</v>
      </c>
      <c r="BC3101" t="s">
        <v>4550</v>
      </c>
      <c r="BD3101" t="s">
        <v>4551</v>
      </c>
      <c r="BE3101" t="s">
        <v>6799</v>
      </c>
      <c r="BF3101" t="s">
        <v>6800</v>
      </c>
      <c r="BG3101" t="s">
        <v>6801</v>
      </c>
      <c r="BH3101" s="96" t="s">
        <v>6802</v>
      </c>
      <c r="BI3101" s="96" t="s">
        <v>6803</v>
      </c>
      <c r="BJ3101" s="96">
        <v>4</v>
      </c>
      <c r="BK3101" s="96" t="s">
        <v>4300</v>
      </c>
      <c r="BL3101" s="68" t="s">
        <v>6786</v>
      </c>
      <c r="CQ3101" s="205">
        <v>1</v>
      </c>
    </row>
    <row r="3102" spans="52:95" x14ac:dyDescent="0.25">
      <c r="AZ3102" s="96" t="s">
        <v>3445</v>
      </c>
      <c r="BA3102" s="96" t="s">
        <v>54</v>
      </c>
      <c r="BB3102" s="96">
        <v>5</v>
      </c>
      <c r="BC3102" t="s">
        <v>4555</v>
      </c>
      <c r="BD3102" t="s">
        <v>4556</v>
      </c>
      <c r="BE3102" t="s">
        <v>6804</v>
      </c>
      <c r="BF3102" t="s">
        <v>6805</v>
      </c>
      <c r="BG3102" t="s">
        <v>6806</v>
      </c>
      <c r="BH3102" s="96" t="s">
        <v>6807</v>
      </c>
      <c r="BJ3102" s="96">
        <v>4</v>
      </c>
      <c r="BK3102" s="96" t="s">
        <v>4301</v>
      </c>
      <c r="BL3102" s="68" t="s">
        <v>6786</v>
      </c>
      <c r="CQ3102" s="205">
        <v>1</v>
      </c>
    </row>
    <row r="3103" spans="52:95" x14ac:dyDescent="0.25">
      <c r="AZ3103" s="96" t="s">
        <v>3445</v>
      </c>
      <c r="BA3103" s="96" t="s">
        <v>12</v>
      </c>
      <c r="BB3103" s="96">
        <v>1</v>
      </c>
      <c r="BC3103" t="s">
        <v>4560</v>
      </c>
      <c r="BD3103" t="s">
        <v>5825</v>
      </c>
      <c r="BE3103" t="s">
        <v>7270</v>
      </c>
      <c r="BH3103"/>
      <c r="BI3103"/>
      <c r="BJ3103" s="96">
        <v>4</v>
      </c>
      <c r="BK3103" s="96" t="s">
        <v>4302</v>
      </c>
      <c r="BL3103" s="68" t="s">
        <v>6786</v>
      </c>
      <c r="CQ3103" s="205">
        <v>1</v>
      </c>
    </row>
    <row r="3104" spans="52:95" x14ac:dyDescent="0.25">
      <c r="AZ3104" s="96" t="s">
        <v>3445</v>
      </c>
      <c r="BA3104" s="96" t="s">
        <v>12</v>
      </c>
      <c r="BB3104" s="96">
        <v>2</v>
      </c>
      <c r="BC3104" t="s">
        <v>4564</v>
      </c>
      <c r="BD3104" t="s">
        <v>4565</v>
      </c>
      <c r="BE3104" t="s">
        <v>6808</v>
      </c>
      <c r="BF3104" t="s">
        <v>6809</v>
      </c>
      <c r="BG3104" t="s">
        <v>6810</v>
      </c>
      <c r="BH3104" t="s">
        <v>6811</v>
      </c>
      <c r="BI3104"/>
      <c r="BJ3104" s="96">
        <v>4</v>
      </c>
      <c r="BK3104" s="96" t="s">
        <v>4303</v>
      </c>
      <c r="BL3104" s="68" t="s">
        <v>6786</v>
      </c>
      <c r="CQ3104" s="205">
        <v>1</v>
      </c>
    </row>
    <row r="3105" spans="52:95" x14ac:dyDescent="0.25">
      <c r="AZ3105" s="96" t="s">
        <v>3445</v>
      </c>
      <c r="BA3105" s="96" t="s">
        <v>12</v>
      </c>
      <c r="BB3105" s="96">
        <v>3</v>
      </c>
      <c r="BC3105" t="s">
        <v>4569</v>
      </c>
      <c r="BD3105" t="s">
        <v>7274</v>
      </c>
      <c r="BE3105" t="s">
        <v>7271</v>
      </c>
      <c r="BH3105"/>
      <c r="BI3105"/>
      <c r="BJ3105" s="96">
        <v>4</v>
      </c>
      <c r="BK3105" s="96" t="s">
        <v>4304</v>
      </c>
      <c r="BL3105" s="68" t="s">
        <v>6786</v>
      </c>
      <c r="CQ3105" s="205">
        <v>1</v>
      </c>
    </row>
    <row r="3106" spans="52:95" x14ac:dyDescent="0.25">
      <c r="AZ3106" s="96" t="s">
        <v>3445</v>
      </c>
      <c r="BA3106" s="96" t="s">
        <v>12</v>
      </c>
      <c r="BB3106" s="96">
        <v>4</v>
      </c>
      <c r="BC3106" t="s">
        <v>4573</v>
      </c>
      <c r="BD3106" t="s">
        <v>6812</v>
      </c>
      <c r="BE3106" t="s">
        <v>6813</v>
      </c>
      <c r="BF3106" t="s">
        <v>6802</v>
      </c>
      <c r="BG3106" t="s">
        <v>6814</v>
      </c>
      <c r="BH3106" t="s">
        <v>6815</v>
      </c>
      <c r="BI3106" t="s">
        <v>6816</v>
      </c>
      <c r="BJ3106" s="96">
        <v>4</v>
      </c>
      <c r="BK3106" s="96" t="s">
        <v>4305</v>
      </c>
      <c r="BL3106" s="68" t="s">
        <v>6786</v>
      </c>
      <c r="CQ3106" s="205">
        <v>1</v>
      </c>
    </row>
    <row r="3107" spans="52:95" x14ac:dyDescent="0.25">
      <c r="AZ3107" s="96" t="s">
        <v>3445</v>
      </c>
      <c r="BA3107" s="96" t="s">
        <v>12</v>
      </c>
      <c r="BB3107" s="96">
        <v>5</v>
      </c>
      <c r="BC3107" t="s">
        <v>4577</v>
      </c>
      <c r="BD3107" t="s">
        <v>6817</v>
      </c>
      <c r="BE3107" t="s">
        <v>4578</v>
      </c>
      <c r="BF3107" t="s">
        <v>6818</v>
      </c>
      <c r="BG3107" t="s">
        <v>6819</v>
      </c>
      <c r="BH3107" t="s">
        <v>6793</v>
      </c>
      <c r="BI3107"/>
      <c r="BJ3107" s="96">
        <v>4</v>
      </c>
      <c r="BK3107" s="96" t="s">
        <v>4306</v>
      </c>
      <c r="BL3107" s="68" t="s">
        <v>6786</v>
      </c>
      <c r="CQ3107" s="205">
        <v>1</v>
      </c>
    </row>
    <row r="3108" spans="52:95" x14ac:dyDescent="0.25">
      <c r="AZ3108" s="96" t="s">
        <v>3456</v>
      </c>
      <c r="BA3108" s="96" t="s">
        <v>10</v>
      </c>
      <c r="BB3108" s="96">
        <v>1</v>
      </c>
      <c r="BC3108" t="s">
        <v>4512</v>
      </c>
      <c r="BD3108" t="s">
        <v>7275</v>
      </c>
      <c r="BE3108" t="s">
        <v>5825</v>
      </c>
      <c r="BF3108" t="s">
        <v>6831</v>
      </c>
      <c r="BJ3108" s="96">
        <v>4</v>
      </c>
      <c r="BK3108" s="96" t="s">
        <v>4292</v>
      </c>
      <c r="BL3108" s="68" t="s">
        <v>6786</v>
      </c>
      <c r="CQ3108" s="205">
        <v>1</v>
      </c>
    </row>
    <row r="3109" spans="52:95" x14ac:dyDescent="0.25">
      <c r="AZ3109" s="96" t="s">
        <v>3456</v>
      </c>
      <c r="BA3109" s="96" t="s">
        <v>10</v>
      </c>
      <c r="BB3109" s="96">
        <v>2</v>
      </c>
      <c r="BC3109" t="s">
        <v>4518</v>
      </c>
      <c r="BD3109" t="s">
        <v>7275</v>
      </c>
      <c r="BE3109" t="s">
        <v>6787</v>
      </c>
      <c r="BF3109" t="s">
        <v>6788</v>
      </c>
      <c r="BG3109" t="s">
        <v>6789</v>
      </c>
      <c r="BJ3109" s="96">
        <v>4</v>
      </c>
      <c r="BK3109" s="96" t="s">
        <v>4293</v>
      </c>
      <c r="BL3109" s="68" t="s">
        <v>6786</v>
      </c>
      <c r="CQ3109" s="205">
        <v>1</v>
      </c>
    </row>
    <row r="3110" spans="52:95" x14ac:dyDescent="0.25">
      <c r="AZ3110" s="96" t="s">
        <v>3456</v>
      </c>
      <c r="BA3110" s="96" t="s">
        <v>10</v>
      </c>
      <c r="BB3110" s="96">
        <v>3</v>
      </c>
      <c r="BC3110" t="s">
        <v>4523</v>
      </c>
      <c r="BD3110" t="s">
        <v>7275</v>
      </c>
      <c r="BE3110" t="s">
        <v>7276</v>
      </c>
      <c r="BJ3110" s="96">
        <v>4</v>
      </c>
      <c r="BK3110" s="96" t="s">
        <v>4294</v>
      </c>
      <c r="BL3110" s="68" t="s">
        <v>6786</v>
      </c>
      <c r="CQ3110" s="205">
        <v>1</v>
      </c>
    </row>
    <row r="3111" spans="52:95" x14ac:dyDescent="0.25">
      <c r="AZ3111" s="96" t="s">
        <v>3456</v>
      </c>
      <c r="BA3111" s="96" t="s">
        <v>10</v>
      </c>
      <c r="BB3111" s="96">
        <v>4</v>
      </c>
      <c r="BC3111" t="s">
        <v>4527</v>
      </c>
      <c r="BD3111" t="s">
        <v>7275</v>
      </c>
      <c r="BE3111" t="s">
        <v>7180</v>
      </c>
      <c r="BJ3111" s="96">
        <v>4</v>
      </c>
      <c r="BK3111" s="96" t="s">
        <v>4295</v>
      </c>
      <c r="BL3111" s="68" t="s">
        <v>6786</v>
      </c>
      <c r="CQ3111" s="205">
        <v>1</v>
      </c>
    </row>
    <row r="3112" spans="52:95" x14ac:dyDescent="0.25">
      <c r="AZ3112" s="96" t="s">
        <v>3456</v>
      </c>
      <c r="BA3112" s="96" t="s">
        <v>10</v>
      </c>
      <c r="BB3112" s="96">
        <v>5</v>
      </c>
      <c r="BC3112" t="s">
        <v>4531</v>
      </c>
      <c r="BD3112" t="s">
        <v>7275</v>
      </c>
      <c r="BE3112" t="s">
        <v>7277</v>
      </c>
      <c r="BF3112" t="s">
        <v>6792</v>
      </c>
      <c r="BG3112" t="s">
        <v>6793</v>
      </c>
      <c r="BJ3112" s="96">
        <v>4</v>
      </c>
      <c r="BK3112" s="96" t="s">
        <v>4296</v>
      </c>
      <c r="BL3112" s="68" t="s">
        <v>6786</v>
      </c>
      <c r="CQ3112" s="205">
        <v>1</v>
      </c>
    </row>
    <row r="3113" spans="52:95" x14ac:dyDescent="0.25">
      <c r="AZ3113" s="96" t="s">
        <v>3456</v>
      </c>
      <c r="BA3113" s="96" t="s">
        <v>54</v>
      </c>
      <c r="BB3113" s="96">
        <v>1</v>
      </c>
      <c r="BC3113" t="s">
        <v>4536</v>
      </c>
      <c r="BD3113" t="s">
        <v>7224</v>
      </c>
      <c r="BJ3113" s="96">
        <v>4</v>
      </c>
      <c r="BK3113" s="96" t="s">
        <v>4297</v>
      </c>
      <c r="BL3113" s="68" t="s">
        <v>6786</v>
      </c>
      <c r="CQ3113" s="205">
        <v>1</v>
      </c>
    </row>
    <row r="3114" spans="52:95" x14ac:dyDescent="0.25">
      <c r="AZ3114" s="96" t="s">
        <v>3456</v>
      </c>
      <c r="BA3114" s="96" t="s">
        <v>54</v>
      </c>
      <c r="BB3114" s="96">
        <v>2</v>
      </c>
      <c r="BC3114" t="s">
        <v>4540</v>
      </c>
      <c r="BD3114" t="s">
        <v>4541</v>
      </c>
      <c r="BE3114" t="s">
        <v>6794</v>
      </c>
      <c r="BF3114" t="s">
        <v>6789</v>
      </c>
      <c r="BG3114" t="s">
        <v>6788</v>
      </c>
      <c r="BH3114" s="96" t="s">
        <v>6795</v>
      </c>
      <c r="BJ3114" s="96">
        <v>4</v>
      </c>
      <c r="BK3114" s="96" t="s">
        <v>4298</v>
      </c>
      <c r="BL3114" s="68" t="s">
        <v>6786</v>
      </c>
      <c r="CQ3114" s="205">
        <v>1</v>
      </c>
    </row>
    <row r="3115" spans="52:95" x14ac:dyDescent="0.25">
      <c r="AZ3115" s="96" t="s">
        <v>3456</v>
      </c>
      <c r="BA3115" s="96" t="s">
        <v>54</v>
      </c>
      <c r="BB3115" s="96">
        <v>3</v>
      </c>
      <c r="BC3115" t="s">
        <v>4545</v>
      </c>
      <c r="BD3115" t="s">
        <v>7276</v>
      </c>
      <c r="BJ3115" s="96">
        <v>4</v>
      </c>
      <c r="BK3115" s="96" t="s">
        <v>4299</v>
      </c>
      <c r="BL3115" s="68" t="s">
        <v>6786</v>
      </c>
      <c r="CQ3115" s="205">
        <v>1</v>
      </c>
    </row>
    <row r="3116" spans="52:95" x14ac:dyDescent="0.25">
      <c r="AZ3116" s="96" t="s">
        <v>3456</v>
      </c>
      <c r="BA3116" s="96" t="s">
        <v>54</v>
      </c>
      <c r="BB3116" s="96">
        <v>4</v>
      </c>
      <c r="BC3116" t="s">
        <v>4550</v>
      </c>
      <c r="BD3116" t="s">
        <v>4551</v>
      </c>
      <c r="BE3116" t="s">
        <v>6799</v>
      </c>
      <c r="BF3116" t="s">
        <v>6800</v>
      </c>
      <c r="BG3116" t="s">
        <v>6801</v>
      </c>
      <c r="BH3116" s="96" t="s">
        <v>6802</v>
      </c>
      <c r="BI3116" s="96" t="s">
        <v>6803</v>
      </c>
      <c r="BJ3116" s="96">
        <v>4</v>
      </c>
      <c r="BK3116" s="96" t="s">
        <v>4300</v>
      </c>
      <c r="BL3116" s="68" t="s">
        <v>6786</v>
      </c>
      <c r="CQ3116" s="205">
        <v>1</v>
      </c>
    </row>
    <row r="3117" spans="52:95" x14ac:dyDescent="0.25">
      <c r="AZ3117" s="96" t="s">
        <v>3456</v>
      </c>
      <c r="BA3117" s="96" t="s">
        <v>54</v>
      </c>
      <c r="BB3117" s="96">
        <v>5</v>
      </c>
      <c r="BC3117" t="s">
        <v>4555</v>
      </c>
      <c r="BD3117" t="s">
        <v>4556</v>
      </c>
      <c r="BE3117" t="s">
        <v>6804</v>
      </c>
      <c r="BF3117" t="s">
        <v>6805</v>
      </c>
      <c r="BG3117" t="s">
        <v>6806</v>
      </c>
      <c r="BH3117" s="96" t="s">
        <v>6807</v>
      </c>
      <c r="BJ3117" s="96">
        <v>4</v>
      </c>
      <c r="BK3117" s="96" t="s">
        <v>4301</v>
      </c>
      <c r="BL3117" s="68" t="s">
        <v>6786</v>
      </c>
      <c r="CQ3117" s="205">
        <v>1</v>
      </c>
    </row>
    <row r="3118" spans="52:95" x14ac:dyDescent="0.25">
      <c r="AZ3118" s="96" t="s">
        <v>3456</v>
      </c>
      <c r="BA3118" s="96" t="s">
        <v>12</v>
      </c>
      <c r="BB3118" s="96">
        <v>1</v>
      </c>
      <c r="BC3118" t="s">
        <v>4560</v>
      </c>
      <c r="BD3118" t="s">
        <v>5825</v>
      </c>
      <c r="BE3118" t="s">
        <v>6831</v>
      </c>
      <c r="BH3118"/>
      <c r="BI3118"/>
      <c r="BJ3118" s="96">
        <v>4</v>
      </c>
      <c r="BK3118" s="96" t="s">
        <v>4302</v>
      </c>
      <c r="BL3118" s="68" t="s">
        <v>6786</v>
      </c>
      <c r="CQ3118" s="205">
        <v>1</v>
      </c>
    </row>
    <row r="3119" spans="52:95" x14ac:dyDescent="0.25">
      <c r="AZ3119" s="96" t="s">
        <v>3456</v>
      </c>
      <c r="BA3119" s="96" t="s">
        <v>12</v>
      </c>
      <c r="BB3119" s="96">
        <v>2</v>
      </c>
      <c r="BC3119" t="s">
        <v>4564</v>
      </c>
      <c r="BD3119" t="s">
        <v>4565</v>
      </c>
      <c r="BE3119" t="s">
        <v>6808</v>
      </c>
      <c r="BF3119" t="s">
        <v>6809</v>
      </c>
      <c r="BG3119" t="s">
        <v>6810</v>
      </c>
      <c r="BH3119" t="s">
        <v>6811</v>
      </c>
      <c r="BI3119"/>
      <c r="BJ3119" s="96">
        <v>4</v>
      </c>
      <c r="BK3119" s="96" t="s">
        <v>4303</v>
      </c>
      <c r="BL3119" s="68" t="s">
        <v>6786</v>
      </c>
      <c r="CQ3119" s="205">
        <v>1</v>
      </c>
    </row>
    <row r="3120" spans="52:95" x14ac:dyDescent="0.25">
      <c r="AZ3120" s="96" t="s">
        <v>3456</v>
      </c>
      <c r="BA3120" s="96" t="s">
        <v>12</v>
      </c>
      <c r="BB3120" s="96">
        <v>3</v>
      </c>
      <c r="BC3120" t="s">
        <v>4569</v>
      </c>
      <c r="BD3120" t="s">
        <v>7278</v>
      </c>
      <c r="BE3120" t="s">
        <v>7276</v>
      </c>
      <c r="BH3120"/>
      <c r="BI3120"/>
      <c r="BJ3120" s="96">
        <v>4</v>
      </c>
      <c r="BK3120" s="96" t="s">
        <v>4304</v>
      </c>
      <c r="BL3120" s="68" t="s">
        <v>6786</v>
      </c>
      <c r="CQ3120" s="205">
        <v>1</v>
      </c>
    </row>
    <row r="3121" spans="52:95" x14ac:dyDescent="0.25">
      <c r="AZ3121" s="96" t="s">
        <v>3456</v>
      </c>
      <c r="BA3121" s="96" t="s">
        <v>12</v>
      </c>
      <c r="BB3121" s="96">
        <v>4</v>
      </c>
      <c r="BC3121" t="s">
        <v>4573</v>
      </c>
      <c r="BD3121" t="s">
        <v>6812</v>
      </c>
      <c r="BE3121" t="s">
        <v>6813</v>
      </c>
      <c r="BF3121" t="s">
        <v>6802</v>
      </c>
      <c r="BG3121" t="s">
        <v>6814</v>
      </c>
      <c r="BH3121" t="s">
        <v>6815</v>
      </c>
      <c r="BI3121" t="s">
        <v>6816</v>
      </c>
      <c r="BJ3121" s="96">
        <v>4</v>
      </c>
      <c r="BK3121" s="96" t="s">
        <v>4305</v>
      </c>
      <c r="BL3121" s="68" t="s">
        <v>6786</v>
      </c>
      <c r="CQ3121" s="205">
        <v>1</v>
      </c>
    </row>
    <row r="3122" spans="52:95" x14ac:dyDescent="0.25">
      <c r="AZ3122" s="96" t="s">
        <v>3456</v>
      </c>
      <c r="BA3122" s="96" t="s">
        <v>12</v>
      </c>
      <c r="BB3122" s="96">
        <v>5</v>
      </c>
      <c r="BC3122" t="s">
        <v>4577</v>
      </c>
      <c r="BD3122" t="s">
        <v>6817</v>
      </c>
      <c r="BE3122" t="s">
        <v>4578</v>
      </c>
      <c r="BF3122" t="s">
        <v>6818</v>
      </c>
      <c r="BG3122" t="s">
        <v>6819</v>
      </c>
      <c r="BH3122" t="s">
        <v>6793</v>
      </c>
      <c r="BI3122"/>
      <c r="BJ3122" s="96">
        <v>4</v>
      </c>
      <c r="BK3122" s="96" t="s">
        <v>4306</v>
      </c>
      <c r="BL3122" s="68" t="s">
        <v>6786</v>
      </c>
      <c r="CQ3122" s="205">
        <v>1</v>
      </c>
    </row>
    <row r="3123" spans="52:95" x14ac:dyDescent="0.25">
      <c r="AZ3123" s="96" t="s">
        <v>3465</v>
      </c>
      <c r="BA3123" s="96" t="s">
        <v>10</v>
      </c>
      <c r="BB3123" s="96">
        <v>1</v>
      </c>
      <c r="BC3123" t="s">
        <v>4512</v>
      </c>
      <c r="BD3123" t="s">
        <v>7279</v>
      </c>
      <c r="BE3123" t="s">
        <v>5825</v>
      </c>
      <c r="BF3123" t="s">
        <v>3467</v>
      </c>
      <c r="BJ3123" s="96">
        <v>4</v>
      </c>
      <c r="BK3123" s="96" t="s">
        <v>4292</v>
      </c>
      <c r="BL3123" s="68" t="s">
        <v>6786</v>
      </c>
      <c r="CQ3123" s="205">
        <v>1</v>
      </c>
    </row>
    <row r="3124" spans="52:95" x14ac:dyDescent="0.25">
      <c r="AZ3124" s="96" t="s">
        <v>3465</v>
      </c>
      <c r="BA3124" s="96" t="s">
        <v>10</v>
      </c>
      <c r="BB3124" s="96">
        <v>2</v>
      </c>
      <c r="BC3124" t="s">
        <v>4518</v>
      </c>
      <c r="BD3124" t="s">
        <v>7279</v>
      </c>
      <c r="BE3124" t="s">
        <v>6787</v>
      </c>
      <c r="BF3124" t="s">
        <v>6788</v>
      </c>
      <c r="BG3124" t="s">
        <v>6789</v>
      </c>
      <c r="BJ3124" s="96">
        <v>4</v>
      </c>
      <c r="BK3124" s="96" t="s">
        <v>4293</v>
      </c>
      <c r="BL3124" s="68" t="s">
        <v>6786</v>
      </c>
      <c r="CQ3124" s="205">
        <v>1</v>
      </c>
    </row>
    <row r="3125" spans="52:95" x14ac:dyDescent="0.25">
      <c r="AZ3125" s="96" t="s">
        <v>3465</v>
      </c>
      <c r="BA3125" s="96" t="s">
        <v>10</v>
      </c>
      <c r="BB3125" s="96">
        <v>3</v>
      </c>
      <c r="BC3125" t="s">
        <v>4523</v>
      </c>
      <c r="BD3125" t="s">
        <v>7279</v>
      </c>
      <c r="BE3125" t="s">
        <v>7280</v>
      </c>
      <c r="BJ3125" s="96">
        <v>4</v>
      </c>
      <c r="BK3125" s="96" t="s">
        <v>4294</v>
      </c>
      <c r="BL3125" s="68" t="s">
        <v>6786</v>
      </c>
      <c r="CQ3125" s="205">
        <v>1</v>
      </c>
    </row>
    <row r="3126" spans="52:95" x14ac:dyDescent="0.25">
      <c r="AZ3126" s="96" t="s">
        <v>3465</v>
      </c>
      <c r="BA3126" s="96" t="s">
        <v>10</v>
      </c>
      <c r="BB3126" s="96">
        <v>4</v>
      </c>
      <c r="BC3126" t="s">
        <v>4527</v>
      </c>
      <c r="BD3126" t="s">
        <v>7279</v>
      </c>
      <c r="BE3126" t="s">
        <v>7180</v>
      </c>
      <c r="BJ3126" s="96">
        <v>4</v>
      </c>
      <c r="BK3126" s="96" t="s">
        <v>4295</v>
      </c>
      <c r="BL3126" s="68" t="s">
        <v>6786</v>
      </c>
      <c r="CQ3126" s="205">
        <v>1</v>
      </c>
    </row>
    <row r="3127" spans="52:95" x14ac:dyDescent="0.25">
      <c r="AZ3127" s="96" t="s">
        <v>3465</v>
      </c>
      <c r="BA3127" s="96" t="s">
        <v>10</v>
      </c>
      <c r="BB3127" s="96">
        <v>5</v>
      </c>
      <c r="BC3127" t="s">
        <v>4531</v>
      </c>
      <c r="BD3127" t="s">
        <v>7279</v>
      </c>
      <c r="BE3127" t="s">
        <v>7281</v>
      </c>
      <c r="BF3127" t="s">
        <v>6792</v>
      </c>
      <c r="BG3127" t="s">
        <v>6793</v>
      </c>
      <c r="BJ3127" s="96">
        <v>4</v>
      </c>
      <c r="BK3127" s="96" t="s">
        <v>4296</v>
      </c>
      <c r="BL3127" s="68" t="s">
        <v>6786</v>
      </c>
      <c r="CQ3127" s="205">
        <v>1</v>
      </c>
    </row>
    <row r="3128" spans="52:95" x14ac:dyDescent="0.25">
      <c r="AZ3128" s="96" t="s">
        <v>3465</v>
      </c>
      <c r="BA3128" s="96" t="s">
        <v>54</v>
      </c>
      <c r="BB3128" s="96">
        <v>1</v>
      </c>
      <c r="BC3128" t="s">
        <v>4536</v>
      </c>
      <c r="BD3128" t="s">
        <v>7282</v>
      </c>
      <c r="BJ3128" s="96">
        <v>4</v>
      </c>
      <c r="BK3128" s="96" t="s">
        <v>4297</v>
      </c>
      <c r="BL3128" s="68" t="s">
        <v>6786</v>
      </c>
      <c r="CQ3128" s="205">
        <v>1</v>
      </c>
    </row>
    <row r="3129" spans="52:95" x14ac:dyDescent="0.25">
      <c r="AZ3129" s="96" t="s">
        <v>3465</v>
      </c>
      <c r="BA3129" s="96" t="s">
        <v>54</v>
      </c>
      <c r="BB3129" s="96">
        <v>2</v>
      </c>
      <c r="BC3129" t="s">
        <v>4540</v>
      </c>
      <c r="BD3129" t="s">
        <v>4541</v>
      </c>
      <c r="BE3129" t="s">
        <v>6794</v>
      </c>
      <c r="BF3129" t="s">
        <v>6789</v>
      </c>
      <c r="BG3129" t="s">
        <v>6788</v>
      </c>
      <c r="BH3129" s="96" t="s">
        <v>6795</v>
      </c>
      <c r="BJ3129" s="96">
        <v>4</v>
      </c>
      <c r="BK3129" s="96" t="s">
        <v>4298</v>
      </c>
      <c r="BL3129" s="68" t="s">
        <v>6786</v>
      </c>
      <c r="CQ3129" s="205">
        <v>1</v>
      </c>
    </row>
    <row r="3130" spans="52:95" x14ac:dyDescent="0.25">
      <c r="AZ3130" s="96" t="s">
        <v>3465</v>
      </c>
      <c r="BA3130" s="96" t="s">
        <v>54</v>
      </c>
      <c r="BB3130" s="96">
        <v>3</v>
      </c>
      <c r="BC3130" t="s">
        <v>4545</v>
      </c>
      <c r="BD3130" t="s">
        <v>7280</v>
      </c>
      <c r="BJ3130" s="96">
        <v>4</v>
      </c>
      <c r="BK3130" s="96" t="s">
        <v>4299</v>
      </c>
      <c r="BL3130" s="68" t="s">
        <v>6786</v>
      </c>
      <c r="CQ3130" s="205">
        <v>1</v>
      </c>
    </row>
    <row r="3131" spans="52:95" x14ac:dyDescent="0.25">
      <c r="AZ3131" s="96" t="s">
        <v>3465</v>
      </c>
      <c r="BA3131" s="96" t="s">
        <v>54</v>
      </c>
      <c r="BB3131" s="96">
        <v>4</v>
      </c>
      <c r="BC3131" t="s">
        <v>4550</v>
      </c>
      <c r="BD3131" t="s">
        <v>4551</v>
      </c>
      <c r="BE3131" t="s">
        <v>6799</v>
      </c>
      <c r="BF3131" t="s">
        <v>6800</v>
      </c>
      <c r="BG3131" t="s">
        <v>6801</v>
      </c>
      <c r="BH3131" s="96" t="s">
        <v>6802</v>
      </c>
      <c r="BI3131" s="96" t="s">
        <v>6803</v>
      </c>
      <c r="BJ3131" s="96">
        <v>4</v>
      </c>
      <c r="BK3131" s="96" t="s">
        <v>4300</v>
      </c>
      <c r="BL3131" s="68" t="s">
        <v>6786</v>
      </c>
      <c r="CQ3131" s="205">
        <v>1</v>
      </c>
    </row>
    <row r="3132" spans="52:95" x14ac:dyDescent="0.25">
      <c r="AZ3132" s="96" t="s">
        <v>3465</v>
      </c>
      <c r="BA3132" s="96" t="s">
        <v>54</v>
      </c>
      <c r="BB3132" s="96">
        <v>5</v>
      </c>
      <c r="BC3132" t="s">
        <v>4555</v>
      </c>
      <c r="BD3132" t="s">
        <v>4556</v>
      </c>
      <c r="BE3132" t="s">
        <v>6804</v>
      </c>
      <c r="BF3132" t="s">
        <v>6805</v>
      </c>
      <c r="BG3132" t="s">
        <v>6806</v>
      </c>
      <c r="BH3132" s="96" t="s">
        <v>6807</v>
      </c>
      <c r="BJ3132" s="96">
        <v>4</v>
      </c>
      <c r="BK3132" s="96" t="s">
        <v>4301</v>
      </c>
      <c r="BL3132" s="68" t="s">
        <v>6786</v>
      </c>
      <c r="CQ3132" s="205">
        <v>1</v>
      </c>
    </row>
    <row r="3133" spans="52:95" x14ac:dyDescent="0.25">
      <c r="AZ3133" s="96" t="s">
        <v>3465</v>
      </c>
      <c r="BA3133" s="96" t="s">
        <v>12</v>
      </c>
      <c r="BB3133" s="96">
        <v>1</v>
      </c>
      <c r="BC3133" t="s">
        <v>4560</v>
      </c>
      <c r="BD3133" t="s">
        <v>5825</v>
      </c>
      <c r="BE3133" t="s">
        <v>3467</v>
      </c>
      <c r="BH3133"/>
      <c r="BI3133"/>
      <c r="BJ3133" s="96">
        <v>4</v>
      </c>
      <c r="BK3133" s="96" t="s">
        <v>4302</v>
      </c>
      <c r="BL3133" s="68" t="s">
        <v>6786</v>
      </c>
      <c r="CQ3133" s="205">
        <v>1</v>
      </c>
    </row>
    <row r="3134" spans="52:95" x14ac:dyDescent="0.25">
      <c r="AZ3134" s="96" t="s">
        <v>3465</v>
      </c>
      <c r="BA3134" s="96" t="s">
        <v>12</v>
      </c>
      <c r="BB3134" s="96">
        <v>2</v>
      </c>
      <c r="BC3134" t="s">
        <v>4564</v>
      </c>
      <c r="BD3134" t="s">
        <v>4565</v>
      </c>
      <c r="BE3134" t="s">
        <v>6808</v>
      </c>
      <c r="BF3134" t="s">
        <v>6809</v>
      </c>
      <c r="BG3134" t="s">
        <v>6810</v>
      </c>
      <c r="BH3134" t="s">
        <v>6811</v>
      </c>
      <c r="BI3134"/>
      <c r="BJ3134" s="96">
        <v>4</v>
      </c>
      <c r="BK3134" s="96" t="s">
        <v>4303</v>
      </c>
      <c r="BL3134" s="68" t="s">
        <v>6786</v>
      </c>
      <c r="CQ3134" s="205">
        <v>1</v>
      </c>
    </row>
    <row r="3135" spans="52:95" x14ac:dyDescent="0.25">
      <c r="AZ3135" s="96" t="s">
        <v>3465</v>
      </c>
      <c r="BA3135" s="96" t="s">
        <v>12</v>
      </c>
      <c r="BB3135" s="96">
        <v>3</v>
      </c>
      <c r="BC3135" t="s">
        <v>4569</v>
      </c>
      <c r="BD3135" t="s">
        <v>7283</v>
      </c>
      <c r="BE3135" t="s">
        <v>7280</v>
      </c>
      <c r="BH3135"/>
      <c r="BI3135"/>
      <c r="BJ3135" s="96">
        <v>4</v>
      </c>
      <c r="BK3135" s="96" t="s">
        <v>4304</v>
      </c>
      <c r="BL3135" s="68" t="s">
        <v>6786</v>
      </c>
      <c r="CQ3135" s="205">
        <v>1</v>
      </c>
    </row>
    <row r="3136" spans="52:95" x14ac:dyDescent="0.25">
      <c r="AZ3136" s="96" t="s">
        <v>3465</v>
      </c>
      <c r="BA3136" s="96" t="s">
        <v>12</v>
      </c>
      <c r="BB3136" s="96">
        <v>4</v>
      </c>
      <c r="BC3136" t="s">
        <v>4573</v>
      </c>
      <c r="BD3136" t="s">
        <v>6812</v>
      </c>
      <c r="BE3136" t="s">
        <v>6813</v>
      </c>
      <c r="BF3136" t="s">
        <v>6802</v>
      </c>
      <c r="BG3136" t="s">
        <v>6814</v>
      </c>
      <c r="BH3136" t="s">
        <v>6815</v>
      </c>
      <c r="BI3136" t="s">
        <v>6816</v>
      </c>
      <c r="BJ3136" s="96">
        <v>4</v>
      </c>
      <c r="BK3136" s="96" t="s">
        <v>4305</v>
      </c>
      <c r="BL3136" s="68" t="s">
        <v>6786</v>
      </c>
      <c r="CQ3136" s="205">
        <v>1</v>
      </c>
    </row>
    <row r="3137" spans="52:95" x14ac:dyDescent="0.25">
      <c r="AZ3137" s="96" t="s">
        <v>3465</v>
      </c>
      <c r="BA3137" s="96" t="s">
        <v>12</v>
      </c>
      <c r="BB3137" s="96">
        <v>5</v>
      </c>
      <c r="BC3137" t="s">
        <v>4577</v>
      </c>
      <c r="BD3137" t="s">
        <v>6817</v>
      </c>
      <c r="BE3137" t="s">
        <v>4578</v>
      </c>
      <c r="BF3137" t="s">
        <v>6818</v>
      </c>
      <c r="BG3137" t="s">
        <v>6819</v>
      </c>
      <c r="BH3137" t="s">
        <v>6793</v>
      </c>
      <c r="BI3137"/>
      <c r="BJ3137" s="96">
        <v>4</v>
      </c>
      <c r="BK3137" s="96" t="s">
        <v>4306</v>
      </c>
      <c r="BL3137" s="68" t="s">
        <v>6786</v>
      </c>
      <c r="CQ3137" s="205">
        <v>1</v>
      </c>
    </row>
    <row r="3138" spans="52:95" x14ac:dyDescent="0.25">
      <c r="AZ3138" s="96" t="s">
        <v>3476</v>
      </c>
      <c r="BA3138" s="96" t="s">
        <v>10</v>
      </c>
      <c r="BB3138" s="96">
        <v>1</v>
      </c>
      <c r="BC3138" t="s">
        <v>4512</v>
      </c>
      <c r="BD3138" t="s">
        <v>7284</v>
      </c>
      <c r="BE3138" t="s">
        <v>5825</v>
      </c>
      <c r="BF3138" t="s">
        <v>3422</v>
      </c>
      <c r="BJ3138" s="96">
        <v>4</v>
      </c>
      <c r="BK3138" s="96" t="s">
        <v>4292</v>
      </c>
      <c r="BL3138" s="68" t="s">
        <v>6786</v>
      </c>
      <c r="CQ3138" s="205">
        <v>1</v>
      </c>
    </row>
    <row r="3139" spans="52:95" x14ac:dyDescent="0.25">
      <c r="AZ3139" s="96" t="s">
        <v>3476</v>
      </c>
      <c r="BA3139" s="96" t="s">
        <v>10</v>
      </c>
      <c r="BB3139" s="96">
        <v>2</v>
      </c>
      <c r="BC3139" t="s">
        <v>4518</v>
      </c>
      <c r="BD3139" t="s">
        <v>7284</v>
      </c>
      <c r="BE3139" t="s">
        <v>6787</v>
      </c>
      <c r="BF3139" t="s">
        <v>6788</v>
      </c>
      <c r="BG3139" t="s">
        <v>6789</v>
      </c>
      <c r="BJ3139" s="96">
        <v>4</v>
      </c>
      <c r="BK3139" s="96" t="s">
        <v>4293</v>
      </c>
      <c r="BL3139" s="68" t="s">
        <v>6786</v>
      </c>
      <c r="CQ3139" s="205">
        <v>1</v>
      </c>
    </row>
    <row r="3140" spans="52:95" x14ac:dyDescent="0.25">
      <c r="AZ3140" s="96" t="s">
        <v>3476</v>
      </c>
      <c r="BA3140" s="96" t="s">
        <v>10</v>
      </c>
      <c r="BB3140" s="96">
        <v>3</v>
      </c>
      <c r="BC3140" t="s">
        <v>4523</v>
      </c>
      <c r="BD3140" t="s">
        <v>7284</v>
      </c>
      <c r="BE3140" t="s">
        <v>7285</v>
      </c>
      <c r="BJ3140" s="96">
        <v>4</v>
      </c>
      <c r="BK3140" s="96" t="s">
        <v>4294</v>
      </c>
      <c r="BL3140" s="68" t="s">
        <v>6786</v>
      </c>
      <c r="CQ3140" s="205">
        <v>1</v>
      </c>
    </row>
    <row r="3141" spans="52:95" x14ac:dyDescent="0.25">
      <c r="AZ3141" s="96" t="s">
        <v>3476</v>
      </c>
      <c r="BA3141" s="96" t="s">
        <v>10</v>
      </c>
      <c r="BB3141" s="96">
        <v>4</v>
      </c>
      <c r="BC3141" t="s">
        <v>4527</v>
      </c>
      <c r="BD3141" t="s">
        <v>7284</v>
      </c>
      <c r="BE3141" t="s">
        <v>7180</v>
      </c>
      <c r="BJ3141" s="96">
        <v>4</v>
      </c>
      <c r="BK3141" s="96" t="s">
        <v>4295</v>
      </c>
      <c r="BL3141" s="68" t="s">
        <v>6786</v>
      </c>
      <c r="CQ3141" s="205">
        <v>1</v>
      </c>
    </row>
    <row r="3142" spans="52:95" x14ac:dyDescent="0.25">
      <c r="AZ3142" s="96" t="s">
        <v>3476</v>
      </c>
      <c r="BA3142" s="96" t="s">
        <v>10</v>
      </c>
      <c r="BB3142" s="96">
        <v>5</v>
      </c>
      <c r="BC3142" t="s">
        <v>4531</v>
      </c>
      <c r="BD3142" t="s">
        <v>7284</v>
      </c>
      <c r="BE3142" t="s">
        <v>7286</v>
      </c>
      <c r="BF3142" t="s">
        <v>6792</v>
      </c>
      <c r="BG3142" t="s">
        <v>6793</v>
      </c>
      <c r="BJ3142" s="96">
        <v>4</v>
      </c>
      <c r="BK3142" s="96" t="s">
        <v>4296</v>
      </c>
      <c r="BL3142" s="68" t="s">
        <v>6786</v>
      </c>
      <c r="CQ3142" s="205">
        <v>1</v>
      </c>
    </row>
    <row r="3143" spans="52:95" x14ac:dyDescent="0.25">
      <c r="AZ3143" s="96" t="s">
        <v>3476</v>
      </c>
      <c r="BA3143" s="96" t="s">
        <v>54</v>
      </c>
      <c r="BB3143" s="96">
        <v>1</v>
      </c>
      <c r="BC3143" t="s">
        <v>4536</v>
      </c>
      <c r="BD3143" t="s">
        <v>7262</v>
      </c>
      <c r="BJ3143" s="96">
        <v>4</v>
      </c>
      <c r="BK3143" s="96" t="s">
        <v>4297</v>
      </c>
      <c r="BL3143" s="68" t="s">
        <v>6786</v>
      </c>
      <c r="CQ3143" s="205">
        <v>1</v>
      </c>
    </row>
    <row r="3144" spans="52:95" x14ac:dyDescent="0.25">
      <c r="AZ3144" s="96" t="s">
        <v>3476</v>
      </c>
      <c r="BA3144" s="96" t="s">
        <v>54</v>
      </c>
      <c r="BB3144" s="96">
        <v>2</v>
      </c>
      <c r="BC3144" t="s">
        <v>4540</v>
      </c>
      <c r="BD3144" t="s">
        <v>4541</v>
      </c>
      <c r="BE3144" t="s">
        <v>6794</v>
      </c>
      <c r="BF3144" t="s">
        <v>6789</v>
      </c>
      <c r="BG3144" t="s">
        <v>6788</v>
      </c>
      <c r="BH3144" s="96" t="s">
        <v>6795</v>
      </c>
      <c r="BJ3144" s="96">
        <v>4</v>
      </c>
      <c r="BK3144" s="96" t="s">
        <v>4298</v>
      </c>
      <c r="BL3144" s="68" t="s">
        <v>6786</v>
      </c>
      <c r="CQ3144" s="205">
        <v>1</v>
      </c>
    </row>
    <row r="3145" spans="52:95" x14ac:dyDescent="0.25">
      <c r="AZ3145" s="96" t="s">
        <v>3476</v>
      </c>
      <c r="BA3145" s="96" t="s">
        <v>54</v>
      </c>
      <c r="BB3145" s="96">
        <v>3</v>
      </c>
      <c r="BC3145" t="s">
        <v>4545</v>
      </c>
      <c r="BD3145" t="s">
        <v>7285</v>
      </c>
      <c r="BJ3145" s="96">
        <v>4</v>
      </c>
      <c r="BK3145" s="96" t="s">
        <v>4299</v>
      </c>
      <c r="BL3145" s="68" t="s">
        <v>6786</v>
      </c>
      <c r="CQ3145" s="205">
        <v>1</v>
      </c>
    </row>
    <row r="3146" spans="52:95" x14ac:dyDescent="0.25">
      <c r="AZ3146" s="96" t="s">
        <v>3476</v>
      </c>
      <c r="BA3146" s="96" t="s">
        <v>54</v>
      </c>
      <c r="BB3146" s="96">
        <v>4</v>
      </c>
      <c r="BC3146" t="s">
        <v>4550</v>
      </c>
      <c r="BD3146" t="s">
        <v>4551</v>
      </c>
      <c r="BE3146" t="s">
        <v>6799</v>
      </c>
      <c r="BF3146" t="s">
        <v>6800</v>
      </c>
      <c r="BG3146" t="s">
        <v>6801</v>
      </c>
      <c r="BH3146" s="96" t="s">
        <v>6802</v>
      </c>
      <c r="BI3146" s="96" t="s">
        <v>6803</v>
      </c>
      <c r="BJ3146" s="96">
        <v>4</v>
      </c>
      <c r="BK3146" s="96" t="s">
        <v>4300</v>
      </c>
      <c r="BL3146" s="68" t="s">
        <v>6786</v>
      </c>
      <c r="CQ3146" s="205">
        <v>1</v>
      </c>
    </row>
    <row r="3147" spans="52:95" x14ac:dyDescent="0.25">
      <c r="AZ3147" s="96" t="s">
        <v>3476</v>
      </c>
      <c r="BA3147" s="96" t="s">
        <v>54</v>
      </c>
      <c r="BB3147" s="96">
        <v>5</v>
      </c>
      <c r="BC3147" t="s">
        <v>4555</v>
      </c>
      <c r="BD3147" t="s">
        <v>4556</v>
      </c>
      <c r="BE3147" t="s">
        <v>6804</v>
      </c>
      <c r="BF3147" t="s">
        <v>6805</v>
      </c>
      <c r="BG3147" t="s">
        <v>6806</v>
      </c>
      <c r="BH3147" s="96" t="s">
        <v>6807</v>
      </c>
      <c r="BJ3147" s="96">
        <v>4</v>
      </c>
      <c r="BK3147" s="96" t="s">
        <v>4301</v>
      </c>
      <c r="BL3147" s="68" t="s">
        <v>6786</v>
      </c>
      <c r="CQ3147" s="205">
        <v>1</v>
      </c>
    </row>
    <row r="3148" spans="52:95" x14ac:dyDescent="0.25">
      <c r="AZ3148" s="96" t="s">
        <v>3476</v>
      </c>
      <c r="BA3148" s="96" t="s">
        <v>12</v>
      </c>
      <c r="BB3148" s="96">
        <v>1</v>
      </c>
      <c r="BC3148" t="s">
        <v>4560</v>
      </c>
      <c r="BD3148" t="s">
        <v>5825</v>
      </c>
      <c r="BE3148" t="s">
        <v>3422</v>
      </c>
      <c r="BH3148"/>
      <c r="BI3148"/>
      <c r="BJ3148" s="96">
        <v>4</v>
      </c>
      <c r="BK3148" s="96" t="s">
        <v>4302</v>
      </c>
      <c r="BL3148" s="68" t="s">
        <v>6786</v>
      </c>
      <c r="CQ3148" s="205">
        <v>1</v>
      </c>
    </row>
    <row r="3149" spans="52:95" x14ac:dyDescent="0.25">
      <c r="AZ3149" s="96" t="s">
        <v>3476</v>
      </c>
      <c r="BA3149" s="96" t="s">
        <v>12</v>
      </c>
      <c r="BB3149" s="96">
        <v>2</v>
      </c>
      <c r="BC3149" t="s">
        <v>4564</v>
      </c>
      <c r="BD3149" t="s">
        <v>4565</v>
      </c>
      <c r="BE3149" t="s">
        <v>6808</v>
      </c>
      <c r="BF3149" t="s">
        <v>6809</v>
      </c>
      <c r="BG3149" t="s">
        <v>6810</v>
      </c>
      <c r="BH3149" t="s">
        <v>6811</v>
      </c>
      <c r="BI3149"/>
      <c r="BJ3149" s="96">
        <v>4</v>
      </c>
      <c r="BK3149" s="96" t="s">
        <v>4303</v>
      </c>
      <c r="BL3149" s="68" t="s">
        <v>6786</v>
      </c>
      <c r="CQ3149" s="205">
        <v>1</v>
      </c>
    </row>
    <row r="3150" spans="52:95" x14ac:dyDescent="0.25">
      <c r="AZ3150" s="96" t="s">
        <v>3476</v>
      </c>
      <c r="BA3150" s="96" t="s">
        <v>12</v>
      </c>
      <c r="BB3150" s="96">
        <v>3</v>
      </c>
      <c r="BC3150" t="s">
        <v>4569</v>
      </c>
      <c r="BD3150" t="s">
        <v>7287</v>
      </c>
      <c r="BE3150" t="s">
        <v>7285</v>
      </c>
      <c r="BH3150"/>
      <c r="BI3150"/>
      <c r="BJ3150" s="96">
        <v>4</v>
      </c>
      <c r="BK3150" s="96" t="s">
        <v>4304</v>
      </c>
      <c r="BL3150" s="68" t="s">
        <v>6786</v>
      </c>
      <c r="CQ3150" s="205">
        <v>1</v>
      </c>
    </row>
    <row r="3151" spans="52:95" x14ac:dyDescent="0.25">
      <c r="AZ3151" s="96" t="s">
        <v>3476</v>
      </c>
      <c r="BA3151" s="96" t="s">
        <v>12</v>
      </c>
      <c r="BB3151" s="96">
        <v>4</v>
      </c>
      <c r="BC3151" t="s">
        <v>4573</v>
      </c>
      <c r="BD3151" t="s">
        <v>6812</v>
      </c>
      <c r="BE3151" t="s">
        <v>6813</v>
      </c>
      <c r="BF3151" t="s">
        <v>6802</v>
      </c>
      <c r="BG3151" t="s">
        <v>6814</v>
      </c>
      <c r="BH3151" t="s">
        <v>6815</v>
      </c>
      <c r="BI3151" t="s">
        <v>6816</v>
      </c>
      <c r="BJ3151" s="96">
        <v>4</v>
      </c>
      <c r="BK3151" s="96" t="s">
        <v>4305</v>
      </c>
      <c r="BL3151" s="68" t="s">
        <v>6786</v>
      </c>
      <c r="CQ3151" s="205">
        <v>1</v>
      </c>
    </row>
    <row r="3152" spans="52:95" x14ac:dyDescent="0.25">
      <c r="AZ3152" s="96" t="s">
        <v>3476</v>
      </c>
      <c r="BA3152" s="96" t="s">
        <v>12</v>
      </c>
      <c r="BB3152" s="96">
        <v>5</v>
      </c>
      <c r="BC3152" t="s">
        <v>4577</v>
      </c>
      <c r="BD3152" t="s">
        <v>6817</v>
      </c>
      <c r="BE3152" t="s">
        <v>4578</v>
      </c>
      <c r="BF3152" t="s">
        <v>6818</v>
      </c>
      <c r="BG3152" t="s">
        <v>6819</v>
      </c>
      <c r="BH3152" t="s">
        <v>6793</v>
      </c>
      <c r="BI3152"/>
      <c r="BJ3152" s="96">
        <v>4</v>
      </c>
      <c r="BK3152" s="96" t="s">
        <v>4306</v>
      </c>
      <c r="BL3152" s="68" t="s">
        <v>6786</v>
      </c>
      <c r="CQ3152" s="205">
        <v>1</v>
      </c>
    </row>
    <row r="3153" spans="52:95" x14ac:dyDescent="0.25">
      <c r="AZ3153" s="96" t="s">
        <v>3485</v>
      </c>
      <c r="BA3153" s="96" t="s">
        <v>10</v>
      </c>
      <c r="BB3153" s="96">
        <v>1</v>
      </c>
      <c r="BC3153" t="s">
        <v>4512</v>
      </c>
      <c r="BD3153" t="s">
        <v>7288</v>
      </c>
      <c r="BE3153" t="s">
        <v>5825</v>
      </c>
      <c r="BJ3153" s="96">
        <v>4</v>
      </c>
      <c r="BK3153" s="96" t="s">
        <v>4292</v>
      </c>
      <c r="BL3153" s="68" t="s">
        <v>6786</v>
      </c>
      <c r="CQ3153" s="205">
        <v>1</v>
      </c>
    </row>
    <row r="3154" spans="52:95" x14ac:dyDescent="0.25">
      <c r="AZ3154" s="96" t="s">
        <v>3485</v>
      </c>
      <c r="BA3154" s="96" t="s">
        <v>10</v>
      </c>
      <c r="BB3154" s="96">
        <v>2</v>
      </c>
      <c r="BC3154" t="s">
        <v>4518</v>
      </c>
      <c r="BD3154" t="s">
        <v>7288</v>
      </c>
      <c r="BE3154" t="s">
        <v>6787</v>
      </c>
      <c r="BF3154" t="s">
        <v>6788</v>
      </c>
      <c r="BG3154" t="s">
        <v>6789</v>
      </c>
      <c r="BJ3154" s="96">
        <v>4</v>
      </c>
      <c r="BK3154" s="96" t="s">
        <v>4293</v>
      </c>
      <c r="BL3154" s="68" t="s">
        <v>6786</v>
      </c>
      <c r="CQ3154" s="205">
        <v>1</v>
      </c>
    </row>
    <row r="3155" spans="52:95" x14ac:dyDescent="0.25">
      <c r="AZ3155" s="96" t="s">
        <v>3485</v>
      </c>
      <c r="BA3155" s="96" t="s">
        <v>10</v>
      </c>
      <c r="BB3155" s="96">
        <v>3</v>
      </c>
      <c r="BC3155" t="s">
        <v>4523</v>
      </c>
      <c r="BD3155" t="s">
        <v>7288</v>
      </c>
      <c r="BE3155" t="s">
        <v>7289</v>
      </c>
      <c r="BJ3155" s="96">
        <v>4</v>
      </c>
      <c r="BK3155" s="96" t="s">
        <v>4294</v>
      </c>
      <c r="BL3155" s="68" t="s">
        <v>6786</v>
      </c>
      <c r="CQ3155" s="205">
        <v>1</v>
      </c>
    </row>
    <row r="3156" spans="52:95" x14ac:dyDescent="0.25">
      <c r="AZ3156" s="96" t="s">
        <v>3485</v>
      </c>
      <c r="BA3156" s="96" t="s">
        <v>10</v>
      </c>
      <c r="BB3156" s="96">
        <v>4</v>
      </c>
      <c r="BC3156" t="s">
        <v>4527</v>
      </c>
      <c r="BD3156" t="s">
        <v>7288</v>
      </c>
      <c r="BE3156" t="s">
        <v>7180</v>
      </c>
      <c r="BJ3156" s="96">
        <v>4</v>
      </c>
      <c r="BK3156" s="96" t="s">
        <v>4295</v>
      </c>
      <c r="BL3156" s="68" t="s">
        <v>6786</v>
      </c>
      <c r="CQ3156" s="205">
        <v>1</v>
      </c>
    </row>
    <row r="3157" spans="52:95" x14ac:dyDescent="0.25">
      <c r="AZ3157" s="96" t="s">
        <v>3485</v>
      </c>
      <c r="BA3157" s="96" t="s">
        <v>10</v>
      </c>
      <c r="BB3157" s="96">
        <v>5</v>
      </c>
      <c r="BC3157" t="s">
        <v>4531</v>
      </c>
      <c r="BD3157" t="s">
        <v>7288</v>
      </c>
      <c r="BE3157" t="s">
        <v>7290</v>
      </c>
      <c r="BF3157" t="s">
        <v>6792</v>
      </c>
      <c r="BG3157" t="s">
        <v>6793</v>
      </c>
      <c r="BJ3157" s="96">
        <v>4</v>
      </c>
      <c r="BK3157" s="96" t="s">
        <v>4296</v>
      </c>
      <c r="BL3157" s="68" t="s">
        <v>6786</v>
      </c>
      <c r="CQ3157" s="205">
        <v>1</v>
      </c>
    </row>
    <row r="3158" spans="52:95" x14ac:dyDescent="0.25">
      <c r="AZ3158" s="96" t="s">
        <v>3485</v>
      </c>
      <c r="BA3158" s="96" t="s">
        <v>54</v>
      </c>
      <c r="BB3158" s="96">
        <v>1</v>
      </c>
      <c r="BC3158" t="s">
        <v>4536</v>
      </c>
      <c r="BD3158" t="s">
        <v>7291</v>
      </c>
      <c r="BJ3158" s="96">
        <v>4</v>
      </c>
      <c r="BK3158" s="96" t="s">
        <v>4297</v>
      </c>
      <c r="BL3158" s="68" t="s">
        <v>6786</v>
      </c>
      <c r="CQ3158" s="205">
        <v>1</v>
      </c>
    </row>
    <row r="3159" spans="52:95" x14ac:dyDescent="0.25">
      <c r="AZ3159" s="96" t="s">
        <v>3485</v>
      </c>
      <c r="BA3159" s="96" t="s">
        <v>54</v>
      </c>
      <c r="BB3159" s="96">
        <v>2</v>
      </c>
      <c r="BC3159" t="s">
        <v>4540</v>
      </c>
      <c r="BD3159" t="s">
        <v>4541</v>
      </c>
      <c r="BE3159" t="s">
        <v>6794</v>
      </c>
      <c r="BF3159" t="s">
        <v>6789</v>
      </c>
      <c r="BG3159" t="s">
        <v>6788</v>
      </c>
      <c r="BH3159" s="96" t="s">
        <v>6795</v>
      </c>
      <c r="BJ3159" s="96">
        <v>4</v>
      </c>
      <c r="BK3159" s="96" t="s">
        <v>4298</v>
      </c>
      <c r="BL3159" s="68" t="s">
        <v>6786</v>
      </c>
      <c r="CQ3159" s="205">
        <v>1</v>
      </c>
    </row>
    <row r="3160" spans="52:95" x14ac:dyDescent="0.25">
      <c r="AZ3160" s="96" t="s">
        <v>3485</v>
      </c>
      <c r="BA3160" s="96" t="s">
        <v>54</v>
      </c>
      <c r="BB3160" s="96">
        <v>3</v>
      </c>
      <c r="BC3160" t="s">
        <v>4545</v>
      </c>
      <c r="BD3160" t="s">
        <v>7289</v>
      </c>
      <c r="BJ3160" s="96">
        <v>4</v>
      </c>
      <c r="BK3160" s="96" t="s">
        <v>4299</v>
      </c>
      <c r="BL3160" s="68" t="s">
        <v>6786</v>
      </c>
      <c r="CQ3160" s="205">
        <v>1</v>
      </c>
    </row>
    <row r="3161" spans="52:95" x14ac:dyDescent="0.25">
      <c r="AZ3161" s="96" t="s">
        <v>3485</v>
      </c>
      <c r="BA3161" s="96" t="s">
        <v>54</v>
      </c>
      <c r="BB3161" s="96">
        <v>4</v>
      </c>
      <c r="BC3161" t="s">
        <v>4550</v>
      </c>
      <c r="BD3161" t="s">
        <v>4551</v>
      </c>
      <c r="BE3161" t="s">
        <v>6799</v>
      </c>
      <c r="BF3161" t="s">
        <v>6800</v>
      </c>
      <c r="BG3161" t="s">
        <v>6801</v>
      </c>
      <c r="BH3161" s="96" t="s">
        <v>6802</v>
      </c>
      <c r="BI3161" s="96" t="s">
        <v>6803</v>
      </c>
      <c r="BJ3161" s="96">
        <v>4</v>
      </c>
      <c r="BK3161" s="96" t="s">
        <v>4300</v>
      </c>
      <c r="BL3161" s="68" t="s">
        <v>6786</v>
      </c>
      <c r="CQ3161" s="205">
        <v>1</v>
      </c>
    </row>
    <row r="3162" spans="52:95" x14ac:dyDescent="0.25">
      <c r="AZ3162" s="96" t="s">
        <v>3485</v>
      </c>
      <c r="BA3162" s="96" t="s">
        <v>54</v>
      </c>
      <c r="BB3162" s="96">
        <v>5</v>
      </c>
      <c r="BC3162" t="s">
        <v>4555</v>
      </c>
      <c r="BD3162" t="s">
        <v>4556</v>
      </c>
      <c r="BE3162" t="s">
        <v>6804</v>
      </c>
      <c r="BF3162" t="s">
        <v>6805</v>
      </c>
      <c r="BG3162" t="s">
        <v>6806</v>
      </c>
      <c r="BH3162" s="96" t="s">
        <v>6807</v>
      </c>
      <c r="BJ3162" s="96">
        <v>4</v>
      </c>
      <c r="BK3162" s="96" t="s">
        <v>4301</v>
      </c>
      <c r="BL3162" s="68" t="s">
        <v>6786</v>
      </c>
      <c r="CQ3162" s="205">
        <v>1</v>
      </c>
    </row>
    <row r="3163" spans="52:95" x14ac:dyDescent="0.25">
      <c r="AZ3163" s="96" t="s">
        <v>3485</v>
      </c>
      <c r="BA3163" s="96" t="s">
        <v>12</v>
      </c>
      <c r="BB3163" s="96">
        <v>1</v>
      </c>
      <c r="BC3163" t="s">
        <v>4560</v>
      </c>
      <c r="BD3163" t="s">
        <v>5825</v>
      </c>
      <c r="BH3163"/>
      <c r="BI3163"/>
      <c r="BJ3163" s="96">
        <v>4</v>
      </c>
      <c r="BK3163" s="96" t="s">
        <v>4302</v>
      </c>
      <c r="BL3163" s="68" t="s">
        <v>6786</v>
      </c>
      <c r="CQ3163" s="205">
        <v>1</v>
      </c>
    </row>
    <row r="3164" spans="52:95" x14ac:dyDescent="0.25">
      <c r="AZ3164" s="96" t="s">
        <v>3485</v>
      </c>
      <c r="BA3164" s="96" t="s">
        <v>12</v>
      </c>
      <c r="BB3164" s="96">
        <v>2</v>
      </c>
      <c r="BC3164" t="s">
        <v>4564</v>
      </c>
      <c r="BD3164" t="s">
        <v>4565</v>
      </c>
      <c r="BE3164" t="s">
        <v>6808</v>
      </c>
      <c r="BF3164" t="s">
        <v>6809</v>
      </c>
      <c r="BG3164" t="s">
        <v>6810</v>
      </c>
      <c r="BH3164" t="s">
        <v>6811</v>
      </c>
      <c r="BI3164"/>
      <c r="BJ3164" s="96">
        <v>4</v>
      </c>
      <c r="BK3164" s="96" t="s">
        <v>4303</v>
      </c>
      <c r="BL3164" s="68" t="s">
        <v>6786</v>
      </c>
      <c r="CQ3164" s="205">
        <v>1</v>
      </c>
    </row>
    <row r="3165" spans="52:95" x14ac:dyDescent="0.25">
      <c r="AZ3165" s="96" t="s">
        <v>3485</v>
      </c>
      <c r="BA3165" s="96" t="s">
        <v>12</v>
      </c>
      <c r="BB3165" s="96">
        <v>3</v>
      </c>
      <c r="BC3165" t="s">
        <v>4569</v>
      </c>
      <c r="BD3165" t="s">
        <v>7292</v>
      </c>
      <c r="BE3165" t="s">
        <v>7289</v>
      </c>
      <c r="BH3165"/>
      <c r="BI3165"/>
      <c r="BJ3165" s="96">
        <v>4</v>
      </c>
      <c r="BK3165" s="96" t="s">
        <v>4304</v>
      </c>
      <c r="BL3165" s="68" t="s">
        <v>6786</v>
      </c>
      <c r="CQ3165" s="205">
        <v>1</v>
      </c>
    </row>
    <row r="3166" spans="52:95" x14ac:dyDescent="0.25">
      <c r="AZ3166" s="96" t="s">
        <v>3485</v>
      </c>
      <c r="BA3166" s="96" t="s">
        <v>12</v>
      </c>
      <c r="BB3166" s="96">
        <v>4</v>
      </c>
      <c r="BC3166" t="s">
        <v>4573</v>
      </c>
      <c r="BD3166" t="s">
        <v>6812</v>
      </c>
      <c r="BE3166" t="s">
        <v>6813</v>
      </c>
      <c r="BF3166" t="s">
        <v>6802</v>
      </c>
      <c r="BG3166" t="s">
        <v>6814</v>
      </c>
      <c r="BH3166" t="s">
        <v>6815</v>
      </c>
      <c r="BI3166" t="s">
        <v>6816</v>
      </c>
      <c r="BJ3166" s="96">
        <v>4</v>
      </c>
      <c r="BK3166" s="96" t="s">
        <v>4305</v>
      </c>
      <c r="BL3166" s="68" t="s">
        <v>6786</v>
      </c>
      <c r="CQ3166" s="205">
        <v>1</v>
      </c>
    </row>
    <row r="3167" spans="52:95" x14ac:dyDescent="0.25">
      <c r="AZ3167" s="96" t="s">
        <v>3485</v>
      </c>
      <c r="BA3167" s="96" t="s">
        <v>12</v>
      </c>
      <c r="BB3167" s="96">
        <v>5</v>
      </c>
      <c r="BC3167" t="s">
        <v>4577</v>
      </c>
      <c r="BD3167" t="s">
        <v>6817</v>
      </c>
      <c r="BE3167" t="s">
        <v>4578</v>
      </c>
      <c r="BF3167" t="s">
        <v>6818</v>
      </c>
      <c r="BG3167" t="s">
        <v>6819</v>
      </c>
      <c r="BH3167" t="s">
        <v>6793</v>
      </c>
      <c r="BI3167"/>
      <c r="BJ3167" s="96">
        <v>4</v>
      </c>
      <c r="BK3167" s="96" t="s">
        <v>4306</v>
      </c>
      <c r="BL3167" s="68" t="s">
        <v>6786</v>
      </c>
      <c r="CQ3167" s="205">
        <v>1</v>
      </c>
    </row>
    <row r="3168" spans="52:95" x14ac:dyDescent="0.25">
      <c r="AZ3168" s="96" t="s">
        <v>3495</v>
      </c>
      <c r="BA3168" s="96" t="s">
        <v>10</v>
      </c>
      <c r="BB3168" s="96">
        <v>1</v>
      </c>
      <c r="BC3168" t="s">
        <v>4512</v>
      </c>
      <c r="BD3168" t="s">
        <v>7293</v>
      </c>
      <c r="BE3168" t="s">
        <v>5825</v>
      </c>
      <c r="BF3168" t="s">
        <v>7294</v>
      </c>
      <c r="BJ3168" s="96">
        <v>4</v>
      </c>
      <c r="BK3168" s="96" t="s">
        <v>4292</v>
      </c>
      <c r="BL3168" s="68" t="s">
        <v>6786</v>
      </c>
      <c r="CQ3168" s="205">
        <v>1</v>
      </c>
    </row>
    <row r="3169" spans="52:95" x14ac:dyDescent="0.25">
      <c r="AZ3169" s="96" t="s">
        <v>3495</v>
      </c>
      <c r="BA3169" s="96" t="s">
        <v>10</v>
      </c>
      <c r="BB3169" s="96">
        <v>2</v>
      </c>
      <c r="BC3169" t="s">
        <v>4518</v>
      </c>
      <c r="BD3169" t="s">
        <v>7293</v>
      </c>
      <c r="BE3169" t="s">
        <v>6787</v>
      </c>
      <c r="BF3169" t="s">
        <v>6788</v>
      </c>
      <c r="BG3169" t="s">
        <v>6789</v>
      </c>
      <c r="BJ3169" s="96">
        <v>4</v>
      </c>
      <c r="BK3169" s="96" t="s">
        <v>4293</v>
      </c>
      <c r="BL3169" s="68" t="s">
        <v>6786</v>
      </c>
      <c r="CQ3169" s="205">
        <v>1</v>
      </c>
    </row>
    <row r="3170" spans="52:95" x14ac:dyDescent="0.25">
      <c r="AZ3170" s="96" t="s">
        <v>3495</v>
      </c>
      <c r="BA3170" s="96" t="s">
        <v>10</v>
      </c>
      <c r="BB3170" s="96">
        <v>3</v>
      </c>
      <c r="BC3170" t="s">
        <v>4523</v>
      </c>
      <c r="BD3170" t="s">
        <v>7293</v>
      </c>
      <c r="BE3170" t="s">
        <v>7295</v>
      </c>
      <c r="BJ3170" s="96">
        <v>4</v>
      </c>
      <c r="BK3170" s="96" t="s">
        <v>4294</v>
      </c>
      <c r="BL3170" s="68" t="s">
        <v>6786</v>
      </c>
      <c r="CQ3170" s="205">
        <v>1</v>
      </c>
    </row>
    <row r="3171" spans="52:95" x14ac:dyDescent="0.25">
      <c r="AZ3171" s="96" t="s">
        <v>3495</v>
      </c>
      <c r="BA3171" s="96" t="s">
        <v>10</v>
      </c>
      <c r="BB3171" s="96">
        <v>4</v>
      </c>
      <c r="BC3171" t="s">
        <v>4527</v>
      </c>
      <c r="BD3171" t="s">
        <v>7293</v>
      </c>
      <c r="BE3171" t="s">
        <v>7180</v>
      </c>
      <c r="BJ3171" s="96">
        <v>4</v>
      </c>
      <c r="BK3171" s="96" t="s">
        <v>4295</v>
      </c>
      <c r="BL3171" s="68" t="s">
        <v>6786</v>
      </c>
      <c r="CQ3171" s="205">
        <v>1</v>
      </c>
    </row>
    <row r="3172" spans="52:95" x14ac:dyDescent="0.25">
      <c r="AZ3172" s="96" t="s">
        <v>3495</v>
      </c>
      <c r="BA3172" s="96" t="s">
        <v>10</v>
      </c>
      <c r="BB3172" s="96">
        <v>5</v>
      </c>
      <c r="BC3172" t="s">
        <v>4531</v>
      </c>
      <c r="BD3172" t="s">
        <v>7293</v>
      </c>
      <c r="BE3172" t="s">
        <v>7296</v>
      </c>
      <c r="BF3172" t="s">
        <v>6792</v>
      </c>
      <c r="BG3172" t="s">
        <v>6793</v>
      </c>
      <c r="BJ3172" s="96">
        <v>4</v>
      </c>
      <c r="BK3172" s="96" t="s">
        <v>4296</v>
      </c>
      <c r="BL3172" s="68" t="s">
        <v>6786</v>
      </c>
      <c r="CQ3172" s="205">
        <v>1</v>
      </c>
    </row>
    <row r="3173" spans="52:95" x14ac:dyDescent="0.25">
      <c r="AZ3173" s="96" t="s">
        <v>3495</v>
      </c>
      <c r="BA3173" s="96" t="s">
        <v>54</v>
      </c>
      <c r="BB3173" s="96">
        <v>1</v>
      </c>
      <c r="BC3173" t="s">
        <v>4536</v>
      </c>
      <c r="BD3173" t="s">
        <v>7297</v>
      </c>
      <c r="BJ3173" s="96">
        <v>4</v>
      </c>
      <c r="BK3173" s="96" t="s">
        <v>4297</v>
      </c>
      <c r="BL3173" s="68" t="s">
        <v>6786</v>
      </c>
      <c r="CQ3173" s="205">
        <v>1</v>
      </c>
    </row>
    <row r="3174" spans="52:95" x14ac:dyDescent="0.25">
      <c r="AZ3174" s="96" t="s">
        <v>3495</v>
      </c>
      <c r="BA3174" s="96" t="s">
        <v>54</v>
      </c>
      <c r="BB3174" s="96">
        <v>2</v>
      </c>
      <c r="BC3174" t="s">
        <v>4540</v>
      </c>
      <c r="BD3174" t="s">
        <v>4541</v>
      </c>
      <c r="BE3174" t="s">
        <v>6794</v>
      </c>
      <c r="BF3174" t="s">
        <v>6789</v>
      </c>
      <c r="BG3174" t="s">
        <v>6788</v>
      </c>
      <c r="BH3174" s="96" t="s">
        <v>6795</v>
      </c>
      <c r="BJ3174" s="96">
        <v>4</v>
      </c>
      <c r="BK3174" s="96" t="s">
        <v>4298</v>
      </c>
      <c r="BL3174" s="68" t="s">
        <v>6786</v>
      </c>
      <c r="CQ3174" s="205">
        <v>1</v>
      </c>
    </row>
    <row r="3175" spans="52:95" x14ac:dyDescent="0.25">
      <c r="AZ3175" s="96" t="s">
        <v>3495</v>
      </c>
      <c r="BA3175" s="96" t="s">
        <v>54</v>
      </c>
      <c r="BB3175" s="96">
        <v>3</v>
      </c>
      <c r="BC3175" t="s">
        <v>4545</v>
      </c>
      <c r="BD3175" t="s">
        <v>7295</v>
      </c>
      <c r="BJ3175" s="96">
        <v>4</v>
      </c>
      <c r="BK3175" s="96" t="s">
        <v>4299</v>
      </c>
      <c r="BL3175" s="68" t="s">
        <v>6786</v>
      </c>
      <c r="CQ3175" s="205">
        <v>1</v>
      </c>
    </row>
    <row r="3176" spans="52:95" x14ac:dyDescent="0.25">
      <c r="AZ3176" s="96" t="s">
        <v>3495</v>
      </c>
      <c r="BA3176" s="96" t="s">
        <v>54</v>
      </c>
      <c r="BB3176" s="96">
        <v>4</v>
      </c>
      <c r="BC3176" t="s">
        <v>4550</v>
      </c>
      <c r="BD3176" t="s">
        <v>4551</v>
      </c>
      <c r="BE3176" t="s">
        <v>6799</v>
      </c>
      <c r="BF3176" t="s">
        <v>6800</v>
      </c>
      <c r="BG3176" t="s">
        <v>6801</v>
      </c>
      <c r="BH3176" s="96" t="s">
        <v>6802</v>
      </c>
      <c r="BI3176" s="96" t="s">
        <v>6803</v>
      </c>
      <c r="BJ3176" s="96">
        <v>4</v>
      </c>
      <c r="BK3176" s="96" t="s">
        <v>4300</v>
      </c>
      <c r="BL3176" s="68" t="s">
        <v>6786</v>
      </c>
      <c r="CQ3176" s="205">
        <v>1</v>
      </c>
    </row>
    <row r="3177" spans="52:95" x14ac:dyDescent="0.25">
      <c r="AZ3177" s="96" t="s">
        <v>3495</v>
      </c>
      <c r="BA3177" s="96" t="s">
        <v>54</v>
      </c>
      <c r="BB3177" s="96">
        <v>5</v>
      </c>
      <c r="BC3177" t="s">
        <v>4555</v>
      </c>
      <c r="BD3177" t="s">
        <v>4556</v>
      </c>
      <c r="BE3177" t="s">
        <v>6804</v>
      </c>
      <c r="BF3177" t="s">
        <v>6805</v>
      </c>
      <c r="BG3177" t="s">
        <v>6806</v>
      </c>
      <c r="BH3177" s="96" t="s">
        <v>6807</v>
      </c>
      <c r="BJ3177" s="96">
        <v>4</v>
      </c>
      <c r="BK3177" s="96" t="s">
        <v>4301</v>
      </c>
      <c r="BL3177" s="68" t="s">
        <v>6786</v>
      </c>
      <c r="CQ3177" s="205">
        <v>1</v>
      </c>
    </row>
    <row r="3178" spans="52:95" x14ac:dyDescent="0.25">
      <c r="AZ3178" s="96" t="s">
        <v>3495</v>
      </c>
      <c r="BA3178" s="96" t="s">
        <v>12</v>
      </c>
      <c r="BB3178" s="96">
        <v>1</v>
      </c>
      <c r="BC3178" t="s">
        <v>4560</v>
      </c>
      <c r="BD3178" t="s">
        <v>5825</v>
      </c>
      <c r="BE3178" t="s">
        <v>7294</v>
      </c>
      <c r="BH3178"/>
      <c r="BI3178"/>
      <c r="BJ3178" s="96">
        <v>4</v>
      </c>
      <c r="BK3178" s="96" t="s">
        <v>4302</v>
      </c>
      <c r="BL3178" s="68" t="s">
        <v>6786</v>
      </c>
      <c r="CQ3178" s="205">
        <v>1</v>
      </c>
    </row>
    <row r="3179" spans="52:95" x14ac:dyDescent="0.25">
      <c r="AZ3179" s="96" t="s">
        <v>3495</v>
      </c>
      <c r="BA3179" s="96" t="s">
        <v>12</v>
      </c>
      <c r="BB3179" s="96">
        <v>2</v>
      </c>
      <c r="BC3179" t="s">
        <v>4564</v>
      </c>
      <c r="BD3179" t="s">
        <v>4565</v>
      </c>
      <c r="BE3179" t="s">
        <v>6808</v>
      </c>
      <c r="BF3179" t="s">
        <v>6809</v>
      </c>
      <c r="BG3179" t="s">
        <v>6810</v>
      </c>
      <c r="BH3179" t="s">
        <v>6811</v>
      </c>
      <c r="BI3179"/>
      <c r="BJ3179" s="96">
        <v>4</v>
      </c>
      <c r="BK3179" s="96" t="s">
        <v>4303</v>
      </c>
      <c r="BL3179" s="68" t="s">
        <v>6786</v>
      </c>
      <c r="CQ3179" s="205">
        <v>1</v>
      </c>
    </row>
    <row r="3180" spans="52:95" x14ac:dyDescent="0.25">
      <c r="AZ3180" s="96" t="s">
        <v>3495</v>
      </c>
      <c r="BA3180" s="96" t="s">
        <v>12</v>
      </c>
      <c r="BB3180" s="96">
        <v>3</v>
      </c>
      <c r="BC3180" t="s">
        <v>4569</v>
      </c>
      <c r="BD3180" t="s">
        <v>7298</v>
      </c>
      <c r="BE3180" t="s">
        <v>7295</v>
      </c>
      <c r="BH3180"/>
      <c r="BI3180"/>
      <c r="BJ3180" s="96">
        <v>4</v>
      </c>
      <c r="BK3180" s="96" t="s">
        <v>4304</v>
      </c>
      <c r="BL3180" s="68" t="s">
        <v>6786</v>
      </c>
      <c r="CQ3180" s="205">
        <v>1</v>
      </c>
    </row>
    <row r="3181" spans="52:95" x14ac:dyDescent="0.25">
      <c r="AZ3181" s="96" t="s">
        <v>3495</v>
      </c>
      <c r="BA3181" s="96" t="s">
        <v>12</v>
      </c>
      <c r="BB3181" s="96">
        <v>4</v>
      </c>
      <c r="BC3181" t="s">
        <v>4573</v>
      </c>
      <c r="BD3181" t="s">
        <v>6812</v>
      </c>
      <c r="BE3181" t="s">
        <v>6813</v>
      </c>
      <c r="BF3181" t="s">
        <v>6802</v>
      </c>
      <c r="BG3181" t="s">
        <v>6814</v>
      </c>
      <c r="BH3181" t="s">
        <v>6815</v>
      </c>
      <c r="BI3181" t="s">
        <v>6816</v>
      </c>
      <c r="BJ3181" s="96">
        <v>4</v>
      </c>
      <c r="BK3181" s="96" t="s">
        <v>4305</v>
      </c>
      <c r="BL3181" s="68" t="s">
        <v>6786</v>
      </c>
      <c r="CQ3181" s="205">
        <v>1</v>
      </c>
    </row>
    <row r="3182" spans="52:95" x14ac:dyDescent="0.25">
      <c r="AZ3182" s="96" t="s">
        <v>3495</v>
      </c>
      <c r="BA3182" s="96" t="s">
        <v>12</v>
      </c>
      <c r="BB3182" s="96">
        <v>5</v>
      </c>
      <c r="BC3182" t="s">
        <v>4577</v>
      </c>
      <c r="BD3182" t="s">
        <v>6817</v>
      </c>
      <c r="BE3182" t="s">
        <v>4578</v>
      </c>
      <c r="BF3182" t="s">
        <v>6818</v>
      </c>
      <c r="BG3182" t="s">
        <v>6819</v>
      </c>
      <c r="BH3182" t="s">
        <v>6793</v>
      </c>
      <c r="BI3182"/>
      <c r="BJ3182" s="96">
        <v>4</v>
      </c>
      <c r="BK3182" s="96" t="s">
        <v>4306</v>
      </c>
      <c r="BL3182" s="68" t="s">
        <v>6786</v>
      </c>
      <c r="CQ3182" s="205">
        <v>1</v>
      </c>
    </row>
    <row r="3183" spans="52:95" x14ac:dyDescent="0.25">
      <c r="AZ3183" s="96" t="s">
        <v>3506</v>
      </c>
      <c r="BA3183" s="96" t="s">
        <v>10</v>
      </c>
      <c r="BB3183" s="96">
        <v>1</v>
      </c>
      <c r="BC3183" t="s">
        <v>4512</v>
      </c>
      <c r="BD3183" t="s">
        <v>7299</v>
      </c>
      <c r="BE3183" t="s">
        <v>5825</v>
      </c>
      <c r="BF3183" t="s">
        <v>3508</v>
      </c>
      <c r="BJ3183" s="96">
        <v>4</v>
      </c>
      <c r="BK3183" s="96" t="s">
        <v>4292</v>
      </c>
      <c r="BL3183" s="68" t="s">
        <v>6786</v>
      </c>
      <c r="CQ3183" s="205">
        <v>1</v>
      </c>
    </row>
    <row r="3184" spans="52:95" x14ac:dyDescent="0.25">
      <c r="AZ3184" s="96" t="s">
        <v>3506</v>
      </c>
      <c r="BA3184" s="96" t="s">
        <v>10</v>
      </c>
      <c r="BB3184" s="96">
        <v>2</v>
      </c>
      <c r="BC3184" t="s">
        <v>4518</v>
      </c>
      <c r="BD3184" t="s">
        <v>7299</v>
      </c>
      <c r="BE3184" t="s">
        <v>6787</v>
      </c>
      <c r="BF3184" t="s">
        <v>6788</v>
      </c>
      <c r="BG3184" t="s">
        <v>6789</v>
      </c>
      <c r="BJ3184" s="96">
        <v>4</v>
      </c>
      <c r="BK3184" s="96" t="s">
        <v>4293</v>
      </c>
      <c r="BL3184" s="68" t="s">
        <v>6786</v>
      </c>
      <c r="CQ3184" s="205">
        <v>1</v>
      </c>
    </row>
    <row r="3185" spans="52:95" x14ac:dyDescent="0.25">
      <c r="AZ3185" s="96" t="s">
        <v>3506</v>
      </c>
      <c r="BA3185" s="96" t="s">
        <v>10</v>
      </c>
      <c r="BB3185" s="96">
        <v>3</v>
      </c>
      <c r="BC3185" t="s">
        <v>4523</v>
      </c>
      <c r="BD3185" t="s">
        <v>7299</v>
      </c>
      <c r="BE3185" t="s">
        <v>7300</v>
      </c>
      <c r="BJ3185" s="96">
        <v>4</v>
      </c>
      <c r="BK3185" s="96" t="s">
        <v>4294</v>
      </c>
      <c r="BL3185" s="68" t="s">
        <v>6786</v>
      </c>
      <c r="CQ3185" s="205">
        <v>1</v>
      </c>
    </row>
    <row r="3186" spans="52:95" x14ac:dyDescent="0.25">
      <c r="AZ3186" s="96" t="s">
        <v>3506</v>
      </c>
      <c r="BA3186" s="96" t="s">
        <v>10</v>
      </c>
      <c r="BB3186" s="96">
        <v>4</v>
      </c>
      <c r="BC3186" t="s">
        <v>4527</v>
      </c>
      <c r="BD3186" t="s">
        <v>7299</v>
      </c>
      <c r="BE3186" t="s">
        <v>7180</v>
      </c>
      <c r="BJ3186" s="96">
        <v>4</v>
      </c>
      <c r="BK3186" s="96" t="s">
        <v>4295</v>
      </c>
      <c r="BL3186" s="68" t="s">
        <v>6786</v>
      </c>
      <c r="CQ3186" s="205">
        <v>1</v>
      </c>
    </row>
    <row r="3187" spans="52:95" x14ac:dyDescent="0.25">
      <c r="AZ3187" s="96" t="s">
        <v>3506</v>
      </c>
      <c r="BA3187" s="96" t="s">
        <v>10</v>
      </c>
      <c r="BB3187" s="96">
        <v>5</v>
      </c>
      <c r="BC3187" t="s">
        <v>4531</v>
      </c>
      <c r="BD3187" t="s">
        <v>7299</v>
      </c>
      <c r="BE3187" t="s">
        <v>7301</v>
      </c>
      <c r="BF3187" t="s">
        <v>6792</v>
      </c>
      <c r="BG3187" t="s">
        <v>6793</v>
      </c>
      <c r="BJ3187" s="96">
        <v>4</v>
      </c>
      <c r="BK3187" s="96" t="s">
        <v>4296</v>
      </c>
      <c r="BL3187" s="68" t="s">
        <v>6786</v>
      </c>
      <c r="CQ3187" s="205">
        <v>1</v>
      </c>
    </row>
    <row r="3188" spans="52:95" x14ac:dyDescent="0.25">
      <c r="AZ3188" s="96" t="s">
        <v>3506</v>
      </c>
      <c r="BA3188" s="96" t="s">
        <v>54</v>
      </c>
      <c r="BB3188" s="96">
        <v>1</v>
      </c>
      <c r="BC3188" t="s">
        <v>4536</v>
      </c>
      <c r="BD3188" t="s">
        <v>7302</v>
      </c>
      <c r="BJ3188" s="96">
        <v>4</v>
      </c>
      <c r="BK3188" s="96" t="s">
        <v>4297</v>
      </c>
      <c r="BL3188" s="68" t="s">
        <v>6786</v>
      </c>
      <c r="CQ3188" s="205">
        <v>1</v>
      </c>
    </row>
    <row r="3189" spans="52:95" x14ac:dyDescent="0.25">
      <c r="AZ3189" s="96" t="s">
        <v>3506</v>
      </c>
      <c r="BA3189" s="96" t="s">
        <v>54</v>
      </c>
      <c r="BB3189" s="96">
        <v>2</v>
      </c>
      <c r="BC3189" t="s">
        <v>4540</v>
      </c>
      <c r="BD3189" t="s">
        <v>4541</v>
      </c>
      <c r="BE3189" t="s">
        <v>6794</v>
      </c>
      <c r="BF3189" t="s">
        <v>6789</v>
      </c>
      <c r="BG3189" t="s">
        <v>6788</v>
      </c>
      <c r="BH3189" s="96" t="s">
        <v>6795</v>
      </c>
      <c r="BJ3189" s="96">
        <v>4</v>
      </c>
      <c r="BK3189" s="96" t="s">
        <v>4298</v>
      </c>
      <c r="BL3189" s="68" t="s">
        <v>6786</v>
      </c>
      <c r="CQ3189" s="205">
        <v>1</v>
      </c>
    </row>
    <row r="3190" spans="52:95" x14ac:dyDescent="0.25">
      <c r="AZ3190" s="96" t="s">
        <v>3506</v>
      </c>
      <c r="BA3190" s="96" t="s">
        <v>54</v>
      </c>
      <c r="BB3190" s="96">
        <v>3</v>
      </c>
      <c r="BC3190" t="s">
        <v>4545</v>
      </c>
      <c r="BD3190" t="s">
        <v>7300</v>
      </c>
      <c r="BJ3190" s="96">
        <v>4</v>
      </c>
      <c r="BK3190" s="96" t="s">
        <v>4299</v>
      </c>
      <c r="BL3190" s="68" t="s">
        <v>6786</v>
      </c>
      <c r="CQ3190" s="205">
        <v>1</v>
      </c>
    </row>
    <row r="3191" spans="52:95" x14ac:dyDescent="0.25">
      <c r="AZ3191" s="96" t="s">
        <v>3506</v>
      </c>
      <c r="BA3191" s="96" t="s">
        <v>54</v>
      </c>
      <c r="BB3191" s="96">
        <v>4</v>
      </c>
      <c r="BC3191" t="s">
        <v>4550</v>
      </c>
      <c r="BD3191" t="s">
        <v>4551</v>
      </c>
      <c r="BE3191" t="s">
        <v>6799</v>
      </c>
      <c r="BF3191" t="s">
        <v>6800</v>
      </c>
      <c r="BG3191" t="s">
        <v>6801</v>
      </c>
      <c r="BH3191" s="96" t="s">
        <v>6802</v>
      </c>
      <c r="BI3191" s="96" t="s">
        <v>6803</v>
      </c>
      <c r="BJ3191" s="96">
        <v>4</v>
      </c>
      <c r="BK3191" s="96" t="s">
        <v>4300</v>
      </c>
      <c r="BL3191" s="68" t="s">
        <v>6786</v>
      </c>
      <c r="CQ3191" s="205">
        <v>1</v>
      </c>
    </row>
    <row r="3192" spans="52:95" x14ac:dyDescent="0.25">
      <c r="AZ3192" s="96" t="s">
        <v>3506</v>
      </c>
      <c r="BA3192" s="96" t="s">
        <v>54</v>
      </c>
      <c r="BB3192" s="96">
        <v>5</v>
      </c>
      <c r="BC3192" t="s">
        <v>4555</v>
      </c>
      <c r="BD3192" t="s">
        <v>4556</v>
      </c>
      <c r="BE3192" t="s">
        <v>6804</v>
      </c>
      <c r="BF3192" t="s">
        <v>6805</v>
      </c>
      <c r="BG3192" t="s">
        <v>6806</v>
      </c>
      <c r="BH3192" s="96" t="s">
        <v>6807</v>
      </c>
      <c r="BJ3192" s="96">
        <v>4</v>
      </c>
      <c r="BK3192" s="96" t="s">
        <v>4301</v>
      </c>
      <c r="BL3192" s="68" t="s">
        <v>6786</v>
      </c>
      <c r="CQ3192" s="205">
        <v>1</v>
      </c>
    </row>
    <row r="3193" spans="52:95" x14ac:dyDescent="0.25">
      <c r="AZ3193" s="96" t="s">
        <v>3506</v>
      </c>
      <c r="BA3193" s="96" t="s">
        <v>12</v>
      </c>
      <c r="BB3193" s="96">
        <v>1</v>
      </c>
      <c r="BC3193" t="s">
        <v>4560</v>
      </c>
      <c r="BD3193" t="s">
        <v>5825</v>
      </c>
      <c r="BE3193" t="s">
        <v>3508</v>
      </c>
      <c r="BH3193"/>
      <c r="BI3193"/>
      <c r="BJ3193" s="96">
        <v>4</v>
      </c>
      <c r="BK3193" s="96" t="s">
        <v>4302</v>
      </c>
      <c r="BL3193" s="68" t="s">
        <v>6786</v>
      </c>
      <c r="CQ3193" s="205">
        <v>1</v>
      </c>
    </row>
    <row r="3194" spans="52:95" x14ac:dyDescent="0.25">
      <c r="AZ3194" s="96" t="s">
        <v>3506</v>
      </c>
      <c r="BA3194" s="96" t="s">
        <v>12</v>
      </c>
      <c r="BB3194" s="96">
        <v>2</v>
      </c>
      <c r="BC3194" t="s">
        <v>4564</v>
      </c>
      <c r="BD3194" t="s">
        <v>4565</v>
      </c>
      <c r="BE3194" t="s">
        <v>6808</v>
      </c>
      <c r="BF3194" t="s">
        <v>6809</v>
      </c>
      <c r="BG3194" t="s">
        <v>6810</v>
      </c>
      <c r="BH3194" t="s">
        <v>6811</v>
      </c>
      <c r="BI3194"/>
      <c r="BJ3194" s="96">
        <v>4</v>
      </c>
      <c r="BK3194" s="96" t="s">
        <v>4303</v>
      </c>
      <c r="BL3194" s="68" t="s">
        <v>6786</v>
      </c>
      <c r="CQ3194" s="205">
        <v>1</v>
      </c>
    </row>
    <row r="3195" spans="52:95" x14ac:dyDescent="0.25">
      <c r="AZ3195" s="96" t="s">
        <v>3506</v>
      </c>
      <c r="BA3195" s="96" t="s">
        <v>12</v>
      </c>
      <c r="BB3195" s="96">
        <v>3</v>
      </c>
      <c r="BC3195" t="s">
        <v>4569</v>
      </c>
      <c r="BD3195" t="s">
        <v>7303</v>
      </c>
      <c r="BE3195" t="s">
        <v>7300</v>
      </c>
      <c r="BH3195"/>
      <c r="BI3195"/>
      <c r="BJ3195" s="96">
        <v>4</v>
      </c>
      <c r="BK3195" s="96" t="s">
        <v>4304</v>
      </c>
      <c r="BL3195" s="68" t="s">
        <v>6786</v>
      </c>
      <c r="CQ3195" s="205">
        <v>1</v>
      </c>
    </row>
    <row r="3196" spans="52:95" x14ac:dyDescent="0.25">
      <c r="AZ3196" s="96" t="s">
        <v>3506</v>
      </c>
      <c r="BA3196" s="96" t="s">
        <v>12</v>
      </c>
      <c r="BB3196" s="96">
        <v>4</v>
      </c>
      <c r="BC3196" t="s">
        <v>4573</v>
      </c>
      <c r="BD3196" t="s">
        <v>6812</v>
      </c>
      <c r="BE3196" t="s">
        <v>6813</v>
      </c>
      <c r="BF3196" t="s">
        <v>6802</v>
      </c>
      <c r="BG3196" t="s">
        <v>6814</v>
      </c>
      <c r="BH3196" t="s">
        <v>6815</v>
      </c>
      <c r="BI3196" t="s">
        <v>6816</v>
      </c>
      <c r="BJ3196" s="96">
        <v>4</v>
      </c>
      <c r="BK3196" s="96" t="s">
        <v>4305</v>
      </c>
      <c r="BL3196" s="68" t="s">
        <v>6786</v>
      </c>
      <c r="CQ3196" s="205">
        <v>1</v>
      </c>
    </row>
    <row r="3197" spans="52:95" x14ac:dyDescent="0.25">
      <c r="AZ3197" s="96" t="s">
        <v>3506</v>
      </c>
      <c r="BA3197" s="96" t="s">
        <v>12</v>
      </c>
      <c r="BB3197" s="96">
        <v>5</v>
      </c>
      <c r="BC3197" t="s">
        <v>4577</v>
      </c>
      <c r="BD3197" t="s">
        <v>6817</v>
      </c>
      <c r="BE3197" t="s">
        <v>4578</v>
      </c>
      <c r="BF3197" t="s">
        <v>6818</v>
      </c>
      <c r="BG3197" t="s">
        <v>6819</v>
      </c>
      <c r="BH3197" t="s">
        <v>6793</v>
      </c>
      <c r="BI3197"/>
      <c r="BJ3197" s="96">
        <v>4</v>
      </c>
      <c r="BK3197" s="96" t="s">
        <v>4306</v>
      </c>
      <c r="BL3197" s="68" t="s">
        <v>6786</v>
      </c>
      <c r="CQ3197" s="205">
        <v>1</v>
      </c>
    </row>
    <row r="3198" spans="52:95" x14ac:dyDescent="0.25">
      <c r="AZ3198" s="96" t="s">
        <v>3517</v>
      </c>
      <c r="BA3198" s="96" t="s">
        <v>10</v>
      </c>
      <c r="BB3198" s="96">
        <v>1</v>
      </c>
      <c r="BC3198" t="s">
        <v>4512</v>
      </c>
      <c r="BD3198" t="s">
        <v>7304</v>
      </c>
      <c r="BE3198" t="s">
        <v>7305</v>
      </c>
      <c r="BF3198" t="s">
        <v>3271</v>
      </c>
      <c r="BJ3198" s="96">
        <v>4</v>
      </c>
      <c r="BK3198" s="96" t="s">
        <v>4292</v>
      </c>
      <c r="BL3198" s="68" t="s">
        <v>6786</v>
      </c>
      <c r="CQ3198" s="205">
        <v>1</v>
      </c>
    </row>
    <row r="3199" spans="52:95" x14ac:dyDescent="0.25">
      <c r="AZ3199" s="96" t="s">
        <v>3517</v>
      </c>
      <c r="BA3199" s="96" t="s">
        <v>10</v>
      </c>
      <c r="BB3199" s="96">
        <v>2</v>
      </c>
      <c r="BC3199" t="s">
        <v>4518</v>
      </c>
      <c r="BD3199" t="s">
        <v>7304</v>
      </c>
      <c r="BE3199" t="s">
        <v>6787</v>
      </c>
      <c r="BF3199" t="s">
        <v>6788</v>
      </c>
      <c r="BG3199" t="s">
        <v>6789</v>
      </c>
      <c r="BJ3199" s="96">
        <v>4</v>
      </c>
      <c r="BK3199" s="96" t="s">
        <v>4293</v>
      </c>
      <c r="BL3199" s="68" t="s">
        <v>6786</v>
      </c>
      <c r="CQ3199" s="205">
        <v>1</v>
      </c>
    </row>
    <row r="3200" spans="52:95" x14ac:dyDescent="0.25">
      <c r="AZ3200" s="96" t="s">
        <v>3517</v>
      </c>
      <c r="BA3200" s="96" t="s">
        <v>10</v>
      </c>
      <c r="BB3200" s="96">
        <v>3</v>
      </c>
      <c r="BC3200" t="s">
        <v>4523</v>
      </c>
      <c r="BD3200" t="s">
        <v>7304</v>
      </c>
      <c r="BE3200" t="s">
        <v>7306</v>
      </c>
      <c r="BJ3200" s="96">
        <v>4</v>
      </c>
      <c r="BK3200" s="96" t="s">
        <v>4294</v>
      </c>
      <c r="BL3200" s="68" t="s">
        <v>6786</v>
      </c>
      <c r="CQ3200" s="205">
        <v>1</v>
      </c>
    </row>
    <row r="3201" spans="52:95" x14ac:dyDescent="0.25">
      <c r="AZ3201" s="96" t="s">
        <v>3517</v>
      </c>
      <c r="BA3201" s="96" t="s">
        <v>10</v>
      </c>
      <c r="BB3201" s="96">
        <v>4</v>
      </c>
      <c r="BC3201" t="s">
        <v>4527</v>
      </c>
      <c r="BD3201" t="s">
        <v>7304</v>
      </c>
      <c r="BE3201" t="s">
        <v>7180</v>
      </c>
      <c r="BJ3201" s="96">
        <v>4</v>
      </c>
      <c r="BK3201" s="96" t="s">
        <v>4295</v>
      </c>
      <c r="BL3201" s="68" t="s">
        <v>6786</v>
      </c>
      <c r="CQ3201" s="205">
        <v>1</v>
      </c>
    </row>
    <row r="3202" spans="52:95" x14ac:dyDescent="0.25">
      <c r="AZ3202" s="96" t="s">
        <v>3517</v>
      </c>
      <c r="BA3202" s="96" t="s">
        <v>10</v>
      </c>
      <c r="BB3202" s="96">
        <v>5</v>
      </c>
      <c r="BC3202" t="s">
        <v>4531</v>
      </c>
      <c r="BD3202" t="s">
        <v>7304</v>
      </c>
      <c r="BE3202" t="s">
        <v>7307</v>
      </c>
      <c r="BF3202" t="s">
        <v>6792</v>
      </c>
      <c r="BG3202" t="s">
        <v>6793</v>
      </c>
      <c r="BJ3202" s="96">
        <v>4</v>
      </c>
      <c r="BK3202" s="96" t="s">
        <v>4296</v>
      </c>
      <c r="BL3202" s="68" t="s">
        <v>6786</v>
      </c>
      <c r="CQ3202" s="205">
        <v>1</v>
      </c>
    </row>
    <row r="3203" spans="52:95" x14ac:dyDescent="0.25">
      <c r="AZ3203" s="96" t="s">
        <v>3517</v>
      </c>
      <c r="BA3203" s="96" t="s">
        <v>54</v>
      </c>
      <c r="BB3203" s="96">
        <v>1</v>
      </c>
      <c r="BC3203" t="s">
        <v>4536</v>
      </c>
      <c r="BD3203" t="s">
        <v>7187</v>
      </c>
      <c r="BJ3203" s="96">
        <v>4</v>
      </c>
      <c r="BK3203" s="96" t="s">
        <v>4297</v>
      </c>
      <c r="BL3203" s="68" t="s">
        <v>6786</v>
      </c>
      <c r="CQ3203" s="205">
        <v>1</v>
      </c>
    </row>
    <row r="3204" spans="52:95" x14ac:dyDescent="0.25">
      <c r="AZ3204" s="96" t="s">
        <v>3517</v>
      </c>
      <c r="BA3204" s="96" t="s">
        <v>54</v>
      </c>
      <c r="BB3204" s="96">
        <v>2</v>
      </c>
      <c r="BC3204" t="s">
        <v>4540</v>
      </c>
      <c r="BD3204" t="s">
        <v>4541</v>
      </c>
      <c r="BE3204" t="s">
        <v>6794</v>
      </c>
      <c r="BF3204" t="s">
        <v>6789</v>
      </c>
      <c r="BG3204" t="s">
        <v>6788</v>
      </c>
      <c r="BH3204" s="96" t="s">
        <v>6795</v>
      </c>
      <c r="BJ3204" s="96">
        <v>4</v>
      </c>
      <c r="BK3204" s="96" t="s">
        <v>4298</v>
      </c>
      <c r="BL3204" s="68" t="s">
        <v>6786</v>
      </c>
      <c r="CQ3204" s="205">
        <v>1</v>
      </c>
    </row>
    <row r="3205" spans="52:95" x14ac:dyDescent="0.25">
      <c r="AZ3205" s="96" t="s">
        <v>3517</v>
      </c>
      <c r="BA3205" s="96" t="s">
        <v>54</v>
      </c>
      <c r="BB3205" s="96">
        <v>3</v>
      </c>
      <c r="BC3205" t="s">
        <v>4545</v>
      </c>
      <c r="BD3205" t="s">
        <v>7306</v>
      </c>
      <c r="BJ3205" s="96">
        <v>4</v>
      </c>
      <c r="BK3205" s="96" t="s">
        <v>4299</v>
      </c>
      <c r="BL3205" s="68" t="s">
        <v>6786</v>
      </c>
      <c r="CQ3205" s="205">
        <v>1</v>
      </c>
    </row>
    <row r="3206" spans="52:95" x14ac:dyDescent="0.25">
      <c r="AZ3206" s="96" t="s">
        <v>3517</v>
      </c>
      <c r="BA3206" s="96" t="s">
        <v>54</v>
      </c>
      <c r="BB3206" s="96">
        <v>4</v>
      </c>
      <c r="BC3206" t="s">
        <v>4550</v>
      </c>
      <c r="BD3206" t="s">
        <v>4551</v>
      </c>
      <c r="BE3206" t="s">
        <v>6799</v>
      </c>
      <c r="BF3206" t="s">
        <v>6800</v>
      </c>
      <c r="BG3206" t="s">
        <v>6801</v>
      </c>
      <c r="BH3206" s="96" t="s">
        <v>6802</v>
      </c>
      <c r="BI3206" s="96" t="s">
        <v>6803</v>
      </c>
      <c r="BJ3206" s="96">
        <v>4</v>
      </c>
      <c r="BK3206" s="96" t="s">
        <v>4300</v>
      </c>
      <c r="BL3206" s="68" t="s">
        <v>6786</v>
      </c>
      <c r="CQ3206" s="205">
        <v>1</v>
      </c>
    </row>
    <row r="3207" spans="52:95" x14ac:dyDescent="0.25">
      <c r="AZ3207" s="96" t="s">
        <v>3517</v>
      </c>
      <c r="BA3207" s="96" t="s">
        <v>54</v>
      </c>
      <c r="BB3207" s="96">
        <v>5</v>
      </c>
      <c r="BC3207" t="s">
        <v>4555</v>
      </c>
      <c r="BD3207" t="s">
        <v>4556</v>
      </c>
      <c r="BE3207" t="s">
        <v>6804</v>
      </c>
      <c r="BF3207" t="s">
        <v>6805</v>
      </c>
      <c r="BG3207" t="s">
        <v>6806</v>
      </c>
      <c r="BH3207" s="96" t="s">
        <v>6807</v>
      </c>
      <c r="BJ3207" s="96">
        <v>4</v>
      </c>
      <c r="BK3207" s="96" t="s">
        <v>4301</v>
      </c>
      <c r="BL3207" s="68" t="s">
        <v>6786</v>
      </c>
      <c r="CQ3207" s="205">
        <v>1</v>
      </c>
    </row>
    <row r="3208" spans="52:95" x14ac:dyDescent="0.25">
      <c r="AZ3208" s="96" t="s">
        <v>3517</v>
      </c>
      <c r="BA3208" s="96" t="s">
        <v>12</v>
      </c>
      <c r="BB3208" s="96">
        <v>1</v>
      </c>
      <c r="BC3208" t="s">
        <v>4560</v>
      </c>
      <c r="BD3208" t="s">
        <v>7305</v>
      </c>
      <c r="BE3208" t="s">
        <v>3271</v>
      </c>
      <c r="BH3208"/>
      <c r="BI3208"/>
      <c r="BJ3208" s="96">
        <v>4</v>
      </c>
      <c r="BK3208" s="96" t="s">
        <v>4302</v>
      </c>
      <c r="BL3208" s="68" t="s">
        <v>6786</v>
      </c>
      <c r="CQ3208" s="205">
        <v>1</v>
      </c>
    </row>
    <row r="3209" spans="52:95" x14ac:dyDescent="0.25">
      <c r="AZ3209" s="96" t="s">
        <v>3517</v>
      </c>
      <c r="BA3209" s="96" t="s">
        <v>12</v>
      </c>
      <c r="BB3209" s="96">
        <v>2</v>
      </c>
      <c r="BC3209" t="s">
        <v>4564</v>
      </c>
      <c r="BD3209" t="s">
        <v>4565</v>
      </c>
      <c r="BE3209" t="s">
        <v>6808</v>
      </c>
      <c r="BF3209" t="s">
        <v>6809</v>
      </c>
      <c r="BG3209" t="s">
        <v>6810</v>
      </c>
      <c r="BH3209" t="s">
        <v>6811</v>
      </c>
      <c r="BI3209"/>
      <c r="BJ3209" s="96">
        <v>4</v>
      </c>
      <c r="BK3209" s="96" t="s">
        <v>4303</v>
      </c>
      <c r="BL3209" s="68" t="s">
        <v>6786</v>
      </c>
      <c r="CQ3209" s="205">
        <v>1</v>
      </c>
    </row>
    <row r="3210" spans="52:95" x14ac:dyDescent="0.25">
      <c r="AZ3210" s="96" t="s">
        <v>3517</v>
      </c>
      <c r="BA3210" s="96" t="s">
        <v>12</v>
      </c>
      <c r="BB3210" s="96">
        <v>3</v>
      </c>
      <c r="BC3210" t="s">
        <v>4569</v>
      </c>
      <c r="BD3210" t="s">
        <v>7308</v>
      </c>
      <c r="BE3210" t="s">
        <v>7306</v>
      </c>
      <c r="BH3210"/>
      <c r="BI3210"/>
      <c r="BJ3210" s="96">
        <v>4</v>
      </c>
      <c r="BK3210" s="96" t="s">
        <v>4304</v>
      </c>
      <c r="BL3210" s="68" t="s">
        <v>6786</v>
      </c>
      <c r="CQ3210" s="205">
        <v>1</v>
      </c>
    </row>
    <row r="3211" spans="52:95" x14ac:dyDescent="0.25">
      <c r="AZ3211" s="96" t="s">
        <v>3517</v>
      </c>
      <c r="BA3211" s="96" t="s">
        <v>12</v>
      </c>
      <c r="BB3211" s="96">
        <v>4</v>
      </c>
      <c r="BC3211" t="s">
        <v>4573</v>
      </c>
      <c r="BD3211" t="s">
        <v>6812</v>
      </c>
      <c r="BE3211" t="s">
        <v>6813</v>
      </c>
      <c r="BF3211" t="s">
        <v>6802</v>
      </c>
      <c r="BG3211" t="s">
        <v>6814</v>
      </c>
      <c r="BH3211" t="s">
        <v>6815</v>
      </c>
      <c r="BI3211" t="s">
        <v>6816</v>
      </c>
      <c r="BJ3211" s="96">
        <v>4</v>
      </c>
      <c r="BK3211" s="96" t="s">
        <v>4305</v>
      </c>
      <c r="BL3211" s="68" t="s">
        <v>6786</v>
      </c>
      <c r="CQ3211" s="205">
        <v>1</v>
      </c>
    </row>
    <row r="3212" spans="52:95" x14ac:dyDescent="0.25">
      <c r="AZ3212" s="96" t="s">
        <v>3517</v>
      </c>
      <c r="BA3212" s="96" t="s">
        <v>12</v>
      </c>
      <c r="BB3212" s="96">
        <v>5</v>
      </c>
      <c r="BC3212" t="s">
        <v>4577</v>
      </c>
      <c r="BD3212" t="s">
        <v>6817</v>
      </c>
      <c r="BE3212" t="s">
        <v>4578</v>
      </c>
      <c r="BF3212" t="s">
        <v>6818</v>
      </c>
      <c r="BG3212" t="s">
        <v>6819</v>
      </c>
      <c r="BH3212" t="s">
        <v>6793</v>
      </c>
      <c r="BI3212"/>
      <c r="BJ3212" s="96">
        <v>4</v>
      </c>
      <c r="BK3212" s="96" t="s">
        <v>4306</v>
      </c>
      <c r="BL3212" s="68" t="s">
        <v>6786</v>
      </c>
      <c r="CQ3212" s="205">
        <v>1</v>
      </c>
    </row>
    <row r="3213" spans="52:95" x14ac:dyDescent="0.25">
      <c r="AZ3213" s="96" t="s">
        <v>3530</v>
      </c>
      <c r="BA3213" s="96" t="s">
        <v>10</v>
      </c>
      <c r="BB3213" s="96">
        <v>1</v>
      </c>
      <c r="BC3213" t="s">
        <v>4512</v>
      </c>
      <c r="BD3213" t="s">
        <v>7309</v>
      </c>
      <c r="BE3213" t="s">
        <v>7305</v>
      </c>
      <c r="BF3213" t="s">
        <v>3271</v>
      </c>
      <c r="BJ3213" s="96">
        <v>4</v>
      </c>
      <c r="BK3213" s="96" t="s">
        <v>4292</v>
      </c>
      <c r="BL3213" s="68" t="s">
        <v>6786</v>
      </c>
      <c r="CQ3213" s="205">
        <v>1</v>
      </c>
    </row>
    <row r="3214" spans="52:95" x14ac:dyDescent="0.25">
      <c r="AZ3214" s="96" t="s">
        <v>3530</v>
      </c>
      <c r="BA3214" s="96" t="s">
        <v>10</v>
      </c>
      <c r="BB3214" s="96">
        <v>2</v>
      </c>
      <c r="BC3214" t="s">
        <v>4518</v>
      </c>
      <c r="BD3214" t="s">
        <v>7309</v>
      </c>
      <c r="BE3214" t="s">
        <v>6787</v>
      </c>
      <c r="BF3214" t="s">
        <v>6788</v>
      </c>
      <c r="BG3214" t="s">
        <v>6789</v>
      </c>
      <c r="BJ3214" s="96">
        <v>4</v>
      </c>
      <c r="BK3214" s="96" t="s">
        <v>4293</v>
      </c>
      <c r="BL3214" s="68" t="s">
        <v>6786</v>
      </c>
      <c r="CQ3214" s="205">
        <v>1</v>
      </c>
    </row>
    <row r="3215" spans="52:95" x14ac:dyDescent="0.25">
      <c r="AZ3215" s="96" t="s">
        <v>3530</v>
      </c>
      <c r="BA3215" s="96" t="s">
        <v>10</v>
      </c>
      <c r="BB3215" s="96">
        <v>3</v>
      </c>
      <c r="BC3215" t="s">
        <v>4523</v>
      </c>
      <c r="BD3215" t="s">
        <v>7309</v>
      </c>
      <c r="BE3215" t="s">
        <v>7310</v>
      </c>
      <c r="BJ3215" s="96">
        <v>4</v>
      </c>
      <c r="BK3215" s="96" t="s">
        <v>4294</v>
      </c>
      <c r="BL3215" s="68" t="s">
        <v>6786</v>
      </c>
      <c r="CQ3215" s="205">
        <v>1</v>
      </c>
    </row>
    <row r="3216" spans="52:95" x14ac:dyDescent="0.25">
      <c r="AZ3216" s="96" t="s">
        <v>3530</v>
      </c>
      <c r="BA3216" s="96" t="s">
        <v>10</v>
      </c>
      <c r="BB3216" s="96">
        <v>4</v>
      </c>
      <c r="BC3216" t="s">
        <v>4527</v>
      </c>
      <c r="BD3216" t="s">
        <v>7309</v>
      </c>
      <c r="BE3216" t="s">
        <v>7180</v>
      </c>
      <c r="BJ3216" s="96">
        <v>4</v>
      </c>
      <c r="BK3216" s="96" t="s">
        <v>4295</v>
      </c>
      <c r="BL3216" s="68" t="s">
        <v>6786</v>
      </c>
      <c r="CQ3216" s="205">
        <v>1</v>
      </c>
    </row>
    <row r="3217" spans="52:95" x14ac:dyDescent="0.25">
      <c r="AZ3217" s="96" t="s">
        <v>3530</v>
      </c>
      <c r="BA3217" s="96" t="s">
        <v>10</v>
      </c>
      <c r="BB3217" s="96">
        <v>5</v>
      </c>
      <c r="BC3217" t="s">
        <v>4531</v>
      </c>
      <c r="BD3217" t="s">
        <v>7309</v>
      </c>
      <c r="BE3217" t="s">
        <v>7311</v>
      </c>
      <c r="BF3217" t="s">
        <v>6792</v>
      </c>
      <c r="BG3217" t="s">
        <v>6793</v>
      </c>
      <c r="BJ3217" s="96">
        <v>4</v>
      </c>
      <c r="BK3217" s="96" t="s">
        <v>4296</v>
      </c>
      <c r="BL3217" s="68" t="s">
        <v>6786</v>
      </c>
      <c r="CQ3217" s="205">
        <v>1</v>
      </c>
    </row>
    <row r="3218" spans="52:95" x14ac:dyDescent="0.25">
      <c r="AZ3218" s="96" t="s">
        <v>3530</v>
      </c>
      <c r="BA3218" s="96" t="s">
        <v>54</v>
      </c>
      <c r="BB3218" s="96">
        <v>1</v>
      </c>
      <c r="BC3218" t="s">
        <v>4536</v>
      </c>
      <c r="BD3218" t="s">
        <v>7187</v>
      </c>
      <c r="BJ3218" s="96">
        <v>4</v>
      </c>
      <c r="BK3218" s="96" t="s">
        <v>4297</v>
      </c>
      <c r="BL3218" s="68" t="s">
        <v>6786</v>
      </c>
      <c r="CQ3218" s="205">
        <v>1</v>
      </c>
    </row>
    <row r="3219" spans="52:95" x14ac:dyDescent="0.25">
      <c r="AZ3219" s="96" t="s">
        <v>3530</v>
      </c>
      <c r="BA3219" s="96" t="s">
        <v>54</v>
      </c>
      <c r="BB3219" s="96">
        <v>2</v>
      </c>
      <c r="BC3219" t="s">
        <v>4540</v>
      </c>
      <c r="BD3219" t="s">
        <v>4541</v>
      </c>
      <c r="BE3219" t="s">
        <v>6794</v>
      </c>
      <c r="BF3219" t="s">
        <v>6789</v>
      </c>
      <c r="BG3219" t="s">
        <v>6788</v>
      </c>
      <c r="BH3219" s="96" t="s">
        <v>6795</v>
      </c>
      <c r="BJ3219" s="96">
        <v>4</v>
      </c>
      <c r="BK3219" s="96" t="s">
        <v>4298</v>
      </c>
      <c r="BL3219" s="68" t="s">
        <v>6786</v>
      </c>
      <c r="CQ3219" s="205">
        <v>1</v>
      </c>
    </row>
    <row r="3220" spans="52:95" x14ac:dyDescent="0.25">
      <c r="AZ3220" s="96" t="s">
        <v>3530</v>
      </c>
      <c r="BA3220" s="96" t="s">
        <v>54</v>
      </c>
      <c r="BB3220" s="96">
        <v>3</v>
      </c>
      <c r="BC3220" t="s">
        <v>4545</v>
      </c>
      <c r="BD3220" t="s">
        <v>7310</v>
      </c>
      <c r="BJ3220" s="96">
        <v>4</v>
      </c>
      <c r="BK3220" s="96" t="s">
        <v>4299</v>
      </c>
      <c r="BL3220" s="68" t="s">
        <v>6786</v>
      </c>
      <c r="CQ3220" s="205">
        <v>1</v>
      </c>
    </row>
    <row r="3221" spans="52:95" x14ac:dyDescent="0.25">
      <c r="AZ3221" s="96" t="s">
        <v>3530</v>
      </c>
      <c r="BA3221" s="96" t="s">
        <v>54</v>
      </c>
      <c r="BB3221" s="96">
        <v>4</v>
      </c>
      <c r="BC3221" t="s">
        <v>4550</v>
      </c>
      <c r="BD3221" t="s">
        <v>4551</v>
      </c>
      <c r="BE3221" t="s">
        <v>6799</v>
      </c>
      <c r="BF3221" t="s">
        <v>6800</v>
      </c>
      <c r="BG3221" t="s">
        <v>6801</v>
      </c>
      <c r="BH3221" s="96" t="s">
        <v>6802</v>
      </c>
      <c r="BI3221" s="96" t="s">
        <v>6803</v>
      </c>
      <c r="BJ3221" s="96">
        <v>4</v>
      </c>
      <c r="BK3221" s="96" t="s">
        <v>4300</v>
      </c>
      <c r="BL3221" s="68" t="s">
        <v>6786</v>
      </c>
      <c r="CQ3221" s="205">
        <v>1</v>
      </c>
    </row>
    <row r="3222" spans="52:95" x14ac:dyDescent="0.25">
      <c r="AZ3222" s="96" t="s">
        <v>3530</v>
      </c>
      <c r="BA3222" s="96" t="s">
        <v>54</v>
      </c>
      <c r="BB3222" s="96">
        <v>5</v>
      </c>
      <c r="BC3222" t="s">
        <v>4555</v>
      </c>
      <c r="BD3222" t="s">
        <v>4556</v>
      </c>
      <c r="BE3222" t="s">
        <v>6804</v>
      </c>
      <c r="BF3222" t="s">
        <v>6805</v>
      </c>
      <c r="BG3222" t="s">
        <v>6806</v>
      </c>
      <c r="BH3222" s="96" t="s">
        <v>6807</v>
      </c>
      <c r="BJ3222" s="96">
        <v>4</v>
      </c>
      <c r="BK3222" s="96" t="s">
        <v>4301</v>
      </c>
      <c r="BL3222" s="68" t="s">
        <v>6786</v>
      </c>
      <c r="CQ3222" s="205">
        <v>1</v>
      </c>
    </row>
    <row r="3223" spans="52:95" x14ac:dyDescent="0.25">
      <c r="AZ3223" s="96" t="s">
        <v>3530</v>
      </c>
      <c r="BA3223" s="96" t="s">
        <v>12</v>
      </c>
      <c r="BB3223" s="96">
        <v>1</v>
      </c>
      <c r="BC3223" t="s">
        <v>4560</v>
      </c>
      <c r="BD3223" t="s">
        <v>7305</v>
      </c>
      <c r="BE3223" t="s">
        <v>3271</v>
      </c>
      <c r="BH3223"/>
      <c r="BI3223"/>
      <c r="BJ3223" s="96">
        <v>4</v>
      </c>
      <c r="BK3223" s="96" t="s">
        <v>4302</v>
      </c>
      <c r="BL3223" s="68" t="s">
        <v>6786</v>
      </c>
      <c r="CQ3223" s="205">
        <v>1</v>
      </c>
    </row>
    <row r="3224" spans="52:95" x14ac:dyDescent="0.25">
      <c r="AZ3224" s="96" t="s">
        <v>3530</v>
      </c>
      <c r="BA3224" s="96" t="s">
        <v>12</v>
      </c>
      <c r="BB3224" s="96">
        <v>2</v>
      </c>
      <c r="BC3224" t="s">
        <v>4564</v>
      </c>
      <c r="BD3224" t="s">
        <v>4565</v>
      </c>
      <c r="BE3224" t="s">
        <v>6808</v>
      </c>
      <c r="BF3224" t="s">
        <v>6809</v>
      </c>
      <c r="BG3224" t="s">
        <v>6810</v>
      </c>
      <c r="BH3224" t="s">
        <v>6811</v>
      </c>
      <c r="BI3224"/>
      <c r="BJ3224" s="96">
        <v>4</v>
      </c>
      <c r="BK3224" s="96" t="s">
        <v>4303</v>
      </c>
      <c r="BL3224" s="68" t="s">
        <v>6786</v>
      </c>
      <c r="CQ3224" s="205">
        <v>1</v>
      </c>
    </row>
    <row r="3225" spans="52:95" x14ac:dyDescent="0.25">
      <c r="AZ3225" s="96" t="s">
        <v>3530</v>
      </c>
      <c r="BA3225" s="96" t="s">
        <v>12</v>
      </c>
      <c r="BB3225" s="96">
        <v>3</v>
      </c>
      <c r="BC3225" t="s">
        <v>4569</v>
      </c>
      <c r="BD3225" t="s">
        <v>7312</v>
      </c>
      <c r="BE3225" t="s">
        <v>7310</v>
      </c>
      <c r="BH3225"/>
      <c r="BI3225"/>
      <c r="BJ3225" s="96">
        <v>4</v>
      </c>
      <c r="BK3225" s="96" t="s">
        <v>4304</v>
      </c>
      <c r="BL3225" s="68" t="s">
        <v>6786</v>
      </c>
      <c r="CQ3225" s="205">
        <v>1</v>
      </c>
    </row>
    <row r="3226" spans="52:95" x14ac:dyDescent="0.25">
      <c r="AZ3226" s="96" t="s">
        <v>3530</v>
      </c>
      <c r="BA3226" s="96" t="s">
        <v>12</v>
      </c>
      <c r="BB3226" s="96">
        <v>4</v>
      </c>
      <c r="BC3226" t="s">
        <v>4573</v>
      </c>
      <c r="BD3226" t="s">
        <v>6812</v>
      </c>
      <c r="BE3226" t="s">
        <v>6813</v>
      </c>
      <c r="BF3226" t="s">
        <v>6802</v>
      </c>
      <c r="BG3226" t="s">
        <v>6814</v>
      </c>
      <c r="BH3226" t="s">
        <v>6815</v>
      </c>
      <c r="BI3226" t="s">
        <v>6816</v>
      </c>
      <c r="BJ3226" s="96">
        <v>4</v>
      </c>
      <c r="BK3226" s="96" t="s">
        <v>4305</v>
      </c>
      <c r="BL3226" s="68" t="s">
        <v>6786</v>
      </c>
      <c r="CQ3226" s="205">
        <v>1</v>
      </c>
    </row>
    <row r="3227" spans="52:95" x14ac:dyDescent="0.25">
      <c r="AZ3227" s="96" t="s">
        <v>3530</v>
      </c>
      <c r="BA3227" s="96" t="s">
        <v>12</v>
      </c>
      <c r="BB3227" s="96">
        <v>5</v>
      </c>
      <c r="BC3227" t="s">
        <v>4577</v>
      </c>
      <c r="BD3227" t="s">
        <v>6817</v>
      </c>
      <c r="BE3227" t="s">
        <v>4578</v>
      </c>
      <c r="BF3227" t="s">
        <v>6818</v>
      </c>
      <c r="BG3227" t="s">
        <v>6819</v>
      </c>
      <c r="BH3227" t="s">
        <v>6793</v>
      </c>
      <c r="BI3227"/>
      <c r="BJ3227" s="96">
        <v>4</v>
      </c>
      <c r="BK3227" s="96" t="s">
        <v>4306</v>
      </c>
      <c r="BL3227" s="68" t="s">
        <v>6786</v>
      </c>
      <c r="CQ3227" s="205">
        <v>1</v>
      </c>
    </row>
    <row r="3228" spans="52:95" x14ac:dyDescent="0.25">
      <c r="AZ3228" s="96" t="s">
        <v>3538</v>
      </c>
      <c r="BA3228" s="96" t="s">
        <v>10</v>
      </c>
      <c r="BB3228" s="96">
        <v>1</v>
      </c>
      <c r="BC3228" t="s">
        <v>4512</v>
      </c>
      <c r="BD3228" t="s">
        <v>7313</v>
      </c>
      <c r="BE3228" t="s">
        <v>7305</v>
      </c>
      <c r="BF3228" t="s">
        <v>7314</v>
      </c>
      <c r="BJ3228" s="96">
        <v>4</v>
      </c>
      <c r="BK3228" s="96" t="s">
        <v>4292</v>
      </c>
      <c r="BL3228" s="68" t="s">
        <v>6786</v>
      </c>
      <c r="CQ3228" s="205">
        <v>1</v>
      </c>
    </row>
    <row r="3229" spans="52:95" x14ac:dyDescent="0.25">
      <c r="AZ3229" s="96" t="s">
        <v>3538</v>
      </c>
      <c r="BA3229" s="96" t="s">
        <v>10</v>
      </c>
      <c r="BB3229" s="96">
        <v>2</v>
      </c>
      <c r="BC3229" t="s">
        <v>4518</v>
      </c>
      <c r="BD3229" t="s">
        <v>7313</v>
      </c>
      <c r="BE3229" t="s">
        <v>6787</v>
      </c>
      <c r="BF3229" t="s">
        <v>6788</v>
      </c>
      <c r="BG3229" t="s">
        <v>6789</v>
      </c>
      <c r="BJ3229" s="96">
        <v>4</v>
      </c>
      <c r="BK3229" s="96" t="s">
        <v>4293</v>
      </c>
      <c r="BL3229" s="68" t="s">
        <v>6786</v>
      </c>
      <c r="CQ3229" s="205">
        <v>1</v>
      </c>
    </row>
    <row r="3230" spans="52:95" x14ac:dyDescent="0.25">
      <c r="AZ3230" s="96" t="s">
        <v>3538</v>
      </c>
      <c r="BA3230" s="96" t="s">
        <v>10</v>
      </c>
      <c r="BB3230" s="96">
        <v>3</v>
      </c>
      <c r="BC3230" t="s">
        <v>4523</v>
      </c>
      <c r="BD3230" t="s">
        <v>7313</v>
      </c>
      <c r="BE3230" t="s">
        <v>7315</v>
      </c>
      <c r="BJ3230" s="96">
        <v>4</v>
      </c>
      <c r="BK3230" s="96" t="s">
        <v>4294</v>
      </c>
      <c r="BL3230" s="68" t="s">
        <v>6786</v>
      </c>
      <c r="CQ3230" s="205">
        <v>1</v>
      </c>
    </row>
    <row r="3231" spans="52:95" x14ac:dyDescent="0.25">
      <c r="AZ3231" s="96" t="s">
        <v>3538</v>
      </c>
      <c r="BA3231" s="96" t="s">
        <v>10</v>
      </c>
      <c r="BB3231" s="96">
        <v>4</v>
      </c>
      <c r="BC3231" t="s">
        <v>4527</v>
      </c>
      <c r="BD3231" t="s">
        <v>7313</v>
      </c>
      <c r="BE3231" t="s">
        <v>7180</v>
      </c>
      <c r="BJ3231" s="96">
        <v>4</v>
      </c>
      <c r="BK3231" s="96" t="s">
        <v>4295</v>
      </c>
      <c r="BL3231" s="68" t="s">
        <v>6786</v>
      </c>
      <c r="CQ3231" s="205">
        <v>1</v>
      </c>
    </row>
    <row r="3232" spans="52:95" x14ac:dyDescent="0.25">
      <c r="AZ3232" s="96" t="s">
        <v>3538</v>
      </c>
      <c r="BA3232" s="96" t="s">
        <v>10</v>
      </c>
      <c r="BB3232" s="96">
        <v>5</v>
      </c>
      <c r="BC3232" t="s">
        <v>4531</v>
      </c>
      <c r="BD3232" t="s">
        <v>7313</v>
      </c>
      <c r="BE3232" t="s">
        <v>7316</v>
      </c>
      <c r="BF3232" t="s">
        <v>6792</v>
      </c>
      <c r="BG3232" t="s">
        <v>6793</v>
      </c>
      <c r="BJ3232" s="96">
        <v>4</v>
      </c>
      <c r="BK3232" s="96" t="s">
        <v>4296</v>
      </c>
      <c r="BL3232" s="68" t="s">
        <v>6786</v>
      </c>
      <c r="CQ3232" s="205">
        <v>1</v>
      </c>
    </row>
    <row r="3233" spans="52:95" x14ac:dyDescent="0.25">
      <c r="AZ3233" s="96" t="s">
        <v>3538</v>
      </c>
      <c r="BA3233" s="96" t="s">
        <v>54</v>
      </c>
      <c r="BB3233" s="96">
        <v>1</v>
      </c>
      <c r="BC3233" t="s">
        <v>4536</v>
      </c>
      <c r="BD3233" t="s">
        <v>7317</v>
      </c>
      <c r="BJ3233" s="96">
        <v>4</v>
      </c>
      <c r="BK3233" s="96" t="s">
        <v>4297</v>
      </c>
      <c r="BL3233" s="68" t="s">
        <v>6786</v>
      </c>
      <c r="CQ3233" s="205">
        <v>1</v>
      </c>
    </row>
    <row r="3234" spans="52:95" x14ac:dyDescent="0.25">
      <c r="AZ3234" s="96" t="s">
        <v>3538</v>
      </c>
      <c r="BA3234" s="96" t="s">
        <v>54</v>
      </c>
      <c r="BB3234" s="96">
        <v>2</v>
      </c>
      <c r="BC3234" t="s">
        <v>4540</v>
      </c>
      <c r="BD3234" t="s">
        <v>4541</v>
      </c>
      <c r="BE3234" t="s">
        <v>6794</v>
      </c>
      <c r="BF3234" t="s">
        <v>6789</v>
      </c>
      <c r="BG3234" t="s">
        <v>6788</v>
      </c>
      <c r="BH3234" s="96" t="s">
        <v>6795</v>
      </c>
      <c r="BJ3234" s="96">
        <v>4</v>
      </c>
      <c r="BK3234" s="96" t="s">
        <v>4298</v>
      </c>
      <c r="BL3234" s="68" t="s">
        <v>6786</v>
      </c>
      <c r="CQ3234" s="205">
        <v>1</v>
      </c>
    </row>
    <row r="3235" spans="52:95" x14ac:dyDescent="0.25">
      <c r="AZ3235" s="96" t="s">
        <v>3538</v>
      </c>
      <c r="BA3235" s="96" t="s">
        <v>54</v>
      </c>
      <c r="BB3235" s="96">
        <v>3</v>
      </c>
      <c r="BC3235" t="s">
        <v>4545</v>
      </c>
      <c r="BD3235" t="s">
        <v>7315</v>
      </c>
      <c r="BJ3235" s="96">
        <v>4</v>
      </c>
      <c r="BK3235" s="96" t="s">
        <v>4299</v>
      </c>
      <c r="BL3235" s="68" t="s">
        <v>6786</v>
      </c>
      <c r="CQ3235" s="205">
        <v>1</v>
      </c>
    </row>
    <row r="3236" spans="52:95" x14ac:dyDescent="0.25">
      <c r="AZ3236" s="96" t="s">
        <v>3538</v>
      </c>
      <c r="BA3236" s="96" t="s">
        <v>54</v>
      </c>
      <c r="BB3236" s="96">
        <v>4</v>
      </c>
      <c r="BC3236" t="s">
        <v>4550</v>
      </c>
      <c r="BD3236" t="s">
        <v>4551</v>
      </c>
      <c r="BE3236" t="s">
        <v>6799</v>
      </c>
      <c r="BF3236" t="s">
        <v>6800</v>
      </c>
      <c r="BG3236" t="s">
        <v>6801</v>
      </c>
      <c r="BH3236" s="96" t="s">
        <v>6802</v>
      </c>
      <c r="BI3236" s="96" t="s">
        <v>6803</v>
      </c>
      <c r="BJ3236" s="96">
        <v>4</v>
      </c>
      <c r="BK3236" s="96" t="s">
        <v>4300</v>
      </c>
      <c r="BL3236" s="68" t="s">
        <v>6786</v>
      </c>
      <c r="CQ3236" s="205">
        <v>1</v>
      </c>
    </row>
    <row r="3237" spans="52:95" x14ac:dyDescent="0.25">
      <c r="AZ3237" s="96" t="s">
        <v>3538</v>
      </c>
      <c r="BA3237" s="96" t="s">
        <v>54</v>
      </c>
      <c r="BB3237" s="96">
        <v>5</v>
      </c>
      <c r="BC3237" t="s">
        <v>4555</v>
      </c>
      <c r="BD3237" t="s">
        <v>4556</v>
      </c>
      <c r="BE3237" t="s">
        <v>6804</v>
      </c>
      <c r="BF3237" t="s">
        <v>6805</v>
      </c>
      <c r="BG3237" t="s">
        <v>6806</v>
      </c>
      <c r="BH3237" s="96" t="s">
        <v>6807</v>
      </c>
      <c r="BJ3237" s="96">
        <v>4</v>
      </c>
      <c r="BK3237" s="96" t="s">
        <v>4301</v>
      </c>
      <c r="BL3237" s="68" t="s">
        <v>6786</v>
      </c>
      <c r="CQ3237" s="205">
        <v>1</v>
      </c>
    </row>
    <row r="3238" spans="52:95" x14ac:dyDescent="0.25">
      <c r="AZ3238" s="96" t="s">
        <v>3538</v>
      </c>
      <c r="BA3238" s="96" t="s">
        <v>12</v>
      </c>
      <c r="BB3238" s="96">
        <v>1</v>
      </c>
      <c r="BC3238" t="s">
        <v>4560</v>
      </c>
      <c r="BD3238" t="s">
        <v>7305</v>
      </c>
      <c r="BE3238" t="s">
        <v>7314</v>
      </c>
      <c r="BH3238"/>
      <c r="BI3238"/>
      <c r="BJ3238" s="96">
        <v>4</v>
      </c>
      <c r="BK3238" s="96" t="s">
        <v>4302</v>
      </c>
      <c r="BL3238" s="68" t="s">
        <v>6786</v>
      </c>
      <c r="CQ3238" s="205">
        <v>1</v>
      </c>
    </row>
    <row r="3239" spans="52:95" x14ac:dyDescent="0.25">
      <c r="AZ3239" s="96" t="s">
        <v>3538</v>
      </c>
      <c r="BA3239" s="96" t="s">
        <v>12</v>
      </c>
      <c r="BB3239" s="96">
        <v>2</v>
      </c>
      <c r="BC3239" t="s">
        <v>4564</v>
      </c>
      <c r="BD3239" t="s">
        <v>4565</v>
      </c>
      <c r="BE3239" t="s">
        <v>6808</v>
      </c>
      <c r="BF3239" t="s">
        <v>6809</v>
      </c>
      <c r="BG3239" t="s">
        <v>6810</v>
      </c>
      <c r="BH3239" t="s">
        <v>6811</v>
      </c>
      <c r="BI3239"/>
      <c r="BJ3239" s="96">
        <v>4</v>
      </c>
      <c r="BK3239" s="96" t="s">
        <v>4303</v>
      </c>
      <c r="BL3239" s="68" t="s">
        <v>6786</v>
      </c>
      <c r="CQ3239" s="205">
        <v>1</v>
      </c>
    </row>
    <row r="3240" spans="52:95" x14ac:dyDescent="0.25">
      <c r="AZ3240" s="96" t="s">
        <v>3538</v>
      </c>
      <c r="BA3240" s="96" t="s">
        <v>12</v>
      </c>
      <c r="BB3240" s="96">
        <v>3</v>
      </c>
      <c r="BC3240" t="s">
        <v>4569</v>
      </c>
      <c r="BD3240" t="s">
        <v>7318</v>
      </c>
      <c r="BE3240" t="s">
        <v>7315</v>
      </c>
      <c r="BH3240"/>
      <c r="BI3240"/>
      <c r="BJ3240" s="96">
        <v>4</v>
      </c>
      <c r="BK3240" s="96" t="s">
        <v>4304</v>
      </c>
      <c r="BL3240" s="68" t="s">
        <v>6786</v>
      </c>
      <c r="CQ3240" s="205">
        <v>1</v>
      </c>
    </row>
    <row r="3241" spans="52:95" x14ac:dyDescent="0.25">
      <c r="AZ3241" s="96" t="s">
        <v>3538</v>
      </c>
      <c r="BA3241" s="96" t="s">
        <v>12</v>
      </c>
      <c r="BB3241" s="96">
        <v>4</v>
      </c>
      <c r="BC3241" t="s">
        <v>4573</v>
      </c>
      <c r="BD3241" t="s">
        <v>6812</v>
      </c>
      <c r="BE3241" t="s">
        <v>6813</v>
      </c>
      <c r="BF3241" t="s">
        <v>6802</v>
      </c>
      <c r="BG3241" t="s">
        <v>6814</v>
      </c>
      <c r="BH3241" t="s">
        <v>6815</v>
      </c>
      <c r="BI3241" t="s">
        <v>6816</v>
      </c>
      <c r="BJ3241" s="96">
        <v>4</v>
      </c>
      <c r="BK3241" s="96" t="s">
        <v>4305</v>
      </c>
      <c r="BL3241" s="68" t="s">
        <v>6786</v>
      </c>
      <c r="CQ3241" s="205">
        <v>1</v>
      </c>
    </row>
    <row r="3242" spans="52:95" x14ac:dyDescent="0.25">
      <c r="AZ3242" s="96" t="s">
        <v>3538</v>
      </c>
      <c r="BA3242" s="96" t="s">
        <v>12</v>
      </c>
      <c r="BB3242" s="96">
        <v>5</v>
      </c>
      <c r="BC3242" t="s">
        <v>4577</v>
      </c>
      <c r="BD3242" t="s">
        <v>6817</v>
      </c>
      <c r="BE3242" t="s">
        <v>4578</v>
      </c>
      <c r="BF3242" t="s">
        <v>6818</v>
      </c>
      <c r="BG3242" t="s">
        <v>6819</v>
      </c>
      <c r="BH3242" t="s">
        <v>6793</v>
      </c>
      <c r="BI3242"/>
      <c r="BJ3242" s="96">
        <v>4</v>
      </c>
      <c r="BK3242" s="96" t="s">
        <v>4306</v>
      </c>
      <c r="BL3242" s="68" t="s">
        <v>6786</v>
      </c>
      <c r="CQ3242" s="205">
        <v>1</v>
      </c>
    </row>
    <row r="3243" spans="52:95" x14ac:dyDescent="0.25">
      <c r="AZ3243" s="96" t="s">
        <v>3549</v>
      </c>
      <c r="BA3243" s="96" t="s">
        <v>10</v>
      </c>
      <c r="BB3243" s="96">
        <v>1</v>
      </c>
      <c r="BC3243" t="s">
        <v>4512</v>
      </c>
      <c r="BD3243" t="s">
        <v>7319</v>
      </c>
      <c r="BE3243" t="s">
        <v>7305</v>
      </c>
      <c r="BF3243" t="s">
        <v>3551</v>
      </c>
      <c r="BJ3243" s="96">
        <v>4</v>
      </c>
      <c r="BK3243" s="96" t="s">
        <v>4292</v>
      </c>
      <c r="BL3243" s="68" t="s">
        <v>6786</v>
      </c>
      <c r="CQ3243" s="205">
        <v>1</v>
      </c>
    </row>
    <row r="3244" spans="52:95" x14ac:dyDescent="0.25">
      <c r="AZ3244" s="96" t="s">
        <v>3549</v>
      </c>
      <c r="BA3244" s="96" t="s">
        <v>10</v>
      </c>
      <c r="BB3244" s="96">
        <v>2</v>
      </c>
      <c r="BC3244" t="s">
        <v>4518</v>
      </c>
      <c r="BD3244" t="s">
        <v>7319</v>
      </c>
      <c r="BE3244" t="s">
        <v>6787</v>
      </c>
      <c r="BF3244" t="s">
        <v>6788</v>
      </c>
      <c r="BG3244" t="s">
        <v>6789</v>
      </c>
      <c r="BJ3244" s="96">
        <v>4</v>
      </c>
      <c r="BK3244" s="96" t="s">
        <v>4293</v>
      </c>
      <c r="BL3244" s="68" t="s">
        <v>6786</v>
      </c>
      <c r="CQ3244" s="205">
        <v>1</v>
      </c>
    </row>
    <row r="3245" spans="52:95" x14ac:dyDescent="0.25">
      <c r="AZ3245" s="96" t="s">
        <v>3549</v>
      </c>
      <c r="BA3245" s="96" t="s">
        <v>10</v>
      </c>
      <c r="BB3245" s="96">
        <v>3</v>
      </c>
      <c r="BC3245" t="s">
        <v>4523</v>
      </c>
      <c r="BD3245" t="s">
        <v>7319</v>
      </c>
      <c r="BE3245" t="s">
        <v>7320</v>
      </c>
      <c r="BJ3245" s="96">
        <v>4</v>
      </c>
      <c r="BK3245" s="96" t="s">
        <v>4294</v>
      </c>
      <c r="BL3245" s="68" t="s">
        <v>6786</v>
      </c>
      <c r="CQ3245" s="205">
        <v>1</v>
      </c>
    </row>
    <row r="3246" spans="52:95" x14ac:dyDescent="0.25">
      <c r="AZ3246" s="96" t="s">
        <v>3549</v>
      </c>
      <c r="BA3246" s="96" t="s">
        <v>10</v>
      </c>
      <c r="BB3246" s="96">
        <v>4</v>
      </c>
      <c r="BC3246" t="s">
        <v>4527</v>
      </c>
      <c r="BD3246" t="s">
        <v>7319</v>
      </c>
      <c r="BE3246" t="s">
        <v>7180</v>
      </c>
      <c r="BJ3246" s="96">
        <v>4</v>
      </c>
      <c r="BK3246" s="96" t="s">
        <v>4295</v>
      </c>
      <c r="BL3246" s="68" t="s">
        <v>6786</v>
      </c>
      <c r="CQ3246" s="205">
        <v>1</v>
      </c>
    </row>
    <row r="3247" spans="52:95" x14ac:dyDescent="0.25">
      <c r="AZ3247" s="96" t="s">
        <v>3549</v>
      </c>
      <c r="BA3247" s="96" t="s">
        <v>10</v>
      </c>
      <c r="BB3247" s="96">
        <v>5</v>
      </c>
      <c r="BC3247" t="s">
        <v>4531</v>
      </c>
      <c r="BD3247" t="s">
        <v>7319</v>
      </c>
      <c r="BE3247" t="s">
        <v>7321</v>
      </c>
      <c r="BF3247" t="s">
        <v>6792</v>
      </c>
      <c r="BG3247" t="s">
        <v>6793</v>
      </c>
      <c r="BJ3247" s="96">
        <v>4</v>
      </c>
      <c r="BK3247" s="96" t="s">
        <v>4296</v>
      </c>
      <c r="BL3247" s="68" t="s">
        <v>6786</v>
      </c>
      <c r="CQ3247" s="205">
        <v>1</v>
      </c>
    </row>
    <row r="3248" spans="52:95" x14ac:dyDescent="0.25">
      <c r="AZ3248" s="96" t="s">
        <v>3549</v>
      </c>
      <c r="BA3248" s="96" t="s">
        <v>54</v>
      </c>
      <c r="BB3248" s="96">
        <v>1</v>
      </c>
      <c r="BC3248" t="s">
        <v>4536</v>
      </c>
      <c r="BD3248" t="s">
        <v>7322</v>
      </c>
      <c r="BJ3248" s="96">
        <v>4</v>
      </c>
      <c r="BK3248" s="96" t="s">
        <v>4297</v>
      </c>
      <c r="BL3248" s="68" t="s">
        <v>6786</v>
      </c>
      <c r="CQ3248" s="205">
        <v>1</v>
      </c>
    </row>
    <row r="3249" spans="52:95" x14ac:dyDescent="0.25">
      <c r="AZ3249" s="96" t="s">
        <v>3549</v>
      </c>
      <c r="BA3249" s="96" t="s">
        <v>54</v>
      </c>
      <c r="BB3249" s="96">
        <v>2</v>
      </c>
      <c r="BC3249" t="s">
        <v>4540</v>
      </c>
      <c r="BD3249" t="s">
        <v>4541</v>
      </c>
      <c r="BE3249" t="s">
        <v>6794</v>
      </c>
      <c r="BF3249" t="s">
        <v>6789</v>
      </c>
      <c r="BG3249" t="s">
        <v>6788</v>
      </c>
      <c r="BH3249" s="96" t="s">
        <v>6795</v>
      </c>
      <c r="BJ3249" s="96">
        <v>4</v>
      </c>
      <c r="BK3249" s="96" t="s">
        <v>4298</v>
      </c>
      <c r="BL3249" s="68" t="s">
        <v>6786</v>
      </c>
      <c r="CQ3249" s="205">
        <v>1</v>
      </c>
    </row>
    <row r="3250" spans="52:95" x14ac:dyDescent="0.25">
      <c r="AZ3250" s="96" t="s">
        <v>3549</v>
      </c>
      <c r="BA3250" s="96" t="s">
        <v>54</v>
      </c>
      <c r="BB3250" s="96">
        <v>3</v>
      </c>
      <c r="BC3250" t="s">
        <v>4545</v>
      </c>
      <c r="BD3250" t="s">
        <v>7320</v>
      </c>
      <c r="BJ3250" s="96">
        <v>4</v>
      </c>
      <c r="BK3250" s="96" t="s">
        <v>4299</v>
      </c>
      <c r="BL3250" s="68" t="s">
        <v>6786</v>
      </c>
      <c r="CQ3250" s="205">
        <v>1</v>
      </c>
    </row>
    <row r="3251" spans="52:95" x14ac:dyDescent="0.25">
      <c r="AZ3251" s="96" t="s">
        <v>3549</v>
      </c>
      <c r="BA3251" s="96" t="s">
        <v>54</v>
      </c>
      <c r="BB3251" s="96">
        <v>4</v>
      </c>
      <c r="BC3251" t="s">
        <v>4550</v>
      </c>
      <c r="BD3251" t="s">
        <v>4551</v>
      </c>
      <c r="BE3251" t="s">
        <v>6799</v>
      </c>
      <c r="BF3251" t="s">
        <v>6800</v>
      </c>
      <c r="BG3251" t="s">
        <v>6801</v>
      </c>
      <c r="BH3251" s="96" t="s">
        <v>6802</v>
      </c>
      <c r="BI3251" s="96" t="s">
        <v>6803</v>
      </c>
      <c r="BJ3251" s="96">
        <v>4</v>
      </c>
      <c r="BK3251" s="96" t="s">
        <v>4300</v>
      </c>
      <c r="BL3251" s="68" t="s">
        <v>6786</v>
      </c>
      <c r="CQ3251" s="205">
        <v>1</v>
      </c>
    </row>
    <row r="3252" spans="52:95" x14ac:dyDescent="0.25">
      <c r="AZ3252" s="96" t="s">
        <v>3549</v>
      </c>
      <c r="BA3252" s="96" t="s">
        <v>54</v>
      </c>
      <c r="BB3252" s="96">
        <v>5</v>
      </c>
      <c r="BC3252" t="s">
        <v>4555</v>
      </c>
      <c r="BD3252" t="s">
        <v>4556</v>
      </c>
      <c r="BE3252" t="s">
        <v>6804</v>
      </c>
      <c r="BF3252" t="s">
        <v>6805</v>
      </c>
      <c r="BG3252" t="s">
        <v>6806</v>
      </c>
      <c r="BH3252" s="96" t="s">
        <v>6807</v>
      </c>
      <c r="BJ3252" s="96">
        <v>4</v>
      </c>
      <c r="BK3252" s="96" t="s">
        <v>4301</v>
      </c>
      <c r="BL3252" s="68" t="s">
        <v>6786</v>
      </c>
      <c r="CQ3252" s="205">
        <v>1</v>
      </c>
    </row>
    <row r="3253" spans="52:95" x14ac:dyDescent="0.25">
      <c r="AZ3253" s="96" t="s">
        <v>3549</v>
      </c>
      <c r="BA3253" s="96" t="s">
        <v>12</v>
      </c>
      <c r="BB3253" s="96">
        <v>1</v>
      </c>
      <c r="BC3253" t="s">
        <v>4560</v>
      </c>
      <c r="BD3253" t="s">
        <v>7305</v>
      </c>
      <c r="BE3253" t="s">
        <v>3551</v>
      </c>
      <c r="BH3253"/>
      <c r="BI3253"/>
      <c r="BJ3253" s="96">
        <v>4</v>
      </c>
      <c r="BK3253" s="96" t="s">
        <v>4302</v>
      </c>
      <c r="BL3253" s="68" t="s">
        <v>6786</v>
      </c>
      <c r="CQ3253" s="205">
        <v>1</v>
      </c>
    </row>
    <row r="3254" spans="52:95" x14ac:dyDescent="0.25">
      <c r="AZ3254" s="96" t="s">
        <v>3549</v>
      </c>
      <c r="BA3254" s="96" t="s">
        <v>12</v>
      </c>
      <c r="BB3254" s="96">
        <v>2</v>
      </c>
      <c r="BC3254" t="s">
        <v>4564</v>
      </c>
      <c r="BD3254" t="s">
        <v>4565</v>
      </c>
      <c r="BE3254" t="s">
        <v>6808</v>
      </c>
      <c r="BF3254" t="s">
        <v>6809</v>
      </c>
      <c r="BG3254" t="s">
        <v>6810</v>
      </c>
      <c r="BH3254" t="s">
        <v>6811</v>
      </c>
      <c r="BI3254"/>
      <c r="BJ3254" s="96">
        <v>4</v>
      </c>
      <c r="BK3254" s="96" t="s">
        <v>4303</v>
      </c>
      <c r="BL3254" s="68" t="s">
        <v>6786</v>
      </c>
      <c r="CQ3254" s="205">
        <v>1</v>
      </c>
    </row>
    <row r="3255" spans="52:95" x14ac:dyDescent="0.25">
      <c r="AZ3255" s="96" t="s">
        <v>3549</v>
      </c>
      <c r="BA3255" s="96" t="s">
        <v>12</v>
      </c>
      <c r="BB3255" s="96">
        <v>3</v>
      </c>
      <c r="BC3255" t="s">
        <v>4569</v>
      </c>
      <c r="BD3255" t="s">
        <v>7323</v>
      </c>
      <c r="BE3255" t="s">
        <v>7320</v>
      </c>
      <c r="BH3255"/>
      <c r="BI3255"/>
      <c r="BJ3255" s="96">
        <v>4</v>
      </c>
      <c r="BK3255" s="96" t="s">
        <v>4304</v>
      </c>
      <c r="BL3255" s="68" t="s">
        <v>6786</v>
      </c>
      <c r="CQ3255" s="205">
        <v>1</v>
      </c>
    </row>
    <row r="3256" spans="52:95" x14ac:dyDescent="0.25">
      <c r="AZ3256" s="96" t="s">
        <v>3549</v>
      </c>
      <c r="BA3256" s="96" t="s">
        <v>12</v>
      </c>
      <c r="BB3256" s="96">
        <v>4</v>
      </c>
      <c r="BC3256" t="s">
        <v>4573</v>
      </c>
      <c r="BD3256" t="s">
        <v>6812</v>
      </c>
      <c r="BE3256" t="s">
        <v>6813</v>
      </c>
      <c r="BF3256" t="s">
        <v>6802</v>
      </c>
      <c r="BG3256" t="s">
        <v>6814</v>
      </c>
      <c r="BH3256" t="s">
        <v>6815</v>
      </c>
      <c r="BI3256" t="s">
        <v>6816</v>
      </c>
      <c r="BJ3256" s="96">
        <v>4</v>
      </c>
      <c r="BK3256" s="96" t="s">
        <v>4305</v>
      </c>
      <c r="BL3256" s="68" t="s">
        <v>6786</v>
      </c>
      <c r="CQ3256" s="205">
        <v>1</v>
      </c>
    </row>
    <row r="3257" spans="52:95" x14ac:dyDescent="0.25">
      <c r="AZ3257" s="96" t="s">
        <v>3549</v>
      </c>
      <c r="BA3257" s="96" t="s">
        <v>12</v>
      </c>
      <c r="BB3257" s="96">
        <v>5</v>
      </c>
      <c r="BC3257" t="s">
        <v>4577</v>
      </c>
      <c r="BD3257" t="s">
        <v>6817</v>
      </c>
      <c r="BE3257" t="s">
        <v>4578</v>
      </c>
      <c r="BF3257" t="s">
        <v>6818</v>
      </c>
      <c r="BG3257" t="s">
        <v>6819</v>
      </c>
      <c r="BH3257" t="s">
        <v>6793</v>
      </c>
      <c r="BI3257"/>
      <c r="BJ3257" s="96">
        <v>4</v>
      </c>
      <c r="BK3257" s="96" t="s">
        <v>4306</v>
      </c>
      <c r="BL3257" s="68" t="s">
        <v>6786</v>
      </c>
      <c r="CQ3257" s="205">
        <v>1</v>
      </c>
    </row>
    <row r="3258" spans="52:95" x14ac:dyDescent="0.25">
      <c r="AZ3258" s="96" t="s">
        <v>3560</v>
      </c>
      <c r="BA3258" s="96" t="s">
        <v>10</v>
      </c>
      <c r="BB3258" s="96">
        <v>1</v>
      </c>
      <c r="BC3258" t="s">
        <v>4512</v>
      </c>
      <c r="BD3258" t="s">
        <v>7324</v>
      </c>
      <c r="BE3258" t="s">
        <v>7305</v>
      </c>
      <c r="BF3258" t="s">
        <v>7325</v>
      </c>
      <c r="BJ3258" s="96">
        <v>4</v>
      </c>
      <c r="BK3258" s="96" t="s">
        <v>4292</v>
      </c>
      <c r="BL3258" s="68" t="s">
        <v>6786</v>
      </c>
      <c r="CQ3258" s="205">
        <v>1</v>
      </c>
    </row>
    <row r="3259" spans="52:95" x14ac:dyDescent="0.25">
      <c r="AZ3259" s="96" t="s">
        <v>3560</v>
      </c>
      <c r="BA3259" s="96" t="s">
        <v>10</v>
      </c>
      <c r="BB3259" s="96">
        <v>2</v>
      </c>
      <c r="BC3259" t="s">
        <v>4518</v>
      </c>
      <c r="BD3259" t="s">
        <v>7324</v>
      </c>
      <c r="BE3259" t="s">
        <v>6787</v>
      </c>
      <c r="BF3259" t="s">
        <v>6788</v>
      </c>
      <c r="BG3259" t="s">
        <v>6789</v>
      </c>
      <c r="BJ3259" s="96">
        <v>4</v>
      </c>
      <c r="BK3259" s="96" t="s">
        <v>4293</v>
      </c>
      <c r="BL3259" s="68" t="s">
        <v>6786</v>
      </c>
      <c r="CQ3259" s="205">
        <v>1</v>
      </c>
    </row>
    <row r="3260" spans="52:95" x14ac:dyDescent="0.25">
      <c r="AZ3260" s="96" t="s">
        <v>3560</v>
      </c>
      <c r="BA3260" s="96" t="s">
        <v>10</v>
      </c>
      <c r="BB3260" s="96">
        <v>3</v>
      </c>
      <c r="BC3260" t="s">
        <v>4523</v>
      </c>
      <c r="BD3260" t="s">
        <v>7324</v>
      </c>
      <c r="BE3260" t="s">
        <v>7326</v>
      </c>
      <c r="BJ3260" s="96">
        <v>4</v>
      </c>
      <c r="BK3260" s="96" t="s">
        <v>4294</v>
      </c>
      <c r="BL3260" s="68" t="s">
        <v>6786</v>
      </c>
      <c r="CQ3260" s="205">
        <v>1</v>
      </c>
    </row>
    <row r="3261" spans="52:95" x14ac:dyDescent="0.25">
      <c r="AZ3261" s="96" t="s">
        <v>3560</v>
      </c>
      <c r="BA3261" s="96" t="s">
        <v>10</v>
      </c>
      <c r="BB3261" s="96">
        <v>4</v>
      </c>
      <c r="BC3261" t="s">
        <v>4527</v>
      </c>
      <c r="BD3261" t="s">
        <v>7324</v>
      </c>
      <c r="BE3261" t="s">
        <v>7180</v>
      </c>
      <c r="BJ3261" s="96">
        <v>4</v>
      </c>
      <c r="BK3261" s="96" t="s">
        <v>4295</v>
      </c>
      <c r="BL3261" s="68" t="s">
        <v>6786</v>
      </c>
      <c r="CQ3261" s="205">
        <v>1</v>
      </c>
    </row>
    <row r="3262" spans="52:95" x14ac:dyDescent="0.25">
      <c r="AZ3262" s="96" t="s">
        <v>3560</v>
      </c>
      <c r="BA3262" s="96" t="s">
        <v>10</v>
      </c>
      <c r="BB3262" s="96">
        <v>5</v>
      </c>
      <c r="BC3262" t="s">
        <v>4531</v>
      </c>
      <c r="BD3262" t="s">
        <v>7324</v>
      </c>
      <c r="BE3262" t="s">
        <v>7327</v>
      </c>
      <c r="BF3262" t="s">
        <v>6792</v>
      </c>
      <c r="BG3262" t="s">
        <v>6793</v>
      </c>
      <c r="BJ3262" s="96">
        <v>4</v>
      </c>
      <c r="BK3262" s="96" t="s">
        <v>4296</v>
      </c>
      <c r="BL3262" s="68" t="s">
        <v>6786</v>
      </c>
      <c r="CQ3262" s="205">
        <v>1</v>
      </c>
    </row>
    <row r="3263" spans="52:95" x14ac:dyDescent="0.25">
      <c r="AZ3263" s="96" t="s">
        <v>3560</v>
      </c>
      <c r="BA3263" s="96" t="s">
        <v>54</v>
      </c>
      <c r="BB3263" s="96">
        <v>1</v>
      </c>
      <c r="BC3263" t="s">
        <v>4536</v>
      </c>
      <c r="BD3263" t="s">
        <v>7328</v>
      </c>
      <c r="BJ3263" s="96">
        <v>4</v>
      </c>
      <c r="BK3263" s="96" t="s">
        <v>4297</v>
      </c>
      <c r="BL3263" s="68" t="s">
        <v>6786</v>
      </c>
      <c r="CQ3263" s="205">
        <v>1</v>
      </c>
    </row>
    <row r="3264" spans="52:95" x14ac:dyDescent="0.25">
      <c r="AZ3264" s="96" t="s">
        <v>3560</v>
      </c>
      <c r="BA3264" s="96" t="s">
        <v>54</v>
      </c>
      <c r="BB3264" s="96">
        <v>2</v>
      </c>
      <c r="BC3264" t="s">
        <v>4540</v>
      </c>
      <c r="BD3264" t="s">
        <v>4541</v>
      </c>
      <c r="BE3264" t="s">
        <v>6794</v>
      </c>
      <c r="BF3264" t="s">
        <v>6789</v>
      </c>
      <c r="BG3264" t="s">
        <v>6788</v>
      </c>
      <c r="BH3264" s="96" t="s">
        <v>6795</v>
      </c>
      <c r="BJ3264" s="96">
        <v>4</v>
      </c>
      <c r="BK3264" s="96" t="s">
        <v>4298</v>
      </c>
      <c r="BL3264" s="68" t="s">
        <v>6786</v>
      </c>
      <c r="CQ3264" s="205">
        <v>1</v>
      </c>
    </row>
    <row r="3265" spans="52:95" x14ac:dyDescent="0.25">
      <c r="AZ3265" s="96" t="s">
        <v>3560</v>
      </c>
      <c r="BA3265" s="96" t="s">
        <v>54</v>
      </c>
      <c r="BB3265" s="96">
        <v>3</v>
      </c>
      <c r="BC3265" t="s">
        <v>4545</v>
      </c>
      <c r="BD3265" t="s">
        <v>7326</v>
      </c>
      <c r="BJ3265" s="96">
        <v>4</v>
      </c>
      <c r="BK3265" s="96" t="s">
        <v>4299</v>
      </c>
      <c r="BL3265" s="68" t="s">
        <v>6786</v>
      </c>
      <c r="CQ3265" s="205">
        <v>1</v>
      </c>
    </row>
    <row r="3266" spans="52:95" x14ac:dyDescent="0.25">
      <c r="AZ3266" s="96" t="s">
        <v>3560</v>
      </c>
      <c r="BA3266" s="96" t="s">
        <v>54</v>
      </c>
      <c r="BB3266" s="96">
        <v>4</v>
      </c>
      <c r="BC3266" t="s">
        <v>4550</v>
      </c>
      <c r="BD3266" t="s">
        <v>4551</v>
      </c>
      <c r="BE3266" t="s">
        <v>6799</v>
      </c>
      <c r="BF3266" t="s">
        <v>6800</v>
      </c>
      <c r="BG3266" t="s">
        <v>6801</v>
      </c>
      <c r="BH3266" s="96" t="s">
        <v>6802</v>
      </c>
      <c r="BI3266" s="96" t="s">
        <v>6803</v>
      </c>
      <c r="BJ3266" s="96">
        <v>4</v>
      </c>
      <c r="BK3266" s="96" t="s">
        <v>4300</v>
      </c>
      <c r="BL3266" s="68" t="s">
        <v>6786</v>
      </c>
      <c r="CQ3266" s="205">
        <v>1</v>
      </c>
    </row>
    <row r="3267" spans="52:95" x14ac:dyDescent="0.25">
      <c r="AZ3267" s="96" t="s">
        <v>3560</v>
      </c>
      <c r="BA3267" s="96" t="s">
        <v>54</v>
      </c>
      <c r="BB3267" s="96">
        <v>5</v>
      </c>
      <c r="BC3267" t="s">
        <v>4555</v>
      </c>
      <c r="BD3267" t="s">
        <v>4556</v>
      </c>
      <c r="BE3267" t="s">
        <v>6804</v>
      </c>
      <c r="BF3267" t="s">
        <v>6805</v>
      </c>
      <c r="BG3267" t="s">
        <v>6806</v>
      </c>
      <c r="BH3267" s="96" t="s">
        <v>6807</v>
      </c>
      <c r="BJ3267" s="96">
        <v>4</v>
      </c>
      <c r="BK3267" s="96" t="s">
        <v>4301</v>
      </c>
      <c r="BL3267" s="68" t="s">
        <v>6786</v>
      </c>
      <c r="CQ3267" s="205">
        <v>1</v>
      </c>
    </row>
    <row r="3268" spans="52:95" x14ac:dyDescent="0.25">
      <c r="AZ3268" s="96" t="s">
        <v>3560</v>
      </c>
      <c r="BA3268" s="96" t="s">
        <v>12</v>
      </c>
      <c r="BB3268" s="96">
        <v>1</v>
      </c>
      <c r="BC3268" t="s">
        <v>4560</v>
      </c>
      <c r="BD3268" t="s">
        <v>7305</v>
      </c>
      <c r="BE3268" t="s">
        <v>7325</v>
      </c>
      <c r="BH3268"/>
      <c r="BI3268"/>
      <c r="BJ3268" s="96">
        <v>4</v>
      </c>
      <c r="BK3268" s="96" t="s">
        <v>4302</v>
      </c>
      <c r="BL3268" s="68" t="s">
        <v>6786</v>
      </c>
      <c r="CQ3268" s="205">
        <v>1</v>
      </c>
    </row>
    <row r="3269" spans="52:95" x14ac:dyDescent="0.25">
      <c r="AZ3269" s="96" t="s">
        <v>3560</v>
      </c>
      <c r="BA3269" s="96" t="s">
        <v>12</v>
      </c>
      <c r="BB3269" s="96">
        <v>2</v>
      </c>
      <c r="BC3269" t="s">
        <v>4564</v>
      </c>
      <c r="BD3269" t="s">
        <v>4565</v>
      </c>
      <c r="BE3269" t="s">
        <v>6808</v>
      </c>
      <c r="BF3269" t="s">
        <v>6809</v>
      </c>
      <c r="BG3269" t="s">
        <v>6810</v>
      </c>
      <c r="BH3269" t="s">
        <v>6811</v>
      </c>
      <c r="BI3269"/>
      <c r="BJ3269" s="96">
        <v>4</v>
      </c>
      <c r="BK3269" s="96" t="s">
        <v>4303</v>
      </c>
      <c r="BL3269" s="68" t="s">
        <v>6786</v>
      </c>
      <c r="CQ3269" s="205">
        <v>1</v>
      </c>
    </row>
    <row r="3270" spans="52:95" x14ac:dyDescent="0.25">
      <c r="AZ3270" s="96" t="s">
        <v>3560</v>
      </c>
      <c r="BA3270" s="96" t="s">
        <v>12</v>
      </c>
      <c r="BB3270" s="96">
        <v>3</v>
      </c>
      <c r="BC3270" t="s">
        <v>4569</v>
      </c>
      <c r="BD3270" t="s">
        <v>7329</v>
      </c>
      <c r="BE3270" t="s">
        <v>7326</v>
      </c>
      <c r="BH3270"/>
      <c r="BI3270"/>
      <c r="BJ3270" s="96">
        <v>4</v>
      </c>
      <c r="BK3270" s="96" t="s">
        <v>4304</v>
      </c>
      <c r="BL3270" s="68" t="s">
        <v>6786</v>
      </c>
      <c r="CQ3270" s="205">
        <v>1</v>
      </c>
    </row>
    <row r="3271" spans="52:95" x14ac:dyDescent="0.25">
      <c r="AZ3271" s="96" t="s">
        <v>3560</v>
      </c>
      <c r="BA3271" s="96" t="s">
        <v>12</v>
      </c>
      <c r="BB3271" s="96">
        <v>4</v>
      </c>
      <c r="BC3271" t="s">
        <v>4573</v>
      </c>
      <c r="BD3271" t="s">
        <v>6812</v>
      </c>
      <c r="BE3271" t="s">
        <v>6813</v>
      </c>
      <c r="BF3271" t="s">
        <v>6802</v>
      </c>
      <c r="BG3271" t="s">
        <v>6814</v>
      </c>
      <c r="BH3271" t="s">
        <v>6815</v>
      </c>
      <c r="BI3271" t="s">
        <v>6816</v>
      </c>
      <c r="BJ3271" s="96">
        <v>4</v>
      </c>
      <c r="BK3271" s="96" t="s">
        <v>4305</v>
      </c>
      <c r="BL3271" s="68" t="s">
        <v>6786</v>
      </c>
      <c r="CQ3271" s="205">
        <v>1</v>
      </c>
    </row>
    <row r="3272" spans="52:95" x14ac:dyDescent="0.25">
      <c r="AZ3272" s="96" t="s">
        <v>3560</v>
      </c>
      <c r="BA3272" s="96" t="s">
        <v>12</v>
      </c>
      <c r="BB3272" s="96">
        <v>5</v>
      </c>
      <c r="BC3272" t="s">
        <v>4577</v>
      </c>
      <c r="BD3272" t="s">
        <v>6817</v>
      </c>
      <c r="BE3272" t="s">
        <v>4578</v>
      </c>
      <c r="BF3272" t="s">
        <v>6818</v>
      </c>
      <c r="BG3272" t="s">
        <v>6819</v>
      </c>
      <c r="BH3272" t="s">
        <v>6793</v>
      </c>
      <c r="BI3272"/>
      <c r="BJ3272" s="96">
        <v>4</v>
      </c>
      <c r="BK3272" s="96" t="s">
        <v>4306</v>
      </c>
      <c r="BL3272" s="68" t="s">
        <v>6786</v>
      </c>
      <c r="CQ3272" s="205">
        <v>1</v>
      </c>
    </row>
    <row r="3273" spans="52:95" x14ac:dyDescent="0.25">
      <c r="AZ3273" s="96" t="s">
        <v>3571</v>
      </c>
      <c r="BA3273" s="96" t="s">
        <v>10</v>
      </c>
      <c r="BB3273" s="96">
        <v>1</v>
      </c>
      <c r="BC3273" t="s">
        <v>4512</v>
      </c>
      <c r="BD3273" t="s">
        <v>7330</v>
      </c>
      <c r="BE3273" t="s">
        <v>7305</v>
      </c>
      <c r="BF3273" t="s">
        <v>3573</v>
      </c>
      <c r="BJ3273" s="96">
        <v>4</v>
      </c>
      <c r="BK3273" s="96" t="s">
        <v>4292</v>
      </c>
      <c r="BL3273" s="68" t="s">
        <v>6786</v>
      </c>
      <c r="CQ3273" s="205">
        <v>1</v>
      </c>
    </row>
    <row r="3274" spans="52:95" x14ac:dyDescent="0.25">
      <c r="AZ3274" s="96" t="s">
        <v>3571</v>
      </c>
      <c r="BA3274" s="96" t="s">
        <v>10</v>
      </c>
      <c r="BB3274" s="96">
        <v>2</v>
      </c>
      <c r="BC3274" t="s">
        <v>4518</v>
      </c>
      <c r="BD3274" t="s">
        <v>7330</v>
      </c>
      <c r="BE3274" t="s">
        <v>6787</v>
      </c>
      <c r="BF3274" t="s">
        <v>6788</v>
      </c>
      <c r="BG3274" t="s">
        <v>6789</v>
      </c>
      <c r="BJ3274" s="96">
        <v>4</v>
      </c>
      <c r="BK3274" s="96" t="s">
        <v>4293</v>
      </c>
      <c r="BL3274" s="68" t="s">
        <v>6786</v>
      </c>
      <c r="CQ3274" s="205">
        <v>1</v>
      </c>
    </row>
    <row r="3275" spans="52:95" x14ac:dyDescent="0.25">
      <c r="AZ3275" s="96" t="s">
        <v>3571</v>
      </c>
      <c r="BA3275" s="96" t="s">
        <v>10</v>
      </c>
      <c r="BB3275" s="96">
        <v>3</v>
      </c>
      <c r="BC3275" t="s">
        <v>4523</v>
      </c>
      <c r="BD3275" t="s">
        <v>7330</v>
      </c>
      <c r="BE3275" t="s">
        <v>7331</v>
      </c>
      <c r="BJ3275" s="96">
        <v>4</v>
      </c>
      <c r="BK3275" s="96" t="s">
        <v>4294</v>
      </c>
      <c r="BL3275" s="68" t="s">
        <v>6786</v>
      </c>
      <c r="CQ3275" s="205">
        <v>1</v>
      </c>
    </row>
    <row r="3276" spans="52:95" x14ac:dyDescent="0.25">
      <c r="AZ3276" s="96" t="s">
        <v>3571</v>
      </c>
      <c r="BA3276" s="96" t="s">
        <v>10</v>
      </c>
      <c r="BB3276" s="96">
        <v>4</v>
      </c>
      <c r="BC3276" t="s">
        <v>4527</v>
      </c>
      <c r="BD3276" t="s">
        <v>7330</v>
      </c>
      <c r="BE3276" t="s">
        <v>7180</v>
      </c>
      <c r="BJ3276" s="96">
        <v>4</v>
      </c>
      <c r="BK3276" s="96" t="s">
        <v>4295</v>
      </c>
      <c r="BL3276" s="68" t="s">
        <v>6786</v>
      </c>
      <c r="CQ3276" s="205">
        <v>1</v>
      </c>
    </row>
    <row r="3277" spans="52:95" x14ac:dyDescent="0.25">
      <c r="AZ3277" s="96" t="s">
        <v>3571</v>
      </c>
      <c r="BA3277" s="96" t="s">
        <v>10</v>
      </c>
      <c r="BB3277" s="96">
        <v>5</v>
      </c>
      <c r="BC3277" t="s">
        <v>4531</v>
      </c>
      <c r="BD3277" t="s">
        <v>7330</v>
      </c>
      <c r="BE3277" t="s">
        <v>7332</v>
      </c>
      <c r="BF3277" t="s">
        <v>6792</v>
      </c>
      <c r="BG3277" t="s">
        <v>6793</v>
      </c>
      <c r="BJ3277" s="96">
        <v>4</v>
      </c>
      <c r="BK3277" s="96" t="s">
        <v>4296</v>
      </c>
      <c r="BL3277" s="68" t="s">
        <v>6786</v>
      </c>
      <c r="CQ3277" s="205">
        <v>1</v>
      </c>
    </row>
    <row r="3278" spans="52:95" x14ac:dyDescent="0.25">
      <c r="AZ3278" s="96" t="s">
        <v>3571</v>
      </c>
      <c r="BA3278" s="96" t="s">
        <v>54</v>
      </c>
      <c r="BB3278" s="96">
        <v>1</v>
      </c>
      <c r="BC3278" t="s">
        <v>4536</v>
      </c>
      <c r="BD3278" t="s">
        <v>7333</v>
      </c>
      <c r="BJ3278" s="96">
        <v>4</v>
      </c>
      <c r="BK3278" s="96" t="s">
        <v>4297</v>
      </c>
      <c r="BL3278" s="68" t="s">
        <v>6786</v>
      </c>
      <c r="CQ3278" s="205">
        <v>1</v>
      </c>
    </row>
    <row r="3279" spans="52:95" x14ac:dyDescent="0.25">
      <c r="AZ3279" s="96" t="s">
        <v>3571</v>
      </c>
      <c r="BA3279" s="96" t="s">
        <v>54</v>
      </c>
      <c r="BB3279" s="96">
        <v>2</v>
      </c>
      <c r="BC3279" t="s">
        <v>4540</v>
      </c>
      <c r="BD3279" t="s">
        <v>4541</v>
      </c>
      <c r="BE3279" t="s">
        <v>6794</v>
      </c>
      <c r="BF3279" t="s">
        <v>6789</v>
      </c>
      <c r="BG3279" t="s">
        <v>6788</v>
      </c>
      <c r="BH3279" s="96" t="s">
        <v>6795</v>
      </c>
      <c r="BJ3279" s="96">
        <v>4</v>
      </c>
      <c r="BK3279" s="96" t="s">
        <v>4298</v>
      </c>
      <c r="BL3279" s="68" t="s">
        <v>6786</v>
      </c>
      <c r="CQ3279" s="205">
        <v>1</v>
      </c>
    </row>
    <row r="3280" spans="52:95" x14ac:dyDescent="0.25">
      <c r="AZ3280" s="96" t="s">
        <v>3571</v>
      </c>
      <c r="BA3280" s="96" t="s">
        <v>54</v>
      </c>
      <c r="BB3280" s="96">
        <v>3</v>
      </c>
      <c r="BC3280" t="s">
        <v>4545</v>
      </c>
      <c r="BD3280" t="s">
        <v>7331</v>
      </c>
      <c r="BJ3280" s="96">
        <v>4</v>
      </c>
      <c r="BK3280" s="96" t="s">
        <v>4299</v>
      </c>
      <c r="BL3280" s="68" t="s">
        <v>6786</v>
      </c>
      <c r="CQ3280" s="205">
        <v>1</v>
      </c>
    </row>
    <row r="3281" spans="52:95" x14ac:dyDescent="0.25">
      <c r="AZ3281" s="96" t="s">
        <v>3571</v>
      </c>
      <c r="BA3281" s="96" t="s">
        <v>54</v>
      </c>
      <c r="BB3281" s="96">
        <v>4</v>
      </c>
      <c r="BC3281" t="s">
        <v>4550</v>
      </c>
      <c r="BD3281" t="s">
        <v>4551</v>
      </c>
      <c r="BE3281" t="s">
        <v>6799</v>
      </c>
      <c r="BF3281" t="s">
        <v>6800</v>
      </c>
      <c r="BG3281" t="s">
        <v>6801</v>
      </c>
      <c r="BH3281" s="96" t="s">
        <v>6802</v>
      </c>
      <c r="BI3281" s="96" t="s">
        <v>6803</v>
      </c>
      <c r="BJ3281" s="96">
        <v>4</v>
      </c>
      <c r="BK3281" s="96" t="s">
        <v>4300</v>
      </c>
      <c r="BL3281" s="68" t="s">
        <v>6786</v>
      </c>
      <c r="CQ3281" s="205">
        <v>1</v>
      </c>
    </row>
    <row r="3282" spans="52:95" x14ac:dyDescent="0.25">
      <c r="AZ3282" s="96" t="s">
        <v>3571</v>
      </c>
      <c r="BA3282" s="96" t="s">
        <v>54</v>
      </c>
      <c r="BB3282" s="96">
        <v>5</v>
      </c>
      <c r="BC3282" t="s">
        <v>4555</v>
      </c>
      <c r="BD3282" t="s">
        <v>4556</v>
      </c>
      <c r="BE3282" t="s">
        <v>6804</v>
      </c>
      <c r="BF3282" t="s">
        <v>6805</v>
      </c>
      <c r="BG3282" t="s">
        <v>6806</v>
      </c>
      <c r="BH3282" s="96" t="s">
        <v>6807</v>
      </c>
      <c r="BJ3282" s="96">
        <v>4</v>
      </c>
      <c r="BK3282" s="96" t="s">
        <v>4301</v>
      </c>
      <c r="BL3282" s="68" t="s">
        <v>6786</v>
      </c>
      <c r="CQ3282" s="205">
        <v>1</v>
      </c>
    </row>
    <row r="3283" spans="52:95" x14ac:dyDescent="0.25">
      <c r="AZ3283" s="96" t="s">
        <v>3571</v>
      </c>
      <c r="BA3283" s="96" t="s">
        <v>12</v>
      </c>
      <c r="BB3283" s="96">
        <v>1</v>
      </c>
      <c r="BC3283" t="s">
        <v>4560</v>
      </c>
      <c r="BD3283" t="s">
        <v>7305</v>
      </c>
      <c r="BE3283" t="s">
        <v>3573</v>
      </c>
      <c r="BH3283"/>
      <c r="BI3283"/>
      <c r="BJ3283" s="96">
        <v>4</v>
      </c>
      <c r="BK3283" s="96" t="s">
        <v>4302</v>
      </c>
      <c r="BL3283" s="68" t="s">
        <v>6786</v>
      </c>
      <c r="CQ3283" s="205">
        <v>1</v>
      </c>
    </row>
    <row r="3284" spans="52:95" x14ac:dyDescent="0.25">
      <c r="AZ3284" s="96" t="s">
        <v>3571</v>
      </c>
      <c r="BA3284" s="96" t="s">
        <v>12</v>
      </c>
      <c r="BB3284" s="96">
        <v>2</v>
      </c>
      <c r="BC3284" t="s">
        <v>4564</v>
      </c>
      <c r="BD3284" t="s">
        <v>4565</v>
      </c>
      <c r="BE3284" t="s">
        <v>6808</v>
      </c>
      <c r="BF3284" t="s">
        <v>6809</v>
      </c>
      <c r="BG3284" t="s">
        <v>6810</v>
      </c>
      <c r="BH3284" t="s">
        <v>6811</v>
      </c>
      <c r="BI3284"/>
      <c r="BJ3284" s="96">
        <v>4</v>
      </c>
      <c r="BK3284" s="96" t="s">
        <v>4303</v>
      </c>
      <c r="BL3284" s="68" t="s">
        <v>6786</v>
      </c>
      <c r="CQ3284" s="205">
        <v>1</v>
      </c>
    </row>
    <row r="3285" spans="52:95" x14ac:dyDescent="0.25">
      <c r="AZ3285" s="96" t="s">
        <v>3571</v>
      </c>
      <c r="BA3285" s="96" t="s">
        <v>12</v>
      </c>
      <c r="BB3285" s="96">
        <v>3</v>
      </c>
      <c r="BC3285" t="s">
        <v>4569</v>
      </c>
      <c r="BD3285" t="s">
        <v>7334</v>
      </c>
      <c r="BE3285" t="s">
        <v>7331</v>
      </c>
      <c r="BH3285"/>
      <c r="BI3285"/>
      <c r="BJ3285" s="96">
        <v>4</v>
      </c>
      <c r="BK3285" s="96" t="s">
        <v>4304</v>
      </c>
      <c r="BL3285" s="68" t="s">
        <v>6786</v>
      </c>
      <c r="CQ3285" s="205">
        <v>1</v>
      </c>
    </row>
    <row r="3286" spans="52:95" x14ac:dyDescent="0.25">
      <c r="AZ3286" s="96" t="s">
        <v>3571</v>
      </c>
      <c r="BA3286" s="96" t="s">
        <v>12</v>
      </c>
      <c r="BB3286" s="96">
        <v>4</v>
      </c>
      <c r="BC3286" t="s">
        <v>4573</v>
      </c>
      <c r="BD3286" t="s">
        <v>6812</v>
      </c>
      <c r="BE3286" t="s">
        <v>6813</v>
      </c>
      <c r="BF3286" t="s">
        <v>6802</v>
      </c>
      <c r="BG3286" t="s">
        <v>6814</v>
      </c>
      <c r="BH3286" t="s">
        <v>6815</v>
      </c>
      <c r="BI3286" t="s">
        <v>6816</v>
      </c>
      <c r="BJ3286" s="96">
        <v>4</v>
      </c>
      <c r="BK3286" s="96" t="s">
        <v>4305</v>
      </c>
      <c r="BL3286" s="68" t="s">
        <v>6786</v>
      </c>
      <c r="CQ3286" s="205">
        <v>1</v>
      </c>
    </row>
    <row r="3287" spans="52:95" x14ac:dyDescent="0.25">
      <c r="AZ3287" s="96" t="s">
        <v>3571</v>
      </c>
      <c r="BA3287" s="96" t="s">
        <v>12</v>
      </c>
      <c r="BB3287" s="96">
        <v>5</v>
      </c>
      <c r="BC3287" t="s">
        <v>4577</v>
      </c>
      <c r="BD3287" t="s">
        <v>6817</v>
      </c>
      <c r="BE3287" t="s">
        <v>4578</v>
      </c>
      <c r="BF3287" t="s">
        <v>6818</v>
      </c>
      <c r="BG3287" t="s">
        <v>6819</v>
      </c>
      <c r="BH3287" t="s">
        <v>6793</v>
      </c>
      <c r="BI3287"/>
      <c r="BJ3287" s="96">
        <v>4</v>
      </c>
      <c r="BK3287" s="96" t="s">
        <v>4306</v>
      </c>
      <c r="BL3287" s="68" t="s">
        <v>6786</v>
      </c>
      <c r="CQ3287" s="205">
        <v>1</v>
      </c>
    </row>
    <row r="3288" spans="52:95" x14ac:dyDescent="0.25">
      <c r="AZ3288" s="96" t="s">
        <v>3582</v>
      </c>
      <c r="BA3288" s="96" t="s">
        <v>10</v>
      </c>
      <c r="BB3288" s="96">
        <v>1</v>
      </c>
      <c r="BC3288" t="s">
        <v>4512</v>
      </c>
      <c r="BD3288" t="s">
        <v>7335</v>
      </c>
      <c r="BE3288" t="s">
        <v>7305</v>
      </c>
      <c r="BF3288" t="s">
        <v>3584</v>
      </c>
      <c r="BJ3288" s="96">
        <v>4</v>
      </c>
      <c r="BK3288" s="96" t="s">
        <v>4292</v>
      </c>
      <c r="BL3288" s="68" t="s">
        <v>6786</v>
      </c>
      <c r="CQ3288" s="205">
        <v>1</v>
      </c>
    </row>
    <row r="3289" spans="52:95" x14ac:dyDescent="0.25">
      <c r="AZ3289" s="96" t="s">
        <v>3582</v>
      </c>
      <c r="BA3289" s="96" t="s">
        <v>10</v>
      </c>
      <c r="BB3289" s="96">
        <v>2</v>
      </c>
      <c r="BC3289" t="s">
        <v>4518</v>
      </c>
      <c r="BD3289" t="s">
        <v>7335</v>
      </c>
      <c r="BE3289" t="s">
        <v>6787</v>
      </c>
      <c r="BF3289" t="s">
        <v>6788</v>
      </c>
      <c r="BG3289" t="s">
        <v>6789</v>
      </c>
      <c r="BJ3289" s="96">
        <v>4</v>
      </c>
      <c r="BK3289" s="96" t="s">
        <v>4293</v>
      </c>
      <c r="BL3289" s="68" t="s">
        <v>6786</v>
      </c>
      <c r="CQ3289" s="205">
        <v>1</v>
      </c>
    </row>
    <row r="3290" spans="52:95" x14ac:dyDescent="0.25">
      <c r="AZ3290" s="96" t="s">
        <v>3582</v>
      </c>
      <c r="BA3290" s="96" t="s">
        <v>10</v>
      </c>
      <c r="BB3290" s="96">
        <v>3</v>
      </c>
      <c r="BC3290" t="s">
        <v>4523</v>
      </c>
      <c r="BD3290" t="s">
        <v>7335</v>
      </c>
      <c r="BE3290" t="s">
        <v>7336</v>
      </c>
      <c r="BJ3290" s="96">
        <v>4</v>
      </c>
      <c r="BK3290" s="96" t="s">
        <v>4294</v>
      </c>
      <c r="BL3290" s="68" t="s">
        <v>6786</v>
      </c>
      <c r="CQ3290" s="205">
        <v>1</v>
      </c>
    </row>
    <row r="3291" spans="52:95" x14ac:dyDescent="0.25">
      <c r="AZ3291" s="96" t="s">
        <v>3582</v>
      </c>
      <c r="BA3291" s="96" t="s">
        <v>10</v>
      </c>
      <c r="BB3291" s="96">
        <v>4</v>
      </c>
      <c r="BC3291" t="s">
        <v>4527</v>
      </c>
      <c r="BD3291" t="s">
        <v>7335</v>
      </c>
      <c r="BE3291" t="s">
        <v>7180</v>
      </c>
      <c r="BJ3291" s="96">
        <v>4</v>
      </c>
      <c r="BK3291" s="96" t="s">
        <v>4295</v>
      </c>
      <c r="BL3291" s="68" t="s">
        <v>6786</v>
      </c>
      <c r="CQ3291" s="205">
        <v>1</v>
      </c>
    </row>
    <row r="3292" spans="52:95" x14ac:dyDescent="0.25">
      <c r="AZ3292" s="96" t="s">
        <v>3582</v>
      </c>
      <c r="BA3292" s="96" t="s">
        <v>10</v>
      </c>
      <c r="BB3292" s="96">
        <v>5</v>
      </c>
      <c r="BC3292" t="s">
        <v>4531</v>
      </c>
      <c r="BD3292" t="s">
        <v>7335</v>
      </c>
      <c r="BE3292" t="s">
        <v>7337</v>
      </c>
      <c r="BF3292" t="s">
        <v>6792</v>
      </c>
      <c r="BG3292" t="s">
        <v>6793</v>
      </c>
      <c r="BJ3292" s="96">
        <v>4</v>
      </c>
      <c r="BK3292" s="96" t="s">
        <v>4296</v>
      </c>
      <c r="BL3292" s="68" t="s">
        <v>6786</v>
      </c>
      <c r="CQ3292" s="205">
        <v>1</v>
      </c>
    </row>
    <row r="3293" spans="52:95" x14ac:dyDescent="0.25">
      <c r="AZ3293" s="96" t="s">
        <v>3582</v>
      </c>
      <c r="BA3293" s="96" t="s">
        <v>54</v>
      </c>
      <c r="BB3293" s="96">
        <v>1</v>
      </c>
      <c r="BC3293" t="s">
        <v>4536</v>
      </c>
      <c r="BD3293" t="s">
        <v>7338</v>
      </c>
      <c r="BJ3293" s="96">
        <v>4</v>
      </c>
      <c r="BK3293" s="96" t="s">
        <v>4297</v>
      </c>
      <c r="BL3293" s="68" t="s">
        <v>6786</v>
      </c>
      <c r="CQ3293" s="205">
        <v>1</v>
      </c>
    </row>
    <row r="3294" spans="52:95" x14ac:dyDescent="0.25">
      <c r="AZ3294" s="96" t="s">
        <v>3582</v>
      </c>
      <c r="BA3294" s="96" t="s">
        <v>54</v>
      </c>
      <c r="BB3294" s="96">
        <v>2</v>
      </c>
      <c r="BC3294" t="s">
        <v>4540</v>
      </c>
      <c r="BD3294" t="s">
        <v>4541</v>
      </c>
      <c r="BE3294" t="s">
        <v>6794</v>
      </c>
      <c r="BF3294" t="s">
        <v>6789</v>
      </c>
      <c r="BG3294" t="s">
        <v>6788</v>
      </c>
      <c r="BH3294" s="96" t="s">
        <v>6795</v>
      </c>
      <c r="BJ3294" s="96">
        <v>4</v>
      </c>
      <c r="BK3294" s="96" t="s">
        <v>4298</v>
      </c>
      <c r="BL3294" s="68" t="s">
        <v>6786</v>
      </c>
      <c r="CQ3294" s="205">
        <v>1</v>
      </c>
    </row>
    <row r="3295" spans="52:95" x14ac:dyDescent="0.25">
      <c r="AZ3295" s="96" t="s">
        <v>3582</v>
      </c>
      <c r="BA3295" s="96" t="s">
        <v>54</v>
      </c>
      <c r="BB3295" s="96">
        <v>3</v>
      </c>
      <c r="BC3295" t="s">
        <v>4545</v>
      </c>
      <c r="BD3295" t="s">
        <v>7336</v>
      </c>
      <c r="BJ3295" s="96">
        <v>4</v>
      </c>
      <c r="BK3295" s="96" t="s">
        <v>4299</v>
      </c>
      <c r="BL3295" s="68" t="s">
        <v>6786</v>
      </c>
      <c r="CQ3295" s="205">
        <v>1</v>
      </c>
    </row>
    <row r="3296" spans="52:95" x14ac:dyDescent="0.25">
      <c r="AZ3296" s="96" t="s">
        <v>3582</v>
      </c>
      <c r="BA3296" s="96" t="s">
        <v>54</v>
      </c>
      <c r="BB3296" s="96">
        <v>4</v>
      </c>
      <c r="BC3296" t="s">
        <v>4550</v>
      </c>
      <c r="BD3296" t="s">
        <v>4551</v>
      </c>
      <c r="BE3296" t="s">
        <v>6799</v>
      </c>
      <c r="BF3296" t="s">
        <v>6800</v>
      </c>
      <c r="BG3296" t="s">
        <v>6801</v>
      </c>
      <c r="BH3296" s="96" t="s">
        <v>6802</v>
      </c>
      <c r="BI3296" s="96" t="s">
        <v>6803</v>
      </c>
      <c r="BJ3296" s="96">
        <v>4</v>
      </c>
      <c r="BK3296" s="96" t="s">
        <v>4300</v>
      </c>
      <c r="BL3296" s="68" t="s">
        <v>6786</v>
      </c>
      <c r="CQ3296" s="205">
        <v>1</v>
      </c>
    </row>
    <row r="3297" spans="52:95" x14ac:dyDescent="0.25">
      <c r="AZ3297" s="96" t="s">
        <v>3582</v>
      </c>
      <c r="BA3297" s="96" t="s">
        <v>54</v>
      </c>
      <c r="BB3297" s="96">
        <v>5</v>
      </c>
      <c r="BC3297" t="s">
        <v>4555</v>
      </c>
      <c r="BD3297" t="s">
        <v>4556</v>
      </c>
      <c r="BE3297" t="s">
        <v>6804</v>
      </c>
      <c r="BF3297" t="s">
        <v>6805</v>
      </c>
      <c r="BG3297" t="s">
        <v>6806</v>
      </c>
      <c r="BH3297" s="96" t="s">
        <v>6807</v>
      </c>
      <c r="BJ3297" s="96">
        <v>4</v>
      </c>
      <c r="BK3297" s="96" t="s">
        <v>4301</v>
      </c>
      <c r="BL3297" s="68" t="s">
        <v>6786</v>
      </c>
      <c r="CQ3297" s="205">
        <v>1</v>
      </c>
    </row>
    <row r="3298" spans="52:95" x14ac:dyDescent="0.25">
      <c r="AZ3298" s="96" t="s">
        <v>3582</v>
      </c>
      <c r="BA3298" s="96" t="s">
        <v>12</v>
      </c>
      <c r="BB3298" s="96">
        <v>1</v>
      </c>
      <c r="BC3298" t="s">
        <v>4560</v>
      </c>
      <c r="BD3298" t="s">
        <v>7305</v>
      </c>
      <c r="BE3298" t="s">
        <v>3584</v>
      </c>
      <c r="BH3298"/>
      <c r="BI3298"/>
      <c r="BJ3298" s="96">
        <v>4</v>
      </c>
      <c r="BK3298" s="96" t="s">
        <v>4302</v>
      </c>
      <c r="BL3298" s="68" t="s">
        <v>6786</v>
      </c>
      <c r="CQ3298" s="205">
        <v>1</v>
      </c>
    </row>
    <row r="3299" spans="52:95" x14ac:dyDescent="0.25">
      <c r="AZ3299" s="96" t="s">
        <v>3582</v>
      </c>
      <c r="BA3299" s="96" t="s">
        <v>12</v>
      </c>
      <c r="BB3299" s="96">
        <v>2</v>
      </c>
      <c r="BC3299" t="s">
        <v>4564</v>
      </c>
      <c r="BD3299" t="s">
        <v>4565</v>
      </c>
      <c r="BE3299" t="s">
        <v>6808</v>
      </c>
      <c r="BF3299" t="s">
        <v>6809</v>
      </c>
      <c r="BG3299" t="s">
        <v>6810</v>
      </c>
      <c r="BH3299" t="s">
        <v>6811</v>
      </c>
      <c r="BI3299"/>
      <c r="BJ3299" s="96">
        <v>4</v>
      </c>
      <c r="BK3299" s="96" t="s">
        <v>4303</v>
      </c>
      <c r="BL3299" s="68" t="s">
        <v>6786</v>
      </c>
      <c r="CQ3299" s="205">
        <v>1</v>
      </c>
    </row>
    <row r="3300" spans="52:95" x14ac:dyDescent="0.25">
      <c r="AZ3300" s="96" t="s">
        <v>3582</v>
      </c>
      <c r="BA3300" s="96" t="s">
        <v>12</v>
      </c>
      <c r="BB3300" s="96">
        <v>3</v>
      </c>
      <c r="BC3300" t="s">
        <v>4569</v>
      </c>
      <c r="BD3300" t="s">
        <v>7339</v>
      </c>
      <c r="BE3300" t="s">
        <v>7336</v>
      </c>
      <c r="BH3300"/>
      <c r="BI3300"/>
      <c r="BJ3300" s="96">
        <v>4</v>
      </c>
      <c r="BK3300" s="96" t="s">
        <v>4304</v>
      </c>
      <c r="BL3300" s="68" t="s">
        <v>6786</v>
      </c>
      <c r="CQ3300" s="205">
        <v>1</v>
      </c>
    </row>
    <row r="3301" spans="52:95" x14ac:dyDescent="0.25">
      <c r="AZ3301" s="96" t="s">
        <v>3582</v>
      </c>
      <c r="BA3301" s="96" t="s">
        <v>12</v>
      </c>
      <c r="BB3301" s="96">
        <v>4</v>
      </c>
      <c r="BC3301" t="s">
        <v>4573</v>
      </c>
      <c r="BD3301" t="s">
        <v>6812</v>
      </c>
      <c r="BE3301" t="s">
        <v>6813</v>
      </c>
      <c r="BF3301" t="s">
        <v>6802</v>
      </c>
      <c r="BG3301" t="s">
        <v>6814</v>
      </c>
      <c r="BH3301" t="s">
        <v>6815</v>
      </c>
      <c r="BI3301" t="s">
        <v>6816</v>
      </c>
      <c r="BJ3301" s="96">
        <v>4</v>
      </c>
      <c r="BK3301" s="96" t="s">
        <v>4305</v>
      </c>
      <c r="BL3301" s="68" t="s">
        <v>6786</v>
      </c>
      <c r="CQ3301" s="205">
        <v>1</v>
      </c>
    </row>
    <row r="3302" spans="52:95" x14ac:dyDescent="0.25">
      <c r="AZ3302" s="96" t="s">
        <v>3582</v>
      </c>
      <c r="BA3302" s="96" t="s">
        <v>12</v>
      </c>
      <c r="BB3302" s="96">
        <v>5</v>
      </c>
      <c r="BC3302" t="s">
        <v>4577</v>
      </c>
      <c r="BD3302" t="s">
        <v>6817</v>
      </c>
      <c r="BE3302" t="s">
        <v>4578</v>
      </c>
      <c r="BF3302" t="s">
        <v>6818</v>
      </c>
      <c r="BG3302" t="s">
        <v>6819</v>
      </c>
      <c r="BH3302" t="s">
        <v>6793</v>
      </c>
      <c r="BI3302"/>
      <c r="BJ3302" s="96">
        <v>4</v>
      </c>
      <c r="BK3302" s="96" t="s">
        <v>4306</v>
      </c>
      <c r="BL3302" s="68" t="s">
        <v>6786</v>
      </c>
      <c r="CQ3302" s="205">
        <v>1</v>
      </c>
    </row>
    <row r="3303" spans="52:95" x14ac:dyDescent="0.25">
      <c r="AZ3303" s="96" t="s">
        <v>3593</v>
      </c>
      <c r="BA3303" s="96" t="s">
        <v>10</v>
      </c>
      <c r="BB3303" s="96">
        <v>1</v>
      </c>
      <c r="BC3303" t="s">
        <v>4512</v>
      </c>
      <c r="BD3303" t="s">
        <v>7340</v>
      </c>
      <c r="BE3303" t="s">
        <v>7305</v>
      </c>
      <c r="BF3303" t="s">
        <v>7341</v>
      </c>
      <c r="BJ3303" s="96">
        <v>4</v>
      </c>
      <c r="BK3303" s="96" t="s">
        <v>4292</v>
      </c>
      <c r="BL3303" s="68" t="s">
        <v>6786</v>
      </c>
      <c r="CQ3303" s="205">
        <v>1</v>
      </c>
    </row>
    <row r="3304" spans="52:95" x14ac:dyDescent="0.25">
      <c r="AZ3304" s="96" t="s">
        <v>3593</v>
      </c>
      <c r="BA3304" s="96" t="s">
        <v>10</v>
      </c>
      <c r="BB3304" s="96">
        <v>2</v>
      </c>
      <c r="BC3304" t="s">
        <v>4518</v>
      </c>
      <c r="BD3304" t="s">
        <v>7340</v>
      </c>
      <c r="BE3304" t="s">
        <v>6787</v>
      </c>
      <c r="BF3304" t="s">
        <v>6788</v>
      </c>
      <c r="BG3304" t="s">
        <v>6789</v>
      </c>
      <c r="BJ3304" s="96">
        <v>4</v>
      </c>
      <c r="BK3304" s="96" t="s">
        <v>4293</v>
      </c>
      <c r="BL3304" s="68" t="s">
        <v>6786</v>
      </c>
      <c r="CQ3304" s="205">
        <v>1</v>
      </c>
    </row>
    <row r="3305" spans="52:95" x14ac:dyDescent="0.25">
      <c r="AZ3305" s="96" t="s">
        <v>3593</v>
      </c>
      <c r="BA3305" s="96" t="s">
        <v>10</v>
      </c>
      <c r="BB3305" s="96">
        <v>3</v>
      </c>
      <c r="BC3305" t="s">
        <v>4523</v>
      </c>
      <c r="BD3305" t="s">
        <v>7340</v>
      </c>
      <c r="BE3305" t="s">
        <v>7342</v>
      </c>
      <c r="BJ3305" s="96">
        <v>4</v>
      </c>
      <c r="BK3305" s="96" t="s">
        <v>4294</v>
      </c>
      <c r="BL3305" s="68" t="s">
        <v>6786</v>
      </c>
      <c r="CQ3305" s="205">
        <v>1</v>
      </c>
    </row>
    <row r="3306" spans="52:95" x14ac:dyDescent="0.25">
      <c r="AZ3306" s="96" t="s">
        <v>3593</v>
      </c>
      <c r="BA3306" s="96" t="s">
        <v>10</v>
      </c>
      <c r="BB3306" s="96">
        <v>4</v>
      </c>
      <c r="BC3306" t="s">
        <v>4527</v>
      </c>
      <c r="BD3306" t="s">
        <v>7340</v>
      </c>
      <c r="BE3306" t="s">
        <v>7180</v>
      </c>
      <c r="BJ3306" s="96">
        <v>4</v>
      </c>
      <c r="BK3306" s="96" t="s">
        <v>4295</v>
      </c>
      <c r="BL3306" s="68" t="s">
        <v>6786</v>
      </c>
      <c r="CQ3306" s="205">
        <v>1</v>
      </c>
    </row>
    <row r="3307" spans="52:95" x14ac:dyDescent="0.25">
      <c r="AZ3307" s="96" t="s">
        <v>3593</v>
      </c>
      <c r="BA3307" s="96" t="s">
        <v>10</v>
      </c>
      <c r="BB3307" s="96">
        <v>5</v>
      </c>
      <c r="BC3307" t="s">
        <v>4531</v>
      </c>
      <c r="BD3307" t="s">
        <v>7340</v>
      </c>
      <c r="BE3307" t="s">
        <v>7343</v>
      </c>
      <c r="BF3307" t="s">
        <v>6792</v>
      </c>
      <c r="BG3307" t="s">
        <v>6793</v>
      </c>
      <c r="BJ3307" s="96">
        <v>4</v>
      </c>
      <c r="BK3307" s="96" t="s">
        <v>4296</v>
      </c>
      <c r="BL3307" s="68" t="s">
        <v>6786</v>
      </c>
      <c r="CQ3307" s="205">
        <v>1</v>
      </c>
    </row>
    <row r="3308" spans="52:95" x14ac:dyDescent="0.25">
      <c r="AZ3308" s="96" t="s">
        <v>3593</v>
      </c>
      <c r="BA3308" s="96" t="s">
        <v>54</v>
      </c>
      <c r="BB3308" s="96">
        <v>1</v>
      </c>
      <c r="BC3308" t="s">
        <v>4536</v>
      </c>
      <c r="BD3308" t="s">
        <v>7344</v>
      </c>
      <c r="BJ3308" s="96">
        <v>4</v>
      </c>
      <c r="BK3308" s="96" t="s">
        <v>4297</v>
      </c>
      <c r="BL3308" s="68" t="s">
        <v>6786</v>
      </c>
      <c r="CQ3308" s="205">
        <v>1</v>
      </c>
    </row>
    <row r="3309" spans="52:95" x14ac:dyDescent="0.25">
      <c r="AZ3309" s="96" t="s">
        <v>3593</v>
      </c>
      <c r="BA3309" s="96" t="s">
        <v>54</v>
      </c>
      <c r="BB3309" s="96">
        <v>2</v>
      </c>
      <c r="BC3309" t="s">
        <v>4540</v>
      </c>
      <c r="BD3309" t="s">
        <v>4541</v>
      </c>
      <c r="BE3309" t="s">
        <v>6794</v>
      </c>
      <c r="BF3309" t="s">
        <v>6789</v>
      </c>
      <c r="BG3309" t="s">
        <v>6788</v>
      </c>
      <c r="BH3309" s="96" t="s">
        <v>6795</v>
      </c>
      <c r="BJ3309" s="96">
        <v>4</v>
      </c>
      <c r="BK3309" s="96" t="s">
        <v>4298</v>
      </c>
      <c r="BL3309" s="68" t="s">
        <v>6786</v>
      </c>
      <c r="CQ3309" s="205">
        <v>1</v>
      </c>
    </row>
    <row r="3310" spans="52:95" x14ac:dyDescent="0.25">
      <c r="AZ3310" s="96" t="s">
        <v>3593</v>
      </c>
      <c r="BA3310" s="96" t="s">
        <v>54</v>
      </c>
      <c r="BB3310" s="96">
        <v>3</v>
      </c>
      <c r="BC3310" t="s">
        <v>4545</v>
      </c>
      <c r="BD3310" t="s">
        <v>7342</v>
      </c>
      <c r="BJ3310" s="96">
        <v>4</v>
      </c>
      <c r="BK3310" s="96" t="s">
        <v>4299</v>
      </c>
      <c r="BL3310" s="68" t="s">
        <v>6786</v>
      </c>
      <c r="CQ3310" s="205">
        <v>1</v>
      </c>
    </row>
    <row r="3311" spans="52:95" x14ac:dyDescent="0.25">
      <c r="AZ3311" s="96" t="s">
        <v>3593</v>
      </c>
      <c r="BA3311" s="96" t="s">
        <v>54</v>
      </c>
      <c r="BB3311" s="96">
        <v>4</v>
      </c>
      <c r="BC3311" t="s">
        <v>4550</v>
      </c>
      <c r="BD3311" t="s">
        <v>4551</v>
      </c>
      <c r="BE3311" t="s">
        <v>6799</v>
      </c>
      <c r="BF3311" t="s">
        <v>6800</v>
      </c>
      <c r="BG3311" t="s">
        <v>6801</v>
      </c>
      <c r="BH3311" s="96" t="s">
        <v>6802</v>
      </c>
      <c r="BI3311" s="96" t="s">
        <v>6803</v>
      </c>
      <c r="BJ3311" s="96">
        <v>4</v>
      </c>
      <c r="BK3311" s="96" t="s">
        <v>4300</v>
      </c>
      <c r="BL3311" s="68" t="s">
        <v>6786</v>
      </c>
      <c r="CQ3311" s="205">
        <v>1</v>
      </c>
    </row>
    <row r="3312" spans="52:95" x14ac:dyDescent="0.25">
      <c r="AZ3312" s="96" t="s">
        <v>3593</v>
      </c>
      <c r="BA3312" s="96" t="s">
        <v>54</v>
      </c>
      <c r="BB3312" s="96">
        <v>5</v>
      </c>
      <c r="BC3312" t="s">
        <v>4555</v>
      </c>
      <c r="BD3312" t="s">
        <v>4556</v>
      </c>
      <c r="BE3312" t="s">
        <v>6804</v>
      </c>
      <c r="BF3312" t="s">
        <v>6805</v>
      </c>
      <c r="BG3312" t="s">
        <v>6806</v>
      </c>
      <c r="BH3312" s="96" t="s">
        <v>6807</v>
      </c>
      <c r="BJ3312" s="96">
        <v>4</v>
      </c>
      <c r="BK3312" s="96" t="s">
        <v>4301</v>
      </c>
      <c r="BL3312" s="68" t="s">
        <v>6786</v>
      </c>
      <c r="CQ3312" s="205">
        <v>1</v>
      </c>
    </row>
    <row r="3313" spans="52:95" x14ac:dyDescent="0.25">
      <c r="AZ3313" s="96" t="s">
        <v>3593</v>
      </c>
      <c r="BA3313" s="96" t="s">
        <v>12</v>
      </c>
      <c r="BB3313" s="96">
        <v>1</v>
      </c>
      <c r="BC3313" t="s">
        <v>4560</v>
      </c>
      <c r="BD3313" t="s">
        <v>7305</v>
      </c>
      <c r="BE3313" t="s">
        <v>7341</v>
      </c>
      <c r="BH3313"/>
      <c r="BI3313"/>
      <c r="BJ3313" s="96">
        <v>4</v>
      </c>
      <c r="BK3313" s="96" t="s">
        <v>4302</v>
      </c>
      <c r="BL3313" s="68" t="s">
        <v>6786</v>
      </c>
      <c r="CQ3313" s="205">
        <v>1</v>
      </c>
    </row>
    <row r="3314" spans="52:95" x14ac:dyDescent="0.25">
      <c r="AZ3314" s="96" t="s">
        <v>3593</v>
      </c>
      <c r="BA3314" s="96" t="s">
        <v>12</v>
      </c>
      <c r="BB3314" s="96">
        <v>2</v>
      </c>
      <c r="BC3314" t="s">
        <v>4564</v>
      </c>
      <c r="BD3314" t="s">
        <v>4565</v>
      </c>
      <c r="BE3314" t="s">
        <v>6808</v>
      </c>
      <c r="BF3314" t="s">
        <v>6809</v>
      </c>
      <c r="BG3314" t="s">
        <v>6810</v>
      </c>
      <c r="BH3314" t="s">
        <v>6811</v>
      </c>
      <c r="BI3314"/>
      <c r="BJ3314" s="96">
        <v>4</v>
      </c>
      <c r="BK3314" s="96" t="s">
        <v>4303</v>
      </c>
      <c r="BL3314" s="68" t="s">
        <v>6786</v>
      </c>
      <c r="CQ3314" s="205">
        <v>1</v>
      </c>
    </row>
    <row r="3315" spans="52:95" x14ac:dyDescent="0.25">
      <c r="AZ3315" s="96" t="s">
        <v>3593</v>
      </c>
      <c r="BA3315" s="96" t="s">
        <v>12</v>
      </c>
      <c r="BB3315" s="96">
        <v>3</v>
      </c>
      <c r="BC3315" t="s">
        <v>4569</v>
      </c>
      <c r="BD3315" t="s">
        <v>7345</v>
      </c>
      <c r="BE3315" t="s">
        <v>7342</v>
      </c>
      <c r="BH3315"/>
      <c r="BI3315"/>
      <c r="BJ3315" s="96">
        <v>4</v>
      </c>
      <c r="BK3315" s="96" t="s">
        <v>4304</v>
      </c>
      <c r="BL3315" s="68" t="s">
        <v>6786</v>
      </c>
      <c r="CQ3315" s="205">
        <v>1</v>
      </c>
    </row>
    <row r="3316" spans="52:95" x14ac:dyDescent="0.25">
      <c r="AZ3316" s="96" t="s">
        <v>3593</v>
      </c>
      <c r="BA3316" s="96" t="s">
        <v>12</v>
      </c>
      <c r="BB3316" s="96">
        <v>4</v>
      </c>
      <c r="BC3316" t="s">
        <v>4573</v>
      </c>
      <c r="BD3316" t="s">
        <v>6812</v>
      </c>
      <c r="BE3316" t="s">
        <v>6813</v>
      </c>
      <c r="BF3316" t="s">
        <v>6802</v>
      </c>
      <c r="BG3316" t="s">
        <v>6814</v>
      </c>
      <c r="BH3316" t="s">
        <v>6815</v>
      </c>
      <c r="BI3316" t="s">
        <v>6816</v>
      </c>
      <c r="BJ3316" s="96">
        <v>4</v>
      </c>
      <c r="BK3316" s="96" t="s">
        <v>4305</v>
      </c>
      <c r="BL3316" s="68" t="s">
        <v>6786</v>
      </c>
      <c r="CQ3316" s="205">
        <v>1</v>
      </c>
    </row>
    <row r="3317" spans="52:95" x14ac:dyDescent="0.25">
      <c r="AZ3317" s="96" t="s">
        <v>3593</v>
      </c>
      <c r="BA3317" s="96" t="s">
        <v>12</v>
      </c>
      <c r="BB3317" s="96">
        <v>5</v>
      </c>
      <c r="BC3317" t="s">
        <v>4577</v>
      </c>
      <c r="BD3317" t="s">
        <v>6817</v>
      </c>
      <c r="BE3317" t="s">
        <v>4578</v>
      </c>
      <c r="BF3317" t="s">
        <v>6818</v>
      </c>
      <c r="BG3317" t="s">
        <v>6819</v>
      </c>
      <c r="BH3317" t="s">
        <v>6793</v>
      </c>
      <c r="BI3317"/>
      <c r="BJ3317" s="96">
        <v>4</v>
      </c>
      <c r="BK3317" s="96" t="s">
        <v>4306</v>
      </c>
      <c r="BL3317" s="68" t="s">
        <v>6786</v>
      </c>
      <c r="CQ3317" s="205">
        <v>1</v>
      </c>
    </row>
    <row r="3318" spans="52:95" x14ac:dyDescent="0.25">
      <c r="AZ3318" s="96" t="s">
        <v>3603</v>
      </c>
      <c r="BA3318" s="96" t="s">
        <v>10</v>
      </c>
      <c r="BB3318" s="96">
        <v>1</v>
      </c>
      <c r="BC3318" t="s">
        <v>4512</v>
      </c>
      <c r="BD3318" t="s">
        <v>7346</v>
      </c>
      <c r="BE3318" t="s">
        <v>7347</v>
      </c>
      <c r="BF3318" t="s">
        <v>3326</v>
      </c>
      <c r="BJ3318" s="96">
        <v>4</v>
      </c>
      <c r="BK3318" s="96" t="s">
        <v>4292</v>
      </c>
      <c r="BL3318" s="68" t="s">
        <v>6786</v>
      </c>
      <c r="CQ3318" s="205">
        <v>1</v>
      </c>
    </row>
    <row r="3319" spans="52:95" x14ac:dyDescent="0.25">
      <c r="AZ3319" s="96" t="s">
        <v>3603</v>
      </c>
      <c r="BA3319" s="96" t="s">
        <v>10</v>
      </c>
      <c r="BB3319" s="96">
        <v>2</v>
      </c>
      <c r="BC3319" t="s">
        <v>4518</v>
      </c>
      <c r="BD3319" t="s">
        <v>7346</v>
      </c>
      <c r="BE3319" t="s">
        <v>6787</v>
      </c>
      <c r="BF3319" t="s">
        <v>6788</v>
      </c>
      <c r="BG3319" t="s">
        <v>6789</v>
      </c>
      <c r="BJ3319" s="96">
        <v>4</v>
      </c>
      <c r="BK3319" s="96" t="s">
        <v>4293</v>
      </c>
      <c r="BL3319" s="68" t="s">
        <v>6786</v>
      </c>
      <c r="CQ3319" s="205">
        <v>1</v>
      </c>
    </row>
    <row r="3320" spans="52:95" x14ac:dyDescent="0.25">
      <c r="AZ3320" s="96" t="s">
        <v>3603</v>
      </c>
      <c r="BA3320" s="96" t="s">
        <v>10</v>
      </c>
      <c r="BB3320" s="96">
        <v>3</v>
      </c>
      <c r="BC3320" t="s">
        <v>4523</v>
      </c>
      <c r="BD3320" t="s">
        <v>7346</v>
      </c>
      <c r="BE3320" t="s">
        <v>7348</v>
      </c>
      <c r="BJ3320" s="96">
        <v>4</v>
      </c>
      <c r="BK3320" s="96" t="s">
        <v>4294</v>
      </c>
      <c r="BL3320" s="68" t="s">
        <v>6786</v>
      </c>
      <c r="CQ3320" s="205">
        <v>1</v>
      </c>
    </row>
    <row r="3321" spans="52:95" x14ac:dyDescent="0.25">
      <c r="AZ3321" s="96" t="s">
        <v>3603</v>
      </c>
      <c r="BA3321" s="96" t="s">
        <v>10</v>
      </c>
      <c r="BB3321" s="96">
        <v>4</v>
      </c>
      <c r="BC3321" t="s">
        <v>4527</v>
      </c>
      <c r="BD3321" t="s">
        <v>7346</v>
      </c>
      <c r="BE3321" t="s">
        <v>7180</v>
      </c>
      <c r="BJ3321" s="96">
        <v>4</v>
      </c>
      <c r="BK3321" s="96" t="s">
        <v>4295</v>
      </c>
      <c r="BL3321" s="68" t="s">
        <v>6786</v>
      </c>
      <c r="CQ3321" s="205">
        <v>1</v>
      </c>
    </row>
    <row r="3322" spans="52:95" x14ac:dyDescent="0.25">
      <c r="AZ3322" s="96" t="s">
        <v>3603</v>
      </c>
      <c r="BA3322" s="96" t="s">
        <v>10</v>
      </c>
      <c r="BB3322" s="96">
        <v>5</v>
      </c>
      <c r="BC3322" t="s">
        <v>4531</v>
      </c>
      <c r="BD3322" t="s">
        <v>7346</v>
      </c>
      <c r="BE3322" t="s">
        <v>7349</v>
      </c>
      <c r="BF3322" t="s">
        <v>6792</v>
      </c>
      <c r="BG3322" t="s">
        <v>6793</v>
      </c>
      <c r="BJ3322" s="96">
        <v>4</v>
      </c>
      <c r="BK3322" s="96" t="s">
        <v>4296</v>
      </c>
      <c r="BL3322" s="68" t="s">
        <v>6786</v>
      </c>
      <c r="CQ3322" s="205">
        <v>1</v>
      </c>
    </row>
    <row r="3323" spans="52:95" x14ac:dyDescent="0.25">
      <c r="AZ3323" s="96" t="s">
        <v>3603</v>
      </c>
      <c r="BA3323" s="96" t="s">
        <v>54</v>
      </c>
      <c r="BB3323" s="96">
        <v>1</v>
      </c>
      <c r="BC3323" t="s">
        <v>4536</v>
      </c>
      <c r="BD3323" t="s">
        <v>7214</v>
      </c>
      <c r="BJ3323" s="96">
        <v>4</v>
      </c>
      <c r="BK3323" s="96" t="s">
        <v>4297</v>
      </c>
      <c r="BL3323" s="68" t="s">
        <v>6786</v>
      </c>
      <c r="CQ3323" s="205">
        <v>1</v>
      </c>
    </row>
    <row r="3324" spans="52:95" x14ac:dyDescent="0.25">
      <c r="AZ3324" s="96" t="s">
        <v>3603</v>
      </c>
      <c r="BA3324" s="96" t="s">
        <v>54</v>
      </c>
      <c r="BB3324" s="96">
        <v>2</v>
      </c>
      <c r="BC3324" t="s">
        <v>4540</v>
      </c>
      <c r="BD3324" t="s">
        <v>4541</v>
      </c>
      <c r="BE3324" t="s">
        <v>6794</v>
      </c>
      <c r="BF3324" t="s">
        <v>6789</v>
      </c>
      <c r="BG3324" t="s">
        <v>6788</v>
      </c>
      <c r="BH3324" s="96" t="s">
        <v>6795</v>
      </c>
      <c r="BJ3324" s="96">
        <v>4</v>
      </c>
      <c r="BK3324" s="96" t="s">
        <v>4298</v>
      </c>
      <c r="BL3324" s="68" t="s">
        <v>6786</v>
      </c>
      <c r="CQ3324" s="205">
        <v>1</v>
      </c>
    </row>
    <row r="3325" spans="52:95" x14ac:dyDescent="0.25">
      <c r="AZ3325" s="96" t="s">
        <v>3603</v>
      </c>
      <c r="BA3325" s="96" t="s">
        <v>54</v>
      </c>
      <c r="BB3325" s="96">
        <v>3</v>
      </c>
      <c r="BC3325" t="s">
        <v>4545</v>
      </c>
      <c r="BD3325" t="s">
        <v>7348</v>
      </c>
      <c r="BJ3325" s="96">
        <v>4</v>
      </c>
      <c r="BK3325" s="96" t="s">
        <v>4299</v>
      </c>
      <c r="BL3325" s="68" t="s">
        <v>6786</v>
      </c>
      <c r="CQ3325" s="205">
        <v>1</v>
      </c>
    </row>
    <row r="3326" spans="52:95" x14ac:dyDescent="0.25">
      <c r="AZ3326" s="96" t="s">
        <v>3603</v>
      </c>
      <c r="BA3326" s="96" t="s">
        <v>54</v>
      </c>
      <c r="BB3326" s="96">
        <v>4</v>
      </c>
      <c r="BC3326" t="s">
        <v>4550</v>
      </c>
      <c r="BD3326" t="s">
        <v>4551</v>
      </c>
      <c r="BE3326" t="s">
        <v>6799</v>
      </c>
      <c r="BF3326" t="s">
        <v>6800</v>
      </c>
      <c r="BG3326" t="s">
        <v>6801</v>
      </c>
      <c r="BH3326" s="96" t="s">
        <v>6802</v>
      </c>
      <c r="BI3326" s="96" t="s">
        <v>6803</v>
      </c>
      <c r="BJ3326" s="96">
        <v>4</v>
      </c>
      <c r="BK3326" s="96" t="s">
        <v>4300</v>
      </c>
      <c r="BL3326" s="68" t="s">
        <v>6786</v>
      </c>
      <c r="CQ3326" s="205">
        <v>1</v>
      </c>
    </row>
    <row r="3327" spans="52:95" x14ac:dyDescent="0.25">
      <c r="AZ3327" s="96" t="s">
        <v>3603</v>
      </c>
      <c r="BA3327" s="96" t="s">
        <v>54</v>
      </c>
      <c r="BB3327" s="96">
        <v>5</v>
      </c>
      <c r="BC3327" t="s">
        <v>4555</v>
      </c>
      <c r="BD3327" t="s">
        <v>4556</v>
      </c>
      <c r="BE3327" t="s">
        <v>6804</v>
      </c>
      <c r="BF3327" t="s">
        <v>6805</v>
      </c>
      <c r="BG3327" t="s">
        <v>6806</v>
      </c>
      <c r="BH3327" s="96" t="s">
        <v>6807</v>
      </c>
      <c r="BJ3327" s="96">
        <v>4</v>
      </c>
      <c r="BK3327" s="96" t="s">
        <v>4301</v>
      </c>
      <c r="BL3327" s="68" t="s">
        <v>6786</v>
      </c>
      <c r="CQ3327" s="205">
        <v>1</v>
      </c>
    </row>
    <row r="3328" spans="52:95" x14ac:dyDescent="0.25">
      <c r="AZ3328" s="96" t="s">
        <v>3603</v>
      </c>
      <c r="BA3328" s="96" t="s">
        <v>12</v>
      </c>
      <c r="BB3328" s="96">
        <v>1</v>
      </c>
      <c r="BC3328" t="s">
        <v>4560</v>
      </c>
      <c r="BD3328" t="s">
        <v>7347</v>
      </c>
      <c r="BE3328" t="s">
        <v>3326</v>
      </c>
      <c r="BH3328"/>
      <c r="BI3328"/>
      <c r="BJ3328" s="96">
        <v>4</v>
      </c>
      <c r="BK3328" s="96" t="s">
        <v>4302</v>
      </c>
      <c r="BL3328" s="68" t="s">
        <v>6786</v>
      </c>
      <c r="CQ3328" s="205">
        <v>1</v>
      </c>
    </row>
    <row r="3329" spans="52:95" x14ac:dyDescent="0.25">
      <c r="AZ3329" s="96" t="s">
        <v>3603</v>
      </c>
      <c r="BA3329" s="96" t="s">
        <v>12</v>
      </c>
      <c r="BB3329" s="96">
        <v>2</v>
      </c>
      <c r="BC3329" t="s">
        <v>4564</v>
      </c>
      <c r="BD3329" t="s">
        <v>4565</v>
      </c>
      <c r="BE3329" t="s">
        <v>6808</v>
      </c>
      <c r="BF3329" t="s">
        <v>6809</v>
      </c>
      <c r="BG3329" t="s">
        <v>6810</v>
      </c>
      <c r="BH3329" t="s">
        <v>6811</v>
      </c>
      <c r="BI3329"/>
      <c r="BJ3329" s="96">
        <v>4</v>
      </c>
      <c r="BK3329" s="96" t="s">
        <v>4303</v>
      </c>
      <c r="BL3329" s="68" t="s">
        <v>6786</v>
      </c>
      <c r="CQ3329" s="205">
        <v>1</v>
      </c>
    </row>
    <row r="3330" spans="52:95" x14ac:dyDescent="0.25">
      <c r="AZ3330" s="96" t="s">
        <v>3603</v>
      </c>
      <c r="BA3330" s="96" t="s">
        <v>12</v>
      </c>
      <c r="BB3330" s="96">
        <v>3</v>
      </c>
      <c r="BC3330" t="s">
        <v>4569</v>
      </c>
      <c r="BD3330" t="s">
        <v>7350</v>
      </c>
      <c r="BE3330" t="s">
        <v>7348</v>
      </c>
      <c r="BH3330"/>
      <c r="BI3330"/>
      <c r="BJ3330" s="96">
        <v>4</v>
      </c>
      <c r="BK3330" s="96" t="s">
        <v>4304</v>
      </c>
      <c r="BL3330" s="68" t="s">
        <v>6786</v>
      </c>
      <c r="CQ3330" s="205">
        <v>1</v>
      </c>
    </row>
    <row r="3331" spans="52:95" x14ac:dyDescent="0.25">
      <c r="AZ3331" s="96" t="s">
        <v>3603</v>
      </c>
      <c r="BA3331" s="96" t="s">
        <v>12</v>
      </c>
      <c r="BB3331" s="96">
        <v>4</v>
      </c>
      <c r="BC3331" t="s">
        <v>4573</v>
      </c>
      <c r="BD3331" t="s">
        <v>6812</v>
      </c>
      <c r="BE3331" t="s">
        <v>6813</v>
      </c>
      <c r="BF3331" t="s">
        <v>6802</v>
      </c>
      <c r="BG3331" t="s">
        <v>6814</v>
      </c>
      <c r="BH3331" t="s">
        <v>6815</v>
      </c>
      <c r="BI3331" t="s">
        <v>6816</v>
      </c>
      <c r="BJ3331" s="96">
        <v>4</v>
      </c>
      <c r="BK3331" s="96" t="s">
        <v>4305</v>
      </c>
      <c r="BL3331" s="68" t="s">
        <v>6786</v>
      </c>
      <c r="CQ3331" s="205">
        <v>1</v>
      </c>
    </row>
    <row r="3332" spans="52:95" x14ac:dyDescent="0.25">
      <c r="AZ3332" s="96" t="s">
        <v>3603</v>
      </c>
      <c r="BA3332" s="96" t="s">
        <v>12</v>
      </c>
      <c r="BB3332" s="96">
        <v>5</v>
      </c>
      <c r="BC3332" t="s">
        <v>4577</v>
      </c>
      <c r="BD3332" t="s">
        <v>6817</v>
      </c>
      <c r="BE3332" t="s">
        <v>4578</v>
      </c>
      <c r="BF3332" t="s">
        <v>6818</v>
      </c>
      <c r="BG3332" t="s">
        <v>6819</v>
      </c>
      <c r="BH3332" t="s">
        <v>6793</v>
      </c>
      <c r="BI3332"/>
      <c r="BJ3332" s="96">
        <v>4</v>
      </c>
      <c r="BK3332" s="96" t="s">
        <v>4306</v>
      </c>
      <c r="BL3332" s="68" t="s">
        <v>6786</v>
      </c>
      <c r="CQ3332" s="205">
        <v>1</v>
      </c>
    </row>
    <row r="3333" spans="52:95" x14ac:dyDescent="0.25">
      <c r="AZ3333" s="96" t="s">
        <v>3615</v>
      </c>
      <c r="BA3333" s="96" t="s">
        <v>10</v>
      </c>
      <c r="BB3333" s="96">
        <v>1</v>
      </c>
      <c r="BC3333" t="s">
        <v>4512</v>
      </c>
      <c r="BD3333" t="s">
        <v>7351</v>
      </c>
      <c r="BE3333" t="s">
        <v>7347</v>
      </c>
      <c r="BF3333" t="s">
        <v>7352</v>
      </c>
      <c r="BJ3333" s="96">
        <v>4</v>
      </c>
      <c r="BK3333" s="96" t="s">
        <v>4292</v>
      </c>
      <c r="BL3333" s="68" t="s">
        <v>6786</v>
      </c>
      <c r="CQ3333" s="205">
        <v>1</v>
      </c>
    </row>
    <row r="3334" spans="52:95" x14ac:dyDescent="0.25">
      <c r="AZ3334" s="96" t="s">
        <v>3615</v>
      </c>
      <c r="BA3334" s="96" t="s">
        <v>10</v>
      </c>
      <c r="BB3334" s="96">
        <v>2</v>
      </c>
      <c r="BC3334" t="s">
        <v>4518</v>
      </c>
      <c r="BD3334" t="s">
        <v>7351</v>
      </c>
      <c r="BE3334" t="s">
        <v>6787</v>
      </c>
      <c r="BF3334" t="s">
        <v>6788</v>
      </c>
      <c r="BG3334" t="s">
        <v>6789</v>
      </c>
      <c r="BJ3334" s="96">
        <v>4</v>
      </c>
      <c r="BK3334" s="96" t="s">
        <v>4293</v>
      </c>
      <c r="BL3334" s="68" t="s">
        <v>6786</v>
      </c>
      <c r="CQ3334" s="205">
        <v>1</v>
      </c>
    </row>
    <row r="3335" spans="52:95" x14ac:dyDescent="0.25">
      <c r="AZ3335" s="96" t="s">
        <v>3615</v>
      </c>
      <c r="BA3335" s="96" t="s">
        <v>10</v>
      </c>
      <c r="BB3335" s="96">
        <v>3</v>
      </c>
      <c r="BC3335" t="s">
        <v>4523</v>
      </c>
      <c r="BD3335" t="s">
        <v>7351</v>
      </c>
      <c r="BE3335" t="s">
        <v>7353</v>
      </c>
      <c r="BJ3335" s="96">
        <v>4</v>
      </c>
      <c r="BK3335" s="96" t="s">
        <v>4294</v>
      </c>
      <c r="BL3335" s="68" t="s">
        <v>6786</v>
      </c>
      <c r="CQ3335" s="205">
        <v>1</v>
      </c>
    </row>
    <row r="3336" spans="52:95" x14ac:dyDescent="0.25">
      <c r="AZ3336" s="96" t="s">
        <v>3615</v>
      </c>
      <c r="BA3336" s="96" t="s">
        <v>10</v>
      </c>
      <c r="BB3336" s="96">
        <v>4</v>
      </c>
      <c r="BC3336" t="s">
        <v>4527</v>
      </c>
      <c r="BD3336" t="s">
        <v>7351</v>
      </c>
      <c r="BE3336" t="s">
        <v>7180</v>
      </c>
      <c r="BJ3336" s="96">
        <v>4</v>
      </c>
      <c r="BK3336" s="96" t="s">
        <v>4295</v>
      </c>
      <c r="BL3336" s="68" t="s">
        <v>6786</v>
      </c>
      <c r="CQ3336" s="205">
        <v>1</v>
      </c>
    </row>
    <row r="3337" spans="52:95" x14ac:dyDescent="0.25">
      <c r="AZ3337" s="96" t="s">
        <v>3615</v>
      </c>
      <c r="BA3337" s="96" t="s">
        <v>10</v>
      </c>
      <c r="BB3337" s="96">
        <v>5</v>
      </c>
      <c r="BC3337" t="s">
        <v>4531</v>
      </c>
      <c r="BD3337" t="s">
        <v>7351</v>
      </c>
      <c r="BE3337" t="s">
        <v>7354</v>
      </c>
      <c r="BF3337" t="s">
        <v>6792</v>
      </c>
      <c r="BG3337" t="s">
        <v>6793</v>
      </c>
      <c r="BJ3337" s="96">
        <v>4</v>
      </c>
      <c r="BK3337" s="96" t="s">
        <v>4296</v>
      </c>
      <c r="BL3337" s="68" t="s">
        <v>6786</v>
      </c>
      <c r="CQ3337" s="205">
        <v>1</v>
      </c>
    </row>
    <row r="3338" spans="52:95" x14ac:dyDescent="0.25">
      <c r="AZ3338" s="96" t="s">
        <v>3615</v>
      </c>
      <c r="BA3338" s="96" t="s">
        <v>54</v>
      </c>
      <c r="BB3338" s="96">
        <v>1</v>
      </c>
      <c r="BC3338" t="s">
        <v>4536</v>
      </c>
      <c r="BD3338" t="s">
        <v>7355</v>
      </c>
      <c r="BJ3338" s="96">
        <v>4</v>
      </c>
      <c r="BK3338" s="96" t="s">
        <v>4297</v>
      </c>
      <c r="BL3338" s="68" t="s">
        <v>6786</v>
      </c>
      <c r="CQ3338" s="205">
        <v>1</v>
      </c>
    </row>
    <row r="3339" spans="52:95" x14ac:dyDescent="0.25">
      <c r="AZ3339" s="96" t="s">
        <v>3615</v>
      </c>
      <c r="BA3339" s="96" t="s">
        <v>54</v>
      </c>
      <c r="BB3339" s="96">
        <v>2</v>
      </c>
      <c r="BC3339" t="s">
        <v>4540</v>
      </c>
      <c r="BD3339" t="s">
        <v>4541</v>
      </c>
      <c r="BE3339" t="s">
        <v>6794</v>
      </c>
      <c r="BF3339" t="s">
        <v>6789</v>
      </c>
      <c r="BG3339" t="s">
        <v>6788</v>
      </c>
      <c r="BH3339" s="96" t="s">
        <v>6795</v>
      </c>
      <c r="BJ3339" s="96">
        <v>4</v>
      </c>
      <c r="BK3339" s="96" t="s">
        <v>4298</v>
      </c>
      <c r="BL3339" s="68" t="s">
        <v>6786</v>
      </c>
      <c r="CQ3339" s="205">
        <v>1</v>
      </c>
    </row>
    <row r="3340" spans="52:95" x14ac:dyDescent="0.25">
      <c r="AZ3340" s="96" t="s">
        <v>3615</v>
      </c>
      <c r="BA3340" s="96" t="s">
        <v>54</v>
      </c>
      <c r="BB3340" s="96">
        <v>3</v>
      </c>
      <c r="BC3340" t="s">
        <v>4545</v>
      </c>
      <c r="BD3340" t="s">
        <v>7353</v>
      </c>
      <c r="BJ3340" s="96">
        <v>4</v>
      </c>
      <c r="BK3340" s="96" t="s">
        <v>4299</v>
      </c>
      <c r="BL3340" s="68" t="s">
        <v>6786</v>
      </c>
      <c r="CQ3340" s="205">
        <v>1</v>
      </c>
    </row>
    <row r="3341" spans="52:95" x14ac:dyDescent="0.25">
      <c r="AZ3341" s="96" t="s">
        <v>3615</v>
      </c>
      <c r="BA3341" s="96" t="s">
        <v>54</v>
      </c>
      <c r="BB3341" s="96">
        <v>4</v>
      </c>
      <c r="BC3341" t="s">
        <v>4550</v>
      </c>
      <c r="BD3341" t="s">
        <v>4551</v>
      </c>
      <c r="BE3341" t="s">
        <v>6799</v>
      </c>
      <c r="BF3341" t="s">
        <v>6800</v>
      </c>
      <c r="BG3341" t="s">
        <v>6801</v>
      </c>
      <c r="BH3341" s="96" t="s">
        <v>6802</v>
      </c>
      <c r="BI3341" s="96" t="s">
        <v>6803</v>
      </c>
      <c r="BJ3341" s="96">
        <v>4</v>
      </c>
      <c r="BK3341" s="96" t="s">
        <v>4300</v>
      </c>
      <c r="BL3341" s="68" t="s">
        <v>6786</v>
      </c>
      <c r="CQ3341" s="205">
        <v>1</v>
      </c>
    </row>
    <row r="3342" spans="52:95" x14ac:dyDescent="0.25">
      <c r="AZ3342" s="96" t="s">
        <v>3615</v>
      </c>
      <c r="BA3342" s="96" t="s">
        <v>54</v>
      </c>
      <c r="BB3342" s="96">
        <v>5</v>
      </c>
      <c r="BC3342" t="s">
        <v>4555</v>
      </c>
      <c r="BD3342" t="s">
        <v>4556</v>
      </c>
      <c r="BE3342" t="s">
        <v>6804</v>
      </c>
      <c r="BF3342" t="s">
        <v>6805</v>
      </c>
      <c r="BG3342" t="s">
        <v>6806</v>
      </c>
      <c r="BH3342" s="96" t="s">
        <v>6807</v>
      </c>
      <c r="BJ3342" s="96">
        <v>4</v>
      </c>
      <c r="BK3342" s="96" t="s">
        <v>4301</v>
      </c>
      <c r="BL3342" s="68" t="s">
        <v>6786</v>
      </c>
      <c r="CQ3342" s="205">
        <v>1</v>
      </c>
    </row>
    <row r="3343" spans="52:95" x14ac:dyDescent="0.25">
      <c r="AZ3343" s="96" t="s">
        <v>3615</v>
      </c>
      <c r="BA3343" s="96" t="s">
        <v>12</v>
      </c>
      <c r="BB3343" s="96">
        <v>1</v>
      </c>
      <c r="BC3343" t="s">
        <v>4560</v>
      </c>
      <c r="BD3343" t="s">
        <v>7347</v>
      </c>
      <c r="BE3343" t="s">
        <v>7352</v>
      </c>
      <c r="BH3343"/>
      <c r="BI3343"/>
      <c r="BJ3343" s="96">
        <v>4</v>
      </c>
      <c r="BK3343" s="96" t="s">
        <v>4302</v>
      </c>
      <c r="BL3343" s="68" t="s">
        <v>6786</v>
      </c>
      <c r="CQ3343" s="205">
        <v>1</v>
      </c>
    </row>
    <row r="3344" spans="52:95" x14ac:dyDescent="0.25">
      <c r="AZ3344" s="96" t="s">
        <v>3615</v>
      </c>
      <c r="BA3344" s="96" t="s">
        <v>12</v>
      </c>
      <c r="BB3344" s="96">
        <v>2</v>
      </c>
      <c r="BC3344" t="s">
        <v>4564</v>
      </c>
      <c r="BD3344" t="s">
        <v>4565</v>
      </c>
      <c r="BE3344" t="s">
        <v>6808</v>
      </c>
      <c r="BF3344" t="s">
        <v>6809</v>
      </c>
      <c r="BG3344" t="s">
        <v>6810</v>
      </c>
      <c r="BH3344" t="s">
        <v>6811</v>
      </c>
      <c r="BI3344"/>
      <c r="BJ3344" s="96">
        <v>4</v>
      </c>
      <c r="BK3344" s="96" t="s">
        <v>4303</v>
      </c>
      <c r="BL3344" s="68" t="s">
        <v>6786</v>
      </c>
      <c r="CQ3344" s="205">
        <v>1</v>
      </c>
    </row>
    <row r="3345" spans="52:95" x14ac:dyDescent="0.25">
      <c r="AZ3345" s="96" t="s">
        <v>3615</v>
      </c>
      <c r="BA3345" s="96" t="s">
        <v>12</v>
      </c>
      <c r="BB3345" s="96">
        <v>3</v>
      </c>
      <c r="BC3345" t="s">
        <v>4569</v>
      </c>
      <c r="BD3345" t="s">
        <v>7356</v>
      </c>
      <c r="BE3345" t="s">
        <v>7353</v>
      </c>
      <c r="BH3345"/>
      <c r="BI3345"/>
      <c r="BJ3345" s="96">
        <v>4</v>
      </c>
      <c r="BK3345" s="96" t="s">
        <v>4304</v>
      </c>
      <c r="BL3345" s="68" t="s">
        <v>6786</v>
      </c>
      <c r="CQ3345" s="205">
        <v>1</v>
      </c>
    </row>
    <row r="3346" spans="52:95" x14ac:dyDescent="0.25">
      <c r="AZ3346" s="96" t="s">
        <v>3615</v>
      </c>
      <c r="BA3346" s="96" t="s">
        <v>12</v>
      </c>
      <c r="BB3346" s="96">
        <v>4</v>
      </c>
      <c r="BC3346" t="s">
        <v>4573</v>
      </c>
      <c r="BD3346" t="s">
        <v>6812</v>
      </c>
      <c r="BE3346" t="s">
        <v>6813</v>
      </c>
      <c r="BF3346" t="s">
        <v>6802</v>
      </c>
      <c r="BG3346" t="s">
        <v>6814</v>
      </c>
      <c r="BH3346" t="s">
        <v>6815</v>
      </c>
      <c r="BI3346" t="s">
        <v>6816</v>
      </c>
      <c r="BJ3346" s="96">
        <v>4</v>
      </c>
      <c r="BK3346" s="96" t="s">
        <v>4305</v>
      </c>
      <c r="BL3346" s="68" t="s">
        <v>6786</v>
      </c>
      <c r="CQ3346" s="205">
        <v>1</v>
      </c>
    </row>
    <row r="3347" spans="52:95" x14ac:dyDescent="0.25">
      <c r="AZ3347" s="96" t="s">
        <v>3615</v>
      </c>
      <c r="BA3347" s="96" t="s">
        <v>12</v>
      </c>
      <c r="BB3347" s="96">
        <v>5</v>
      </c>
      <c r="BC3347" t="s">
        <v>4577</v>
      </c>
      <c r="BD3347" t="s">
        <v>6817</v>
      </c>
      <c r="BE3347" t="s">
        <v>4578</v>
      </c>
      <c r="BF3347" t="s">
        <v>6818</v>
      </c>
      <c r="BG3347" t="s">
        <v>6819</v>
      </c>
      <c r="BH3347" t="s">
        <v>6793</v>
      </c>
      <c r="BI3347"/>
      <c r="BJ3347" s="96">
        <v>4</v>
      </c>
      <c r="BK3347" s="96" t="s">
        <v>4306</v>
      </c>
      <c r="BL3347" s="68" t="s">
        <v>6786</v>
      </c>
      <c r="CQ3347" s="205">
        <v>1</v>
      </c>
    </row>
    <row r="3348" spans="52:95" x14ac:dyDescent="0.25">
      <c r="AZ3348" s="96" t="s">
        <v>3626</v>
      </c>
      <c r="BA3348" s="96" t="s">
        <v>10</v>
      </c>
      <c r="BB3348" s="96">
        <v>1</v>
      </c>
      <c r="BC3348" t="s">
        <v>4512</v>
      </c>
      <c r="BD3348" t="s">
        <v>7357</v>
      </c>
      <c r="BE3348" t="s">
        <v>7347</v>
      </c>
      <c r="BF3348" t="s">
        <v>3628</v>
      </c>
      <c r="BJ3348" s="96">
        <v>4</v>
      </c>
      <c r="BK3348" s="96" t="s">
        <v>4292</v>
      </c>
      <c r="BL3348" s="68" t="s">
        <v>6786</v>
      </c>
      <c r="CQ3348" s="205">
        <v>1</v>
      </c>
    </row>
    <row r="3349" spans="52:95" x14ac:dyDescent="0.25">
      <c r="AZ3349" s="96" t="s">
        <v>3626</v>
      </c>
      <c r="BA3349" s="96" t="s">
        <v>10</v>
      </c>
      <c r="BB3349" s="96">
        <v>2</v>
      </c>
      <c r="BC3349" t="s">
        <v>4518</v>
      </c>
      <c r="BD3349" t="s">
        <v>7357</v>
      </c>
      <c r="BE3349" t="s">
        <v>6787</v>
      </c>
      <c r="BF3349" t="s">
        <v>6788</v>
      </c>
      <c r="BG3349" t="s">
        <v>6789</v>
      </c>
      <c r="BJ3349" s="96">
        <v>4</v>
      </c>
      <c r="BK3349" s="96" t="s">
        <v>4293</v>
      </c>
      <c r="BL3349" s="68" t="s">
        <v>6786</v>
      </c>
      <c r="CQ3349" s="205">
        <v>1</v>
      </c>
    </row>
    <row r="3350" spans="52:95" x14ac:dyDescent="0.25">
      <c r="AZ3350" s="96" t="s">
        <v>3626</v>
      </c>
      <c r="BA3350" s="96" t="s">
        <v>10</v>
      </c>
      <c r="BB3350" s="96">
        <v>3</v>
      </c>
      <c r="BC3350" t="s">
        <v>4523</v>
      </c>
      <c r="BD3350" t="s">
        <v>7357</v>
      </c>
      <c r="BE3350" t="s">
        <v>7358</v>
      </c>
      <c r="BJ3350" s="96">
        <v>4</v>
      </c>
      <c r="BK3350" s="96" t="s">
        <v>4294</v>
      </c>
      <c r="BL3350" s="68" t="s">
        <v>6786</v>
      </c>
      <c r="CQ3350" s="205">
        <v>1</v>
      </c>
    </row>
    <row r="3351" spans="52:95" x14ac:dyDescent="0.25">
      <c r="AZ3351" s="96" t="s">
        <v>3626</v>
      </c>
      <c r="BA3351" s="96" t="s">
        <v>10</v>
      </c>
      <c r="BB3351" s="96">
        <v>4</v>
      </c>
      <c r="BC3351" t="s">
        <v>4527</v>
      </c>
      <c r="BD3351" t="s">
        <v>7357</v>
      </c>
      <c r="BE3351" t="s">
        <v>7180</v>
      </c>
      <c r="BJ3351" s="96">
        <v>4</v>
      </c>
      <c r="BK3351" s="96" t="s">
        <v>4295</v>
      </c>
      <c r="BL3351" s="68" t="s">
        <v>6786</v>
      </c>
      <c r="CQ3351" s="205">
        <v>1</v>
      </c>
    </row>
    <row r="3352" spans="52:95" x14ac:dyDescent="0.25">
      <c r="AZ3352" s="96" t="s">
        <v>3626</v>
      </c>
      <c r="BA3352" s="96" t="s">
        <v>10</v>
      </c>
      <c r="BB3352" s="96">
        <v>5</v>
      </c>
      <c r="BC3352" t="s">
        <v>4531</v>
      </c>
      <c r="BD3352" t="s">
        <v>7357</v>
      </c>
      <c r="BE3352" t="s">
        <v>7359</v>
      </c>
      <c r="BF3352" t="s">
        <v>6792</v>
      </c>
      <c r="BG3352" t="s">
        <v>6793</v>
      </c>
      <c r="BJ3352" s="96">
        <v>4</v>
      </c>
      <c r="BK3352" s="96" t="s">
        <v>4296</v>
      </c>
      <c r="BL3352" s="68" t="s">
        <v>6786</v>
      </c>
      <c r="CQ3352" s="205">
        <v>1</v>
      </c>
    </row>
    <row r="3353" spans="52:95" x14ac:dyDescent="0.25">
      <c r="AZ3353" s="96" t="s">
        <v>3626</v>
      </c>
      <c r="BA3353" s="96" t="s">
        <v>54</v>
      </c>
      <c r="BB3353" s="96">
        <v>1</v>
      </c>
      <c r="BC3353" t="s">
        <v>4536</v>
      </c>
      <c r="BD3353" t="s">
        <v>7360</v>
      </c>
      <c r="BJ3353" s="96">
        <v>4</v>
      </c>
      <c r="BK3353" s="96" t="s">
        <v>4297</v>
      </c>
      <c r="BL3353" s="68" t="s">
        <v>6786</v>
      </c>
      <c r="CQ3353" s="205">
        <v>1</v>
      </c>
    </row>
    <row r="3354" spans="52:95" x14ac:dyDescent="0.25">
      <c r="AZ3354" s="96" t="s">
        <v>3626</v>
      </c>
      <c r="BA3354" s="96" t="s">
        <v>54</v>
      </c>
      <c r="BB3354" s="96">
        <v>2</v>
      </c>
      <c r="BC3354" t="s">
        <v>4540</v>
      </c>
      <c r="BD3354" t="s">
        <v>4541</v>
      </c>
      <c r="BE3354" t="s">
        <v>6794</v>
      </c>
      <c r="BF3354" t="s">
        <v>6789</v>
      </c>
      <c r="BG3354" t="s">
        <v>6788</v>
      </c>
      <c r="BH3354" s="96" t="s">
        <v>6795</v>
      </c>
      <c r="BJ3354" s="96">
        <v>4</v>
      </c>
      <c r="BK3354" s="96" t="s">
        <v>4298</v>
      </c>
      <c r="BL3354" s="68" t="s">
        <v>6786</v>
      </c>
      <c r="CQ3354" s="205">
        <v>1</v>
      </c>
    </row>
    <row r="3355" spans="52:95" x14ac:dyDescent="0.25">
      <c r="AZ3355" s="96" t="s">
        <v>3626</v>
      </c>
      <c r="BA3355" s="96" t="s">
        <v>54</v>
      </c>
      <c r="BB3355" s="96">
        <v>3</v>
      </c>
      <c r="BC3355" t="s">
        <v>4545</v>
      </c>
      <c r="BD3355" t="s">
        <v>7358</v>
      </c>
      <c r="BJ3355" s="96">
        <v>4</v>
      </c>
      <c r="BK3355" s="96" t="s">
        <v>4299</v>
      </c>
      <c r="BL3355" s="68" t="s">
        <v>6786</v>
      </c>
      <c r="CQ3355" s="205">
        <v>1</v>
      </c>
    </row>
    <row r="3356" spans="52:95" x14ac:dyDescent="0.25">
      <c r="AZ3356" s="96" t="s">
        <v>3626</v>
      </c>
      <c r="BA3356" s="96" t="s">
        <v>54</v>
      </c>
      <c r="BB3356" s="96">
        <v>4</v>
      </c>
      <c r="BC3356" t="s">
        <v>4550</v>
      </c>
      <c r="BD3356" t="s">
        <v>4551</v>
      </c>
      <c r="BE3356" t="s">
        <v>6799</v>
      </c>
      <c r="BF3356" t="s">
        <v>6800</v>
      </c>
      <c r="BG3356" t="s">
        <v>6801</v>
      </c>
      <c r="BH3356" s="96" t="s">
        <v>6802</v>
      </c>
      <c r="BI3356" s="96" t="s">
        <v>6803</v>
      </c>
      <c r="BJ3356" s="96">
        <v>4</v>
      </c>
      <c r="BK3356" s="96" t="s">
        <v>4300</v>
      </c>
      <c r="BL3356" s="68" t="s">
        <v>6786</v>
      </c>
      <c r="CQ3356" s="205">
        <v>1</v>
      </c>
    </row>
    <row r="3357" spans="52:95" x14ac:dyDescent="0.25">
      <c r="AZ3357" s="96" t="s">
        <v>3626</v>
      </c>
      <c r="BA3357" s="96" t="s">
        <v>54</v>
      </c>
      <c r="BB3357" s="96">
        <v>5</v>
      </c>
      <c r="BC3357" t="s">
        <v>4555</v>
      </c>
      <c r="BD3357" t="s">
        <v>4556</v>
      </c>
      <c r="BE3357" t="s">
        <v>6804</v>
      </c>
      <c r="BF3357" t="s">
        <v>6805</v>
      </c>
      <c r="BG3357" t="s">
        <v>6806</v>
      </c>
      <c r="BH3357" s="96" t="s">
        <v>6807</v>
      </c>
      <c r="BJ3357" s="96">
        <v>4</v>
      </c>
      <c r="BK3357" s="96" t="s">
        <v>4301</v>
      </c>
      <c r="BL3357" s="68" t="s">
        <v>6786</v>
      </c>
      <c r="CQ3357" s="205">
        <v>1</v>
      </c>
    </row>
    <row r="3358" spans="52:95" x14ac:dyDescent="0.25">
      <c r="AZ3358" s="96" t="s">
        <v>3626</v>
      </c>
      <c r="BA3358" s="96" t="s">
        <v>12</v>
      </c>
      <c r="BB3358" s="96">
        <v>1</v>
      </c>
      <c r="BC3358" t="s">
        <v>4560</v>
      </c>
      <c r="BD3358" t="s">
        <v>7347</v>
      </c>
      <c r="BE3358" t="s">
        <v>3628</v>
      </c>
      <c r="BH3358"/>
      <c r="BI3358"/>
      <c r="BJ3358" s="96">
        <v>4</v>
      </c>
      <c r="BK3358" s="96" t="s">
        <v>4302</v>
      </c>
      <c r="BL3358" s="68" t="s">
        <v>6786</v>
      </c>
      <c r="CQ3358" s="205">
        <v>1</v>
      </c>
    </row>
    <row r="3359" spans="52:95" x14ac:dyDescent="0.25">
      <c r="AZ3359" s="96" t="s">
        <v>3626</v>
      </c>
      <c r="BA3359" s="96" t="s">
        <v>12</v>
      </c>
      <c r="BB3359" s="96">
        <v>2</v>
      </c>
      <c r="BC3359" t="s">
        <v>4564</v>
      </c>
      <c r="BD3359" t="s">
        <v>4565</v>
      </c>
      <c r="BE3359" t="s">
        <v>6808</v>
      </c>
      <c r="BF3359" t="s">
        <v>6809</v>
      </c>
      <c r="BG3359" t="s">
        <v>6810</v>
      </c>
      <c r="BH3359" t="s">
        <v>6811</v>
      </c>
      <c r="BI3359"/>
      <c r="BJ3359" s="96">
        <v>4</v>
      </c>
      <c r="BK3359" s="96" t="s">
        <v>4303</v>
      </c>
      <c r="BL3359" s="68" t="s">
        <v>6786</v>
      </c>
      <c r="CQ3359" s="205">
        <v>1</v>
      </c>
    </row>
    <row r="3360" spans="52:95" x14ac:dyDescent="0.25">
      <c r="AZ3360" s="96" t="s">
        <v>3626</v>
      </c>
      <c r="BA3360" s="96" t="s">
        <v>12</v>
      </c>
      <c r="BB3360" s="96">
        <v>3</v>
      </c>
      <c r="BC3360" t="s">
        <v>4569</v>
      </c>
      <c r="BD3360" t="s">
        <v>7361</v>
      </c>
      <c r="BE3360" t="s">
        <v>7358</v>
      </c>
      <c r="BH3360"/>
      <c r="BI3360"/>
      <c r="BJ3360" s="96">
        <v>4</v>
      </c>
      <c r="BK3360" s="96" t="s">
        <v>4304</v>
      </c>
      <c r="BL3360" s="68" t="s">
        <v>6786</v>
      </c>
      <c r="CQ3360" s="205">
        <v>1</v>
      </c>
    </row>
    <row r="3361" spans="52:95" x14ac:dyDescent="0.25">
      <c r="AZ3361" s="96" t="s">
        <v>3626</v>
      </c>
      <c r="BA3361" s="96" t="s">
        <v>12</v>
      </c>
      <c r="BB3361" s="96">
        <v>4</v>
      </c>
      <c r="BC3361" t="s">
        <v>4573</v>
      </c>
      <c r="BD3361" t="s">
        <v>6812</v>
      </c>
      <c r="BE3361" t="s">
        <v>6813</v>
      </c>
      <c r="BF3361" t="s">
        <v>6802</v>
      </c>
      <c r="BG3361" t="s">
        <v>6814</v>
      </c>
      <c r="BH3361" t="s">
        <v>6815</v>
      </c>
      <c r="BI3361" t="s">
        <v>6816</v>
      </c>
      <c r="BJ3361" s="96">
        <v>4</v>
      </c>
      <c r="BK3361" s="96" t="s">
        <v>4305</v>
      </c>
      <c r="BL3361" s="68" t="s">
        <v>6786</v>
      </c>
      <c r="CQ3361" s="205">
        <v>1</v>
      </c>
    </row>
    <row r="3362" spans="52:95" x14ac:dyDescent="0.25">
      <c r="AZ3362" s="96" t="s">
        <v>3626</v>
      </c>
      <c r="BA3362" s="96" t="s">
        <v>12</v>
      </c>
      <c r="BB3362" s="96">
        <v>5</v>
      </c>
      <c r="BC3362" t="s">
        <v>4577</v>
      </c>
      <c r="BD3362" t="s">
        <v>6817</v>
      </c>
      <c r="BE3362" t="s">
        <v>4578</v>
      </c>
      <c r="BF3362" t="s">
        <v>6818</v>
      </c>
      <c r="BG3362" t="s">
        <v>6819</v>
      </c>
      <c r="BH3362" t="s">
        <v>6793</v>
      </c>
      <c r="BI3362"/>
      <c r="BJ3362" s="96">
        <v>4</v>
      </c>
      <c r="BK3362" s="96" t="s">
        <v>4306</v>
      </c>
      <c r="BL3362" s="68" t="s">
        <v>6786</v>
      </c>
      <c r="CQ3362" s="205">
        <v>1</v>
      </c>
    </row>
    <row r="3363" spans="52:95" x14ac:dyDescent="0.25">
      <c r="AZ3363" s="96" t="s">
        <v>3637</v>
      </c>
      <c r="BA3363" s="96" t="s">
        <v>10</v>
      </c>
      <c r="BB3363" s="96">
        <v>1</v>
      </c>
      <c r="BC3363" t="s">
        <v>4512</v>
      </c>
      <c r="BD3363" t="s">
        <v>7362</v>
      </c>
      <c r="BE3363" t="s">
        <v>7347</v>
      </c>
      <c r="BF3363" t="s">
        <v>3639</v>
      </c>
      <c r="BJ3363" s="96">
        <v>4</v>
      </c>
      <c r="BK3363" s="96" t="s">
        <v>4292</v>
      </c>
      <c r="BL3363" s="68" t="s">
        <v>6786</v>
      </c>
      <c r="CQ3363" s="205">
        <v>1</v>
      </c>
    </row>
    <row r="3364" spans="52:95" x14ac:dyDescent="0.25">
      <c r="AZ3364" s="96" t="s">
        <v>3637</v>
      </c>
      <c r="BA3364" s="96" t="s">
        <v>10</v>
      </c>
      <c r="BB3364" s="96">
        <v>2</v>
      </c>
      <c r="BC3364" t="s">
        <v>4518</v>
      </c>
      <c r="BD3364" t="s">
        <v>7362</v>
      </c>
      <c r="BE3364" t="s">
        <v>6787</v>
      </c>
      <c r="BF3364" t="s">
        <v>6788</v>
      </c>
      <c r="BG3364" t="s">
        <v>6789</v>
      </c>
      <c r="BJ3364" s="96">
        <v>4</v>
      </c>
      <c r="BK3364" s="96" t="s">
        <v>4293</v>
      </c>
      <c r="BL3364" s="68" t="s">
        <v>6786</v>
      </c>
      <c r="CQ3364" s="205">
        <v>1</v>
      </c>
    </row>
    <row r="3365" spans="52:95" x14ac:dyDescent="0.25">
      <c r="AZ3365" s="96" t="s">
        <v>3637</v>
      </c>
      <c r="BA3365" s="96" t="s">
        <v>10</v>
      </c>
      <c r="BB3365" s="96">
        <v>3</v>
      </c>
      <c r="BC3365" t="s">
        <v>4523</v>
      </c>
      <c r="BD3365" t="s">
        <v>7362</v>
      </c>
      <c r="BE3365" t="s">
        <v>7363</v>
      </c>
      <c r="BJ3365" s="96">
        <v>4</v>
      </c>
      <c r="BK3365" s="96" t="s">
        <v>4294</v>
      </c>
      <c r="BL3365" s="68" t="s">
        <v>6786</v>
      </c>
      <c r="CQ3365" s="205">
        <v>1</v>
      </c>
    </row>
    <row r="3366" spans="52:95" x14ac:dyDescent="0.25">
      <c r="AZ3366" s="96" t="s">
        <v>3637</v>
      </c>
      <c r="BA3366" s="96" t="s">
        <v>10</v>
      </c>
      <c r="BB3366" s="96">
        <v>4</v>
      </c>
      <c r="BC3366" t="s">
        <v>4527</v>
      </c>
      <c r="BD3366" t="s">
        <v>7362</v>
      </c>
      <c r="BE3366" t="s">
        <v>7180</v>
      </c>
      <c r="BJ3366" s="96">
        <v>4</v>
      </c>
      <c r="BK3366" s="96" t="s">
        <v>4295</v>
      </c>
      <c r="BL3366" s="68" t="s">
        <v>6786</v>
      </c>
      <c r="CQ3366" s="205">
        <v>1</v>
      </c>
    </row>
    <row r="3367" spans="52:95" x14ac:dyDescent="0.25">
      <c r="AZ3367" s="96" t="s">
        <v>3637</v>
      </c>
      <c r="BA3367" s="96" t="s">
        <v>10</v>
      </c>
      <c r="BB3367" s="96">
        <v>5</v>
      </c>
      <c r="BC3367" t="s">
        <v>4531</v>
      </c>
      <c r="BD3367" t="s">
        <v>7362</v>
      </c>
      <c r="BE3367" t="s">
        <v>7364</v>
      </c>
      <c r="BF3367" t="s">
        <v>6792</v>
      </c>
      <c r="BG3367" t="s">
        <v>6793</v>
      </c>
      <c r="BJ3367" s="96">
        <v>4</v>
      </c>
      <c r="BK3367" s="96" t="s">
        <v>4296</v>
      </c>
      <c r="BL3367" s="68" t="s">
        <v>6786</v>
      </c>
      <c r="CQ3367" s="205">
        <v>1</v>
      </c>
    </row>
    <row r="3368" spans="52:95" x14ac:dyDescent="0.25">
      <c r="AZ3368" s="96" t="s">
        <v>3637</v>
      </c>
      <c r="BA3368" s="96" t="s">
        <v>54</v>
      </c>
      <c r="BB3368" s="96">
        <v>1</v>
      </c>
      <c r="BC3368" t="s">
        <v>4536</v>
      </c>
      <c r="BD3368" t="s">
        <v>7365</v>
      </c>
      <c r="BJ3368" s="96">
        <v>4</v>
      </c>
      <c r="BK3368" s="96" t="s">
        <v>4297</v>
      </c>
      <c r="BL3368" s="68" t="s">
        <v>6786</v>
      </c>
      <c r="CQ3368" s="205">
        <v>1</v>
      </c>
    </row>
    <row r="3369" spans="52:95" x14ac:dyDescent="0.25">
      <c r="AZ3369" s="96" t="s">
        <v>3637</v>
      </c>
      <c r="BA3369" s="96" t="s">
        <v>54</v>
      </c>
      <c r="BB3369" s="96">
        <v>2</v>
      </c>
      <c r="BC3369" t="s">
        <v>4540</v>
      </c>
      <c r="BD3369" t="s">
        <v>4541</v>
      </c>
      <c r="BE3369" t="s">
        <v>6794</v>
      </c>
      <c r="BF3369" t="s">
        <v>6789</v>
      </c>
      <c r="BG3369" t="s">
        <v>6788</v>
      </c>
      <c r="BH3369" s="96" t="s">
        <v>6795</v>
      </c>
      <c r="BJ3369" s="96">
        <v>4</v>
      </c>
      <c r="BK3369" s="96" t="s">
        <v>4298</v>
      </c>
      <c r="BL3369" s="68" t="s">
        <v>6786</v>
      </c>
      <c r="CQ3369" s="205">
        <v>1</v>
      </c>
    </row>
    <row r="3370" spans="52:95" x14ac:dyDescent="0.25">
      <c r="AZ3370" s="96" t="s">
        <v>3637</v>
      </c>
      <c r="BA3370" s="96" t="s">
        <v>54</v>
      </c>
      <c r="BB3370" s="96">
        <v>3</v>
      </c>
      <c r="BC3370" t="s">
        <v>4545</v>
      </c>
      <c r="BD3370" t="s">
        <v>7363</v>
      </c>
      <c r="BJ3370" s="96">
        <v>4</v>
      </c>
      <c r="BK3370" s="96" t="s">
        <v>4299</v>
      </c>
      <c r="BL3370" s="68" t="s">
        <v>6786</v>
      </c>
      <c r="CQ3370" s="205">
        <v>1</v>
      </c>
    </row>
    <row r="3371" spans="52:95" x14ac:dyDescent="0.25">
      <c r="AZ3371" s="96" t="s">
        <v>3637</v>
      </c>
      <c r="BA3371" s="96" t="s">
        <v>54</v>
      </c>
      <c r="BB3371" s="96">
        <v>4</v>
      </c>
      <c r="BC3371" t="s">
        <v>4550</v>
      </c>
      <c r="BD3371" t="s">
        <v>4551</v>
      </c>
      <c r="BE3371" t="s">
        <v>6799</v>
      </c>
      <c r="BF3371" t="s">
        <v>6800</v>
      </c>
      <c r="BG3371" t="s">
        <v>6801</v>
      </c>
      <c r="BH3371" s="96" t="s">
        <v>6802</v>
      </c>
      <c r="BI3371" s="96" t="s">
        <v>6803</v>
      </c>
      <c r="BJ3371" s="96">
        <v>4</v>
      </c>
      <c r="BK3371" s="96" t="s">
        <v>4300</v>
      </c>
      <c r="BL3371" s="68" t="s">
        <v>6786</v>
      </c>
      <c r="CQ3371" s="205">
        <v>1</v>
      </c>
    </row>
    <row r="3372" spans="52:95" x14ac:dyDescent="0.25">
      <c r="AZ3372" s="96" t="s">
        <v>3637</v>
      </c>
      <c r="BA3372" s="96" t="s">
        <v>54</v>
      </c>
      <c r="BB3372" s="96">
        <v>5</v>
      </c>
      <c r="BC3372" t="s">
        <v>4555</v>
      </c>
      <c r="BD3372" t="s">
        <v>4556</v>
      </c>
      <c r="BE3372" t="s">
        <v>6804</v>
      </c>
      <c r="BF3372" t="s">
        <v>6805</v>
      </c>
      <c r="BG3372" t="s">
        <v>6806</v>
      </c>
      <c r="BH3372" s="96" t="s">
        <v>6807</v>
      </c>
      <c r="BJ3372" s="96">
        <v>4</v>
      </c>
      <c r="BK3372" s="96" t="s">
        <v>4301</v>
      </c>
      <c r="BL3372" s="68" t="s">
        <v>6786</v>
      </c>
      <c r="CQ3372" s="205">
        <v>1</v>
      </c>
    </row>
    <row r="3373" spans="52:95" x14ac:dyDescent="0.25">
      <c r="AZ3373" s="96" t="s">
        <v>3637</v>
      </c>
      <c r="BA3373" s="96" t="s">
        <v>12</v>
      </c>
      <c r="BB3373" s="96">
        <v>1</v>
      </c>
      <c r="BC3373" t="s">
        <v>4560</v>
      </c>
      <c r="BD3373" t="s">
        <v>7347</v>
      </c>
      <c r="BE3373" t="s">
        <v>3639</v>
      </c>
      <c r="BH3373"/>
      <c r="BI3373"/>
      <c r="BJ3373" s="96">
        <v>4</v>
      </c>
      <c r="BK3373" s="96" t="s">
        <v>4302</v>
      </c>
      <c r="BL3373" s="68" t="s">
        <v>6786</v>
      </c>
      <c r="CQ3373" s="205">
        <v>1</v>
      </c>
    </row>
    <row r="3374" spans="52:95" x14ac:dyDescent="0.25">
      <c r="AZ3374" s="96" t="s">
        <v>3637</v>
      </c>
      <c r="BA3374" s="96" t="s">
        <v>12</v>
      </c>
      <c r="BB3374" s="96">
        <v>2</v>
      </c>
      <c r="BC3374" t="s">
        <v>4564</v>
      </c>
      <c r="BD3374" t="s">
        <v>4565</v>
      </c>
      <c r="BE3374" t="s">
        <v>6808</v>
      </c>
      <c r="BF3374" t="s">
        <v>6809</v>
      </c>
      <c r="BG3374" t="s">
        <v>6810</v>
      </c>
      <c r="BH3374" t="s">
        <v>6811</v>
      </c>
      <c r="BI3374"/>
      <c r="BJ3374" s="96">
        <v>4</v>
      </c>
      <c r="BK3374" s="96" t="s">
        <v>4303</v>
      </c>
      <c r="BL3374" s="68" t="s">
        <v>6786</v>
      </c>
      <c r="CQ3374" s="205">
        <v>1</v>
      </c>
    </row>
    <row r="3375" spans="52:95" x14ac:dyDescent="0.25">
      <c r="AZ3375" s="96" t="s">
        <v>3637</v>
      </c>
      <c r="BA3375" s="96" t="s">
        <v>12</v>
      </c>
      <c r="BB3375" s="96">
        <v>3</v>
      </c>
      <c r="BC3375" t="s">
        <v>4569</v>
      </c>
      <c r="BD3375" t="s">
        <v>7366</v>
      </c>
      <c r="BE3375" t="s">
        <v>7363</v>
      </c>
      <c r="BH3375"/>
      <c r="BI3375"/>
      <c r="BJ3375" s="96">
        <v>4</v>
      </c>
      <c r="BK3375" s="96" t="s">
        <v>4304</v>
      </c>
      <c r="BL3375" s="68" t="s">
        <v>6786</v>
      </c>
      <c r="CQ3375" s="205">
        <v>1</v>
      </c>
    </row>
    <row r="3376" spans="52:95" x14ac:dyDescent="0.25">
      <c r="AZ3376" s="96" t="s">
        <v>3637</v>
      </c>
      <c r="BA3376" s="96" t="s">
        <v>12</v>
      </c>
      <c r="BB3376" s="96">
        <v>4</v>
      </c>
      <c r="BC3376" t="s">
        <v>4573</v>
      </c>
      <c r="BD3376" t="s">
        <v>6812</v>
      </c>
      <c r="BE3376" t="s">
        <v>6813</v>
      </c>
      <c r="BF3376" t="s">
        <v>6802</v>
      </c>
      <c r="BG3376" t="s">
        <v>6814</v>
      </c>
      <c r="BH3376" t="s">
        <v>6815</v>
      </c>
      <c r="BI3376" t="s">
        <v>6816</v>
      </c>
      <c r="BJ3376" s="96">
        <v>4</v>
      </c>
      <c r="BK3376" s="96" t="s">
        <v>4305</v>
      </c>
      <c r="BL3376" s="68" t="s">
        <v>6786</v>
      </c>
      <c r="CQ3376" s="205">
        <v>1</v>
      </c>
    </row>
    <row r="3377" spans="52:95" x14ac:dyDescent="0.25">
      <c r="AZ3377" s="96" t="s">
        <v>3637</v>
      </c>
      <c r="BA3377" s="96" t="s">
        <v>12</v>
      </c>
      <c r="BB3377" s="96">
        <v>5</v>
      </c>
      <c r="BC3377" t="s">
        <v>4577</v>
      </c>
      <c r="BD3377" t="s">
        <v>6817</v>
      </c>
      <c r="BE3377" t="s">
        <v>4578</v>
      </c>
      <c r="BF3377" t="s">
        <v>6818</v>
      </c>
      <c r="BG3377" t="s">
        <v>6819</v>
      </c>
      <c r="BH3377" t="s">
        <v>6793</v>
      </c>
      <c r="BI3377"/>
      <c r="BJ3377" s="96">
        <v>4</v>
      </c>
      <c r="BK3377" s="96" t="s">
        <v>4306</v>
      </c>
      <c r="BL3377" s="68" t="s">
        <v>6786</v>
      </c>
      <c r="CQ3377" s="205">
        <v>1</v>
      </c>
    </row>
    <row r="3378" spans="52:95" x14ac:dyDescent="0.25">
      <c r="AZ3378" s="96" t="s">
        <v>3648</v>
      </c>
      <c r="BA3378" s="96" t="s">
        <v>10</v>
      </c>
      <c r="BB3378" s="96">
        <v>1</v>
      </c>
      <c r="BC3378" t="s">
        <v>4512</v>
      </c>
      <c r="BD3378" t="s">
        <v>7367</v>
      </c>
      <c r="BE3378" t="s">
        <v>7347</v>
      </c>
      <c r="BF3378" t="s">
        <v>3650</v>
      </c>
      <c r="BJ3378" s="96">
        <v>4</v>
      </c>
      <c r="BK3378" s="96" t="s">
        <v>4292</v>
      </c>
      <c r="BL3378" s="68" t="s">
        <v>6786</v>
      </c>
      <c r="CQ3378" s="205">
        <v>1</v>
      </c>
    </row>
    <row r="3379" spans="52:95" x14ac:dyDescent="0.25">
      <c r="AZ3379" s="96" t="s">
        <v>3648</v>
      </c>
      <c r="BA3379" s="96" t="s">
        <v>10</v>
      </c>
      <c r="BB3379" s="96">
        <v>2</v>
      </c>
      <c r="BC3379" t="s">
        <v>4518</v>
      </c>
      <c r="BD3379" t="s">
        <v>7367</v>
      </c>
      <c r="BE3379" t="s">
        <v>6787</v>
      </c>
      <c r="BF3379" t="s">
        <v>6788</v>
      </c>
      <c r="BG3379" t="s">
        <v>6789</v>
      </c>
      <c r="BJ3379" s="96">
        <v>4</v>
      </c>
      <c r="BK3379" s="96" t="s">
        <v>4293</v>
      </c>
      <c r="BL3379" s="68" t="s">
        <v>6786</v>
      </c>
      <c r="CQ3379" s="205">
        <v>1</v>
      </c>
    </row>
    <row r="3380" spans="52:95" x14ac:dyDescent="0.25">
      <c r="AZ3380" s="96" t="s">
        <v>3648</v>
      </c>
      <c r="BA3380" s="96" t="s">
        <v>10</v>
      </c>
      <c r="BB3380" s="96">
        <v>3</v>
      </c>
      <c r="BC3380" t="s">
        <v>4523</v>
      </c>
      <c r="BD3380" t="s">
        <v>7367</v>
      </c>
      <c r="BE3380" t="s">
        <v>7368</v>
      </c>
      <c r="BJ3380" s="96">
        <v>4</v>
      </c>
      <c r="BK3380" s="96" t="s">
        <v>4294</v>
      </c>
      <c r="BL3380" s="68" t="s">
        <v>6786</v>
      </c>
      <c r="CQ3380" s="205">
        <v>1</v>
      </c>
    </row>
    <row r="3381" spans="52:95" x14ac:dyDescent="0.25">
      <c r="AZ3381" s="96" t="s">
        <v>3648</v>
      </c>
      <c r="BA3381" s="96" t="s">
        <v>10</v>
      </c>
      <c r="BB3381" s="96">
        <v>4</v>
      </c>
      <c r="BC3381" t="s">
        <v>4527</v>
      </c>
      <c r="BD3381" t="s">
        <v>7367</v>
      </c>
      <c r="BE3381" t="s">
        <v>7180</v>
      </c>
      <c r="BJ3381" s="96">
        <v>4</v>
      </c>
      <c r="BK3381" s="96" t="s">
        <v>4295</v>
      </c>
      <c r="BL3381" s="68" t="s">
        <v>6786</v>
      </c>
      <c r="CQ3381" s="205">
        <v>1</v>
      </c>
    </row>
    <row r="3382" spans="52:95" x14ac:dyDescent="0.25">
      <c r="AZ3382" s="96" t="s">
        <v>3648</v>
      </c>
      <c r="BA3382" s="96" t="s">
        <v>10</v>
      </c>
      <c r="BB3382" s="96">
        <v>5</v>
      </c>
      <c r="BC3382" t="s">
        <v>4531</v>
      </c>
      <c r="BD3382" t="s">
        <v>7367</v>
      </c>
      <c r="BE3382" t="s">
        <v>7369</v>
      </c>
      <c r="BF3382" t="s">
        <v>6792</v>
      </c>
      <c r="BG3382" t="s">
        <v>6793</v>
      </c>
      <c r="BJ3382" s="96">
        <v>4</v>
      </c>
      <c r="BK3382" s="96" t="s">
        <v>4296</v>
      </c>
      <c r="BL3382" s="68" t="s">
        <v>6786</v>
      </c>
      <c r="CQ3382" s="205">
        <v>1</v>
      </c>
    </row>
    <row r="3383" spans="52:95" x14ac:dyDescent="0.25">
      <c r="AZ3383" s="96" t="s">
        <v>3648</v>
      </c>
      <c r="BA3383" s="96" t="s">
        <v>54</v>
      </c>
      <c r="BB3383" s="96">
        <v>1</v>
      </c>
      <c r="BC3383" t="s">
        <v>4536</v>
      </c>
      <c r="BD3383" t="s">
        <v>7370</v>
      </c>
      <c r="BJ3383" s="96">
        <v>4</v>
      </c>
      <c r="BK3383" s="96" t="s">
        <v>4297</v>
      </c>
      <c r="BL3383" s="68" t="s">
        <v>6786</v>
      </c>
      <c r="CQ3383" s="205">
        <v>1</v>
      </c>
    </row>
    <row r="3384" spans="52:95" x14ac:dyDescent="0.25">
      <c r="AZ3384" s="96" t="s">
        <v>3648</v>
      </c>
      <c r="BA3384" s="96" t="s">
        <v>54</v>
      </c>
      <c r="BB3384" s="96">
        <v>2</v>
      </c>
      <c r="BC3384" t="s">
        <v>4540</v>
      </c>
      <c r="BD3384" t="s">
        <v>4541</v>
      </c>
      <c r="BE3384" t="s">
        <v>6794</v>
      </c>
      <c r="BF3384" t="s">
        <v>6789</v>
      </c>
      <c r="BG3384" t="s">
        <v>6788</v>
      </c>
      <c r="BH3384" s="96" t="s">
        <v>6795</v>
      </c>
      <c r="BJ3384" s="96">
        <v>4</v>
      </c>
      <c r="BK3384" s="96" t="s">
        <v>4298</v>
      </c>
      <c r="BL3384" s="68" t="s">
        <v>6786</v>
      </c>
      <c r="CQ3384" s="205">
        <v>1</v>
      </c>
    </row>
    <row r="3385" spans="52:95" x14ac:dyDescent="0.25">
      <c r="AZ3385" s="96" t="s">
        <v>3648</v>
      </c>
      <c r="BA3385" s="96" t="s">
        <v>54</v>
      </c>
      <c r="BB3385" s="96">
        <v>3</v>
      </c>
      <c r="BC3385" t="s">
        <v>4545</v>
      </c>
      <c r="BD3385" t="s">
        <v>7368</v>
      </c>
      <c r="BJ3385" s="96">
        <v>4</v>
      </c>
      <c r="BK3385" s="96" t="s">
        <v>4299</v>
      </c>
      <c r="BL3385" s="68" t="s">
        <v>6786</v>
      </c>
      <c r="CQ3385" s="205">
        <v>1</v>
      </c>
    </row>
    <row r="3386" spans="52:95" x14ac:dyDescent="0.25">
      <c r="AZ3386" s="96" t="s">
        <v>3648</v>
      </c>
      <c r="BA3386" s="96" t="s">
        <v>54</v>
      </c>
      <c r="BB3386" s="96">
        <v>4</v>
      </c>
      <c r="BC3386" t="s">
        <v>4550</v>
      </c>
      <c r="BD3386" t="s">
        <v>4551</v>
      </c>
      <c r="BE3386" t="s">
        <v>6799</v>
      </c>
      <c r="BF3386" t="s">
        <v>6800</v>
      </c>
      <c r="BG3386" t="s">
        <v>6801</v>
      </c>
      <c r="BH3386" s="96" t="s">
        <v>6802</v>
      </c>
      <c r="BI3386" s="96" t="s">
        <v>6803</v>
      </c>
      <c r="BJ3386" s="96">
        <v>4</v>
      </c>
      <c r="BK3386" s="96" t="s">
        <v>4300</v>
      </c>
      <c r="BL3386" s="68" t="s">
        <v>6786</v>
      </c>
      <c r="CQ3386" s="205">
        <v>1</v>
      </c>
    </row>
    <row r="3387" spans="52:95" x14ac:dyDescent="0.25">
      <c r="AZ3387" s="96" t="s">
        <v>3648</v>
      </c>
      <c r="BA3387" s="96" t="s">
        <v>54</v>
      </c>
      <c r="BB3387" s="96">
        <v>5</v>
      </c>
      <c r="BC3387" t="s">
        <v>4555</v>
      </c>
      <c r="BD3387" t="s">
        <v>4556</v>
      </c>
      <c r="BE3387" t="s">
        <v>6804</v>
      </c>
      <c r="BF3387" t="s">
        <v>6805</v>
      </c>
      <c r="BG3387" t="s">
        <v>6806</v>
      </c>
      <c r="BH3387" s="96" t="s">
        <v>6807</v>
      </c>
      <c r="BJ3387" s="96">
        <v>4</v>
      </c>
      <c r="BK3387" s="96" t="s">
        <v>4301</v>
      </c>
      <c r="BL3387" s="68" t="s">
        <v>6786</v>
      </c>
      <c r="CQ3387" s="205">
        <v>1</v>
      </c>
    </row>
    <row r="3388" spans="52:95" x14ac:dyDescent="0.25">
      <c r="AZ3388" s="96" t="s">
        <v>3648</v>
      </c>
      <c r="BA3388" s="96" t="s">
        <v>12</v>
      </c>
      <c r="BB3388" s="96">
        <v>1</v>
      </c>
      <c r="BC3388" t="s">
        <v>4560</v>
      </c>
      <c r="BD3388" t="s">
        <v>7347</v>
      </c>
      <c r="BE3388" t="s">
        <v>3650</v>
      </c>
      <c r="BH3388"/>
      <c r="BI3388"/>
      <c r="BJ3388" s="96">
        <v>4</v>
      </c>
      <c r="BK3388" s="96" t="s">
        <v>4302</v>
      </c>
      <c r="BL3388" s="68" t="s">
        <v>6786</v>
      </c>
      <c r="CQ3388" s="205">
        <v>1</v>
      </c>
    </row>
    <row r="3389" spans="52:95" x14ac:dyDescent="0.25">
      <c r="AZ3389" s="96" t="s">
        <v>3648</v>
      </c>
      <c r="BA3389" s="96" t="s">
        <v>12</v>
      </c>
      <c r="BB3389" s="96">
        <v>2</v>
      </c>
      <c r="BC3389" t="s">
        <v>4564</v>
      </c>
      <c r="BD3389" t="s">
        <v>4565</v>
      </c>
      <c r="BE3389" t="s">
        <v>6808</v>
      </c>
      <c r="BF3389" t="s">
        <v>6809</v>
      </c>
      <c r="BG3389" t="s">
        <v>6810</v>
      </c>
      <c r="BH3389" t="s">
        <v>6811</v>
      </c>
      <c r="BI3389"/>
      <c r="BJ3389" s="96">
        <v>4</v>
      </c>
      <c r="BK3389" s="96" t="s">
        <v>4303</v>
      </c>
      <c r="BL3389" s="68" t="s">
        <v>6786</v>
      </c>
      <c r="CQ3389" s="205">
        <v>1</v>
      </c>
    </row>
    <row r="3390" spans="52:95" x14ac:dyDescent="0.25">
      <c r="AZ3390" s="96" t="s">
        <v>3648</v>
      </c>
      <c r="BA3390" s="96" t="s">
        <v>12</v>
      </c>
      <c r="BB3390" s="96">
        <v>3</v>
      </c>
      <c r="BC3390" t="s">
        <v>4569</v>
      </c>
      <c r="BD3390" t="s">
        <v>7371</v>
      </c>
      <c r="BE3390" t="s">
        <v>7368</v>
      </c>
      <c r="BH3390"/>
      <c r="BI3390"/>
      <c r="BJ3390" s="96">
        <v>4</v>
      </c>
      <c r="BK3390" s="96" t="s">
        <v>4304</v>
      </c>
      <c r="BL3390" s="68" t="s">
        <v>6786</v>
      </c>
      <c r="CQ3390" s="205">
        <v>1</v>
      </c>
    </row>
    <row r="3391" spans="52:95" x14ac:dyDescent="0.25">
      <c r="AZ3391" s="96" t="s">
        <v>3648</v>
      </c>
      <c r="BA3391" s="96" t="s">
        <v>12</v>
      </c>
      <c r="BB3391" s="96">
        <v>4</v>
      </c>
      <c r="BC3391" t="s">
        <v>4573</v>
      </c>
      <c r="BD3391" t="s">
        <v>6812</v>
      </c>
      <c r="BE3391" t="s">
        <v>6813</v>
      </c>
      <c r="BF3391" t="s">
        <v>6802</v>
      </c>
      <c r="BG3391" t="s">
        <v>6814</v>
      </c>
      <c r="BH3391" t="s">
        <v>6815</v>
      </c>
      <c r="BI3391" t="s">
        <v>6816</v>
      </c>
      <c r="BJ3391" s="96">
        <v>4</v>
      </c>
      <c r="BK3391" s="96" t="s">
        <v>4305</v>
      </c>
      <c r="BL3391" s="68" t="s">
        <v>6786</v>
      </c>
      <c r="CQ3391" s="205">
        <v>1</v>
      </c>
    </row>
    <row r="3392" spans="52:95" x14ac:dyDescent="0.25">
      <c r="AZ3392" s="96" t="s">
        <v>3648</v>
      </c>
      <c r="BA3392" s="96" t="s">
        <v>12</v>
      </c>
      <c r="BB3392" s="96">
        <v>5</v>
      </c>
      <c r="BC3392" t="s">
        <v>4577</v>
      </c>
      <c r="BD3392" t="s">
        <v>6817</v>
      </c>
      <c r="BE3392" t="s">
        <v>4578</v>
      </c>
      <c r="BF3392" t="s">
        <v>6818</v>
      </c>
      <c r="BG3392" t="s">
        <v>6819</v>
      </c>
      <c r="BH3392" t="s">
        <v>6793</v>
      </c>
      <c r="BI3392"/>
      <c r="BJ3392" s="96">
        <v>4</v>
      </c>
      <c r="BK3392" s="96" t="s">
        <v>4306</v>
      </c>
      <c r="BL3392" s="68" t="s">
        <v>6786</v>
      </c>
      <c r="CQ3392" s="205">
        <v>1</v>
      </c>
    </row>
    <row r="3393" spans="52:95" x14ac:dyDescent="0.25">
      <c r="AZ3393" s="96" t="s">
        <v>3658</v>
      </c>
      <c r="BA3393" s="96" t="s">
        <v>10</v>
      </c>
      <c r="BB3393" s="96">
        <v>1</v>
      </c>
      <c r="BC3393" t="s">
        <v>4512</v>
      </c>
      <c r="BD3393" t="s">
        <v>7372</v>
      </c>
      <c r="BE3393" t="s">
        <v>7347</v>
      </c>
      <c r="BF3393" t="s">
        <v>3660</v>
      </c>
      <c r="BJ3393" s="96">
        <v>4</v>
      </c>
      <c r="BK3393" s="96" t="s">
        <v>4292</v>
      </c>
      <c r="BL3393" s="68" t="s">
        <v>6786</v>
      </c>
      <c r="CQ3393" s="205">
        <v>1</v>
      </c>
    </row>
    <row r="3394" spans="52:95" x14ac:dyDescent="0.25">
      <c r="AZ3394" s="96" t="s">
        <v>3658</v>
      </c>
      <c r="BA3394" s="96" t="s">
        <v>10</v>
      </c>
      <c r="BB3394" s="96">
        <v>2</v>
      </c>
      <c r="BC3394" t="s">
        <v>4518</v>
      </c>
      <c r="BD3394" t="s">
        <v>7372</v>
      </c>
      <c r="BE3394" t="s">
        <v>6787</v>
      </c>
      <c r="BF3394" t="s">
        <v>6788</v>
      </c>
      <c r="BG3394" t="s">
        <v>6789</v>
      </c>
      <c r="BJ3394" s="96">
        <v>4</v>
      </c>
      <c r="BK3394" s="96" t="s">
        <v>4293</v>
      </c>
      <c r="BL3394" s="68" t="s">
        <v>6786</v>
      </c>
      <c r="CQ3394" s="205">
        <v>1</v>
      </c>
    </row>
    <row r="3395" spans="52:95" x14ac:dyDescent="0.25">
      <c r="AZ3395" s="96" t="s">
        <v>3658</v>
      </c>
      <c r="BA3395" s="96" t="s">
        <v>10</v>
      </c>
      <c r="BB3395" s="96">
        <v>3</v>
      </c>
      <c r="BC3395" t="s">
        <v>4523</v>
      </c>
      <c r="BD3395" t="s">
        <v>7372</v>
      </c>
      <c r="BE3395" t="s">
        <v>7373</v>
      </c>
      <c r="BJ3395" s="96">
        <v>4</v>
      </c>
      <c r="BK3395" s="96" t="s">
        <v>4294</v>
      </c>
      <c r="BL3395" s="68" t="s">
        <v>6786</v>
      </c>
      <c r="CQ3395" s="205">
        <v>1</v>
      </c>
    </row>
    <row r="3396" spans="52:95" x14ac:dyDescent="0.25">
      <c r="AZ3396" s="96" t="s">
        <v>3658</v>
      </c>
      <c r="BA3396" s="96" t="s">
        <v>10</v>
      </c>
      <c r="BB3396" s="96">
        <v>4</v>
      </c>
      <c r="BC3396" t="s">
        <v>4527</v>
      </c>
      <c r="BD3396" t="s">
        <v>7372</v>
      </c>
      <c r="BE3396" t="s">
        <v>7180</v>
      </c>
      <c r="BJ3396" s="96">
        <v>4</v>
      </c>
      <c r="BK3396" s="96" t="s">
        <v>4295</v>
      </c>
      <c r="BL3396" s="68" t="s">
        <v>6786</v>
      </c>
      <c r="CQ3396" s="205">
        <v>1</v>
      </c>
    </row>
    <row r="3397" spans="52:95" x14ac:dyDescent="0.25">
      <c r="AZ3397" s="96" t="s">
        <v>3658</v>
      </c>
      <c r="BA3397" s="96" t="s">
        <v>10</v>
      </c>
      <c r="BB3397" s="96">
        <v>5</v>
      </c>
      <c r="BC3397" t="s">
        <v>4531</v>
      </c>
      <c r="BD3397" t="s">
        <v>7372</v>
      </c>
      <c r="BE3397" t="s">
        <v>7374</v>
      </c>
      <c r="BF3397" t="s">
        <v>6792</v>
      </c>
      <c r="BG3397" t="s">
        <v>6793</v>
      </c>
      <c r="BJ3397" s="96">
        <v>4</v>
      </c>
      <c r="BK3397" s="96" t="s">
        <v>4296</v>
      </c>
      <c r="BL3397" s="68" t="s">
        <v>6786</v>
      </c>
      <c r="CQ3397" s="205">
        <v>1</v>
      </c>
    </row>
    <row r="3398" spans="52:95" x14ac:dyDescent="0.25">
      <c r="AZ3398" s="96" t="s">
        <v>3658</v>
      </c>
      <c r="BA3398" s="96" t="s">
        <v>54</v>
      </c>
      <c r="BB3398" s="96">
        <v>1</v>
      </c>
      <c r="BC3398" t="s">
        <v>4536</v>
      </c>
      <c r="BD3398" t="s">
        <v>7375</v>
      </c>
      <c r="BJ3398" s="96">
        <v>4</v>
      </c>
      <c r="BK3398" s="96" t="s">
        <v>4297</v>
      </c>
      <c r="BL3398" s="68" t="s">
        <v>6786</v>
      </c>
      <c r="CQ3398" s="205">
        <v>1</v>
      </c>
    </row>
    <row r="3399" spans="52:95" x14ac:dyDescent="0.25">
      <c r="AZ3399" s="96" t="s">
        <v>3658</v>
      </c>
      <c r="BA3399" s="96" t="s">
        <v>54</v>
      </c>
      <c r="BB3399" s="96">
        <v>2</v>
      </c>
      <c r="BC3399" t="s">
        <v>4540</v>
      </c>
      <c r="BD3399" t="s">
        <v>4541</v>
      </c>
      <c r="BE3399" t="s">
        <v>6794</v>
      </c>
      <c r="BF3399" t="s">
        <v>6789</v>
      </c>
      <c r="BG3399" t="s">
        <v>6788</v>
      </c>
      <c r="BH3399" s="96" t="s">
        <v>6795</v>
      </c>
      <c r="BJ3399" s="96">
        <v>4</v>
      </c>
      <c r="BK3399" s="96" t="s">
        <v>4298</v>
      </c>
      <c r="BL3399" s="68" t="s">
        <v>6786</v>
      </c>
      <c r="CQ3399" s="205">
        <v>1</v>
      </c>
    </row>
    <row r="3400" spans="52:95" x14ac:dyDescent="0.25">
      <c r="AZ3400" s="96" t="s">
        <v>3658</v>
      </c>
      <c r="BA3400" s="96" t="s">
        <v>54</v>
      </c>
      <c r="BB3400" s="96">
        <v>3</v>
      </c>
      <c r="BC3400" t="s">
        <v>4545</v>
      </c>
      <c r="BD3400" t="s">
        <v>7373</v>
      </c>
      <c r="BJ3400" s="96">
        <v>4</v>
      </c>
      <c r="BK3400" s="96" t="s">
        <v>4299</v>
      </c>
      <c r="BL3400" s="68" t="s">
        <v>6786</v>
      </c>
      <c r="CQ3400" s="205">
        <v>1</v>
      </c>
    </row>
    <row r="3401" spans="52:95" x14ac:dyDescent="0.25">
      <c r="AZ3401" s="96" t="s">
        <v>3658</v>
      </c>
      <c r="BA3401" s="96" t="s">
        <v>54</v>
      </c>
      <c r="BB3401" s="96">
        <v>4</v>
      </c>
      <c r="BC3401" t="s">
        <v>4550</v>
      </c>
      <c r="BD3401" t="s">
        <v>4551</v>
      </c>
      <c r="BE3401" t="s">
        <v>6799</v>
      </c>
      <c r="BF3401" t="s">
        <v>6800</v>
      </c>
      <c r="BG3401" t="s">
        <v>6801</v>
      </c>
      <c r="BH3401" s="96" t="s">
        <v>6802</v>
      </c>
      <c r="BI3401" s="96" t="s">
        <v>6803</v>
      </c>
      <c r="BJ3401" s="96">
        <v>4</v>
      </c>
      <c r="BK3401" s="96" t="s">
        <v>4300</v>
      </c>
      <c r="BL3401" s="68" t="s">
        <v>6786</v>
      </c>
      <c r="CQ3401" s="205">
        <v>1</v>
      </c>
    </row>
    <row r="3402" spans="52:95" x14ac:dyDescent="0.25">
      <c r="AZ3402" s="96" t="s">
        <v>3658</v>
      </c>
      <c r="BA3402" s="96" t="s">
        <v>54</v>
      </c>
      <c r="BB3402" s="96">
        <v>5</v>
      </c>
      <c r="BC3402" t="s">
        <v>4555</v>
      </c>
      <c r="BD3402" t="s">
        <v>4556</v>
      </c>
      <c r="BE3402" t="s">
        <v>6804</v>
      </c>
      <c r="BF3402" t="s">
        <v>6805</v>
      </c>
      <c r="BG3402" t="s">
        <v>6806</v>
      </c>
      <c r="BH3402" s="96" t="s">
        <v>6807</v>
      </c>
      <c r="BJ3402" s="96">
        <v>4</v>
      </c>
      <c r="BK3402" s="96" t="s">
        <v>4301</v>
      </c>
      <c r="BL3402" s="68" t="s">
        <v>6786</v>
      </c>
      <c r="CQ3402" s="205">
        <v>1</v>
      </c>
    </row>
    <row r="3403" spans="52:95" x14ac:dyDescent="0.25">
      <c r="AZ3403" s="96" t="s">
        <v>3658</v>
      </c>
      <c r="BA3403" s="96" t="s">
        <v>12</v>
      </c>
      <c r="BB3403" s="96">
        <v>1</v>
      </c>
      <c r="BC3403" t="s">
        <v>4560</v>
      </c>
      <c r="BD3403" t="s">
        <v>7347</v>
      </c>
      <c r="BE3403" t="s">
        <v>3660</v>
      </c>
      <c r="BH3403"/>
      <c r="BI3403"/>
      <c r="BJ3403" s="96">
        <v>4</v>
      </c>
      <c r="BK3403" s="96" t="s">
        <v>4302</v>
      </c>
      <c r="BL3403" s="68" t="s">
        <v>6786</v>
      </c>
      <c r="CQ3403" s="205">
        <v>1</v>
      </c>
    </row>
    <row r="3404" spans="52:95" x14ac:dyDescent="0.25">
      <c r="AZ3404" s="96" t="s">
        <v>3658</v>
      </c>
      <c r="BA3404" s="96" t="s">
        <v>12</v>
      </c>
      <c r="BB3404" s="96">
        <v>2</v>
      </c>
      <c r="BC3404" t="s">
        <v>4564</v>
      </c>
      <c r="BD3404" t="s">
        <v>4565</v>
      </c>
      <c r="BE3404" t="s">
        <v>6808</v>
      </c>
      <c r="BF3404" t="s">
        <v>6809</v>
      </c>
      <c r="BG3404" t="s">
        <v>6810</v>
      </c>
      <c r="BH3404" t="s">
        <v>6811</v>
      </c>
      <c r="BI3404"/>
      <c r="BJ3404" s="96">
        <v>4</v>
      </c>
      <c r="BK3404" s="96" t="s">
        <v>4303</v>
      </c>
      <c r="BL3404" s="68" t="s">
        <v>6786</v>
      </c>
      <c r="CQ3404" s="205">
        <v>1</v>
      </c>
    </row>
    <row r="3405" spans="52:95" x14ac:dyDescent="0.25">
      <c r="AZ3405" s="96" t="s">
        <v>3658</v>
      </c>
      <c r="BA3405" s="96" t="s">
        <v>12</v>
      </c>
      <c r="BB3405" s="96">
        <v>3</v>
      </c>
      <c r="BC3405" t="s">
        <v>4569</v>
      </c>
      <c r="BD3405" t="s">
        <v>7376</v>
      </c>
      <c r="BE3405" t="s">
        <v>7373</v>
      </c>
      <c r="BH3405"/>
      <c r="BI3405"/>
      <c r="BJ3405" s="96">
        <v>4</v>
      </c>
      <c r="BK3405" s="96" t="s">
        <v>4304</v>
      </c>
      <c r="BL3405" s="68" t="s">
        <v>6786</v>
      </c>
      <c r="CQ3405" s="205">
        <v>1</v>
      </c>
    </row>
    <row r="3406" spans="52:95" x14ac:dyDescent="0.25">
      <c r="AZ3406" s="96" t="s">
        <v>3658</v>
      </c>
      <c r="BA3406" s="96" t="s">
        <v>12</v>
      </c>
      <c r="BB3406" s="96">
        <v>4</v>
      </c>
      <c r="BC3406" t="s">
        <v>4573</v>
      </c>
      <c r="BD3406" t="s">
        <v>6812</v>
      </c>
      <c r="BE3406" t="s">
        <v>6813</v>
      </c>
      <c r="BF3406" t="s">
        <v>6802</v>
      </c>
      <c r="BG3406" t="s">
        <v>6814</v>
      </c>
      <c r="BH3406" t="s">
        <v>6815</v>
      </c>
      <c r="BI3406" t="s">
        <v>6816</v>
      </c>
      <c r="BJ3406" s="96">
        <v>4</v>
      </c>
      <c r="BK3406" s="96" t="s">
        <v>4305</v>
      </c>
      <c r="BL3406" s="68" t="s">
        <v>6786</v>
      </c>
      <c r="CQ3406" s="205">
        <v>1</v>
      </c>
    </row>
    <row r="3407" spans="52:95" x14ac:dyDescent="0.25">
      <c r="AZ3407" s="96" t="s">
        <v>3658</v>
      </c>
      <c r="BA3407" s="96" t="s">
        <v>12</v>
      </c>
      <c r="BB3407" s="96">
        <v>5</v>
      </c>
      <c r="BC3407" t="s">
        <v>4577</v>
      </c>
      <c r="BD3407" t="s">
        <v>6817</v>
      </c>
      <c r="BE3407" t="s">
        <v>4578</v>
      </c>
      <c r="BF3407" t="s">
        <v>6818</v>
      </c>
      <c r="BG3407" t="s">
        <v>6819</v>
      </c>
      <c r="BH3407" t="s">
        <v>6793</v>
      </c>
      <c r="BI3407"/>
      <c r="BJ3407" s="96">
        <v>4</v>
      </c>
      <c r="BK3407" s="96" t="s">
        <v>4306</v>
      </c>
      <c r="BL3407" s="68" t="s">
        <v>6786</v>
      </c>
      <c r="CQ3407" s="205">
        <v>1</v>
      </c>
    </row>
    <row r="3408" spans="52:95" x14ac:dyDescent="0.25">
      <c r="AZ3408" s="96" t="s">
        <v>3669</v>
      </c>
      <c r="BA3408" s="96" t="s">
        <v>10</v>
      </c>
      <c r="BB3408" s="96">
        <v>1</v>
      </c>
      <c r="BC3408" t="s">
        <v>4512</v>
      </c>
      <c r="BD3408" t="s">
        <v>7377</v>
      </c>
      <c r="BE3408" t="s">
        <v>7347</v>
      </c>
      <c r="BF3408" t="s">
        <v>7378</v>
      </c>
      <c r="BJ3408" s="96">
        <v>4</v>
      </c>
      <c r="BK3408" s="96" t="s">
        <v>4292</v>
      </c>
      <c r="BL3408" s="68" t="s">
        <v>6786</v>
      </c>
      <c r="CQ3408" s="205">
        <v>1</v>
      </c>
    </row>
    <row r="3409" spans="52:95" x14ac:dyDescent="0.25">
      <c r="AZ3409" s="96" t="s">
        <v>3669</v>
      </c>
      <c r="BA3409" s="96" t="s">
        <v>10</v>
      </c>
      <c r="BB3409" s="96">
        <v>2</v>
      </c>
      <c r="BC3409" t="s">
        <v>4518</v>
      </c>
      <c r="BD3409" t="s">
        <v>7377</v>
      </c>
      <c r="BE3409" t="s">
        <v>6787</v>
      </c>
      <c r="BF3409" t="s">
        <v>6788</v>
      </c>
      <c r="BG3409" t="s">
        <v>6789</v>
      </c>
      <c r="BJ3409" s="96">
        <v>4</v>
      </c>
      <c r="BK3409" s="96" t="s">
        <v>4293</v>
      </c>
      <c r="BL3409" s="68" t="s">
        <v>6786</v>
      </c>
      <c r="CQ3409" s="205">
        <v>1</v>
      </c>
    </row>
    <row r="3410" spans="52:95" x14ac:dyDescent="0.25">
      <c r="AZ3410" s="96" t="s">
        <v>3669</v>
      </c>
      <c r="BA3410" s="96" t="s">
        <v>10</v>
      </c>
      <c r="BB3410" s="96">
        <v>3</v>
      </c>
      <c r="BC3410" t="s">
        <v>4523</v>
      </c>
      <c r="BD3410" t="s">
        <v>7377</v>
      </c>
      <c r="BE3410" t="s">
        <v>7379</v>
      </c>
      <c r="BJ3410" s="96">
        <v>4</v>
      </c>
      <c r="BK3410" s="96" t="s">
        <v>4294</v>
      </c>
      <c r="BL3410" s="68" t="s">
        <v>6786</v>
      </c>
      <c r="CQ3410" s="205">
        <v>1</v>
      </c>
    </row>
    <row r="3411" spans="52:95" x14ac:dyDescent="0.25">
      <c r="AZ3411" s="96" t="s">
        <v>3669</v>
      </c>
      <c r="BA3411" s="96" t="s">
        <v>10</v>
      </c>
      <c r="BB3411" s="96">
        <v>4</v>
      </c>
      <c r="BC3411" t="s">
        <v>4527</v>
      </c>
      <c r="BD3411" t="s">
        <v>7377</v>
      </c>
      <c r="BE3411" t="s">
        <v>7180</v>
      </c>
      <c r="BJ3411" s="96">
        <v>4</v>
      </c>
      <c r="BK3411" s="96" t="s">
        <v>4295</v>
      </c>
      <c r="BL3411" s="68" t="s">
        <v>6786</v>
      </c>
      <c r="CQ3411" s="205">
        <v>1</v>
      </c>
    </row>
    <row r="3412" spans="52:95" x14ac:dyDescent="0.25">
      <c r="AZ3412" s="96" t="s">
        <v>3669</v>
      </c>
      <c r="BA3412" s="96" t="s">
        <v>10</v>
      </c>
      <c r="BB3412" s="96">
        <v>5</v>
      </c>
      <c r="BC3412" t="s">
        <v>4531</v>
      </c>
      <c r="BD3412" t="s">
        <v>7377</v>
      </c>
      <c r="BE3412" t="s">
        <v>7380</v>
      </c>
      <c r="BF3412" t="s">
        <v>6792</v>
      </c>
      <c r="BG3412" t="s">
        <v>6793</v>
      </c>
      <c r="BJ3412" s="96">
        <v>4</v>
      </c>
      <c r="BK3412" s="96" t="s">
        <v>4296</v>
      </c>
      <c r="BL3412" s="68" t="s">
        <v>6786</v>
      </c>
      <c r="CQ3412" s="205">
        <v>1</v>
      </c>
    </row>
    <row r="3413" spans="52:95" x14ac:dyDescent="0.25">
      <c r="AZ3413" s="96" t="s">
        <v>3669</v>
      </c>
      <c r="BA3413" s="96" t="s">
        <v>54</v>
      </c>
      <c r="BB3413" s="96">
        <v>1</v>
      </c>
      <c r="BC3413" t="s">
        <v>4536</v>
      </c>
      <c r="BD3413" t="s">
        <v>7381</v>
      </c>
      <c r="BJ3413" s="96">
        <v>4</v>
      </c>
      <c r="BK3413" s="96" t="s">
        <v>4297</v>
      </c>
      <c r="BL3413" s="68" t="s">
        <v>6786</v>
      </c>
      <c r="CQ3413" s="205">
        <v>1</v>
      </c>
    </row>
    <row r="3414" spans="52:95" x14ac:dyDescent="0.25">
      <c r="AZ3414" s="96" t="s">
        <v>3669</v>
      </c>
      <c r="BA3414" s="96" t="s">
        <v>54</v>
      </c>
      <c r="BB3414" s="96">
        <v>2</v>
      </c>
      <c r="BC3414" t="s">
        <v>4540</v>
      </c>
      <c r="BD3414" t="s">
        <v>4541</v>
      </c>
      <c r="BE3414" t="s">
        <v>6794</v>
      </c>
      <c r="BF3414" t="s">
        <v>6789</v>
      </c>
      <c r="BG3414" t="s">
        <v>6788</v>
      </c>
      <c r="BH3414" s="96" t="s">
        <v>6795</v>
      </c>
      <c r="BJ3414" s="96">
        <v>4</v>
      </c>
      <c r="BK3414" s="96" t="s">
        <v>4298</v>
      </c>
      <c r="BL3414" s="68" t="s">
        <v>6786</v>
      </c>
      <c r="CQ3414" s="205">
        <v>1</v>
      </c>
    </row>
    <row r="3415" spans="52:95" x14ac:dyDescent="0.25">
      <c r="AZ3415" s="96" t="s">
        <v>3669</v>
      </c>
      <c r="BA3415" s="96" t="s">
        <v>54</v>
      </c>
      <c r="BB3415" s="96">
        <v>3</v>
      </c>
      <c r="BC3415" t="s">
        <v>4545</v>
      </c>
      <c r="BD3415" t="s">
        <v>7379</v>
      </c>
      <c r="BJ3415" s="96">
        <v>4</v>
      </c>
      <c r="BK3415" s="96" t="s">
        <v>4299</v>
      </c>
      <c r="BL3415" s="68" t="s">
        <v>6786</v>
      </c>
      <c r="CQ3415" s="205">
        <v>1</v>
      </c>
    </row>
    <row r="3416" spans="52:95" x14ac:dyDescent="0.25">
      <c r="AZ3416" s="96" t="s">
        <v>3669</v>
      </c>
      <c r="BA3416" s="96" t="s">
        <v>54</v>
      </c>
      <c r="BB3416" s="96">
        <v>4</v>
      </c>
      <c r="BC3416" t="s">
        <v>4550</v>
      </c>
      <c r="BD3416" t="s">
        <v>4551</v>
      </c>
      <c r="BE3416" t="s">
        <v>6799</v>
      </c>
      <c r="BF3416" t="s">
        <v>6800</v>
      </c>
      <c r="BG3416" t="s">
        <v>6801</v>
      </c>
      <c r="BH3416" s="96" t="s">
        <v>6802</v>
      </c>
      <c r="BI3416" s="96" t="s">
        <v>6803</v>
      </c>
      <c r="BJ3416" s="96">
        <v>4</v>
      </c>
      <c r="BK3416" s="96" t="s">
        <v>4300</v>
      </c>
      <c r="BL3416" s="68" t="s">
        <v>6786</v>
      </c>
      <c r="CQ3416" s="205">
        <v>1</v>
      </c>
    </row>
    <row r="3417" spans="52:95" x14ac:dyDescent="0.25">
      <c r="AZ3417" s="96" t="s">
        <v>3669</v>
      </c>
      <c r="BA3417" s="96" t="s">
        <v>54</v>
      </c>
      <c r="BB3417" s="96">
        <v>5</v>
      </c>
      <c r="BC3417" t="s">
        <v>4555</v>
      </c>
      <c r="BD3417" t="s">
        <v>4556</v>
      </c>
      <c r="BE3417" t="s">
        <v>6804</v>
      </c>
      <c r="BF3417" t="s">
        <v>6805</v>
      </c>
      <c r="BG3417" t="s">
        <v>6806</v>
      </c>
      <c r="BH3417" s="96" t="s">
        <v>6807</v>
      </c>
      <c r="BJ3417" s="96">
        <v>4</v>
      </c>
      <c r="BK3417" s="96" t="s">
        <v>4301</v>
      </c>
      <c r="BL3417" s="68" t="s">
        <v>6786</v>
      </c>
      <c r="CQ3417" s="205">
        <v>1</v>
      </c>
    </row>
    <row r="3418" spans="52:95" x14ac:dyDescent="0.25">
      <c r="AZ3418" s="96" t="s">
        <v>3669</v>
      </c>
      <c r="BA3418" s="96" t="s">
        <v>12</v>
      </c>
      <c r="BB3418" s="96">
        <v>1</v>
      </c>
      <c r="BC3418" t="s">
        <v>4560</v>
      </c>
      <c r="BD3418" t="s">
        <v>7347</v>
      </c>
      <c r="BE3418" t="s">
        <v>7378</v>
      </c>
      <c r="BH3418"/>
      <c r="BI3418"/>
      <c r="BJ3418" s="96">
        <v>4</v>
      </c>
      <c r="BK3418" s="96" t="s">
        <v>4302</v>
      </c>
      <c r="BL3418" s="68" t="s">
        <v>6786</v>
      </c>
      <c r="CQ3418" s="205">
        <v>1</v>
      </c>
    </row>
    <row r="3419" spans="52:95" x14ac:dyDescent="0.25">
      <c r="AZ3419" s="96" t="s">
        <v>3669</v>
      </c>
      <c r="BA3419" s="96" t="s">
        <v>12</v>
      </c>
      <c r="BB3419" s="96">
        <v>2</v>
      </c>
      <c r="BC3419" t="s">
        <v>4564</v>
      </c>
      <c r="BD3419" t="s">
        <v>4565</v>
      </c>
      <c r="BE3419" t="s">
        <v>6808</v>
      </c>
      <c r="BF3419" t="s">
        <v>6809</v>
      </c>
      <c r="BG3419" t="s">
        <v>6810</v>
      </c>
      <c r="BH3419" t="s">
        <v>6811</v>
      </c>
      <c r="BI3419"/>
      <c r="BJ3419" s="96">
        <v>4</v>
      </c>
      <c r="BK3419" s="96" t="s">
        <v>4303</v>
      </c>
      <c r="BL3419" s="68" t="s">
        <v>6786</v>
      </c>
      <c r="CQ3419" s="205">
        <v>1</v>
      </c>
    </row>
    <row r="3420" spans="52:95" x14ac:dyDescent="0.25">
      <c r="AZ3420" s="96" t="s">
        <v>3669</v>
      </c>
      <c r="BA3420" s="96" t="s">
        <v>12</v>
      </c>
      <c r="BB3420" s="96">
        <v>3</v>
      </c>
      <c r="BC3420" t="s">
        <v>4569</v>
      </c>
      <c r="BD3420" t="s">
        <v>7382</v>
      </c>
      <c r="BE3420" t="s">
        <v>7379</v>
      </c>
      <c r="BH3420"/>
      <c r="BI3420"/>
      <c r="BJ3420" s="96">
        <v>4</v>
      </c>
      <c r="BK3420" s="96" t="s">
        <v>4304</v>
      </c>
      <c r="BL3420" s="68" t="s">
        <v>6786</v>
      </c>
      <c r="CQ3420" s="205">
        <v>1</v>
      </c>
    </row>
    <row r="3421" spans="52:95" x14ac:dyDescent="0.25">
      <c r="AZ3421" s="96" t="s">
        <v>3669</v>
      </c>
      <c r="BA3421" s="96" t="s">
        <v>12</v>
      </c>
      <c r="BB3421" s="96">
        <v>4</v>
      </c>
      <c r="BC3421" t="s">
        <v>4573</v>
      </c>
      <c r="BD3421" t="s">
        <v>6812</v>
      </c>
      <c r="BE3421" t="s">
        <v>6813</v>
      </c>
      <c r="BF3421" t="s">
        <v>6802</v>
      </c>
      <c r="BG3421" t="s">
        <v>6814</v>
      </c>
      <c r="BH3421" t="s">
        <v>6815</v>
      </c>
      <c r="BI3421" t="s">
        <v>6816</v>
      </c>
      <c r="BJ3421" s="96">
        <v>4</v>
      </c>
      <c r="BK3421" s="96" t="s">
        <v>4305</v>
      </c>
      <c r="BL3421" s="68" t="s">
        <v>6786</v>
      </c>
      <c r="CQ3421" s="205">
        <v>1</v>
      </c>
    </row>
    <row r="3422" spans="52:95" x14ac:dyDescent="0.25">
      <c r="AZ3422" s="96" t="s">
        <v>3669</v>
      </c>
      <c r="BA3422" s="96" t="s">
        <v>12</v>
      </c>
      <c r="BB3422" s="96">
        <v>5</v>
      </c>
      <c r="BC3422" t="s">
        <v>4577</v>
      </c>
      <c r="BD3422" t="s">
        <v>6817</v>
      </c>
      <c r="BE3422" t="s">
        <v>4578</v>
      </c>
      <c r="BF3422" t="s">
        <v>6818</v>
      </c>
      <c r="BG3422" t="s">
        <v>6819</v>
      </c>
      <c r="BH3422" t="s">
        <v>6793</v>
      </c>
      <c r="BI3422"/>
      <c r="BJ3422" s="96">
        <v>4</v>
      </c>
      <c r="BK3422" s="96" t="s">
        <v>4306</v>
      </c>
      <c r="BL3422" s="68" t="s">
        <v>6786</v>
      </c>
      <c r="CQ3422" s="205">
        <v>1</v>
      </c>
    </row>
    <row r="3423" spans="52:95" x14ac:dyDescent="0.25">
      <c r="AZ3423" s="96" t="s">
        <v>3680</v>
      </c>
      <c r="BA3423" s="96" t="s">
        <v>10</v>
      </c>
      <c r="BB3423" s="96">
        <v>1</v>
      </c>
      <c r="BC3423" t="s">
        <v>4512</v>
      </c>
      <c r="BD3423" t="s">
        <v>7383</v>
      </c>
      <c r="BE3423" t="s">
        <v>7347</v>
      </c>
      <c r="BF3423" t="s">
        <v>4358</v>
      </c>
      <c r="BJ3423" s="96">
        <v>4</v>
      </c>
      <c r="BK3423" s="96" t="s">
        <v>4292</v>
      </c>
      <c r="BL3423" s="68" t="s">
        <v>6786</v>
      </c>
      <c r="CQ3423" s="205">
        <v>1</v>
      </c>
    </row>
    <row r="3424" spans="52:95" x14ac:dyDescent="0.25">
      <c r="AZ3424" s="96" t="s">
        <v>3680</v>
      </c>
      <c r="BA3424" s="96" t="s">
        <v>10</v>
      </c>
      <c r="BB3424" s="96">
        <v>2</v>
      </c>
      <c r="BC3424" t="s">
        <v>4518</v>
      </c>
      <c r="BD3424" t="s">
        <v>7383</v>
      </c>
      <c r="BE3424" t="s">
        <v>6787</v>
      </c>
      <c r="BF3424" t="s">
        <v>6788</v>
      </c>
      <c r="BG3424" t="s">
        <v>6789</v>
      </c>
      <c r="BJ3424" s="96">
        <v>4</v>
      </c>
      <c r="BK3424" s="96" t="s">
        <v>4293</v>
      </c>
      <c r="BL3424" s="68" t="s">
        <v>6786</v>
      </c>
      <c r="CQ3424" s="205">
        <v>1</v>
      </c>
    </row>
    <row r="3425" spans="52:95" x14ac:dyDescent="0.25">
      <c r="AZ3425" s="96" t="s">
        <v>3680</v>
      </c>
      <c r="BA3425" s="96" t="s">
        <v>10</v>
      </c>
      <c r="BB3425" s="96">
        <v>3</v>
      </c>
      <c r="BC3425" t="s">
        <v>4523</v>
      </c>
      <c r="BD3425" t="s">
        <v>7383</v>
      </c>
      <c r="BE3425" t="s">
        <v>7384</v>
      </c>
      <c r="BJ3425" s="96">
        <v>4</v>
      </c>
      <c r="BK3425" s="96" t="s">
        <v>4294</v>
      </c>
      <c r="BL3425" s="68" t="s">
        <v>6786</v>
      </c>
      <c r="CQ3425" s="205">
        <v>1</v>
      </c>
    </row>
    <row r="3426" spans="52:95" x14ac:dyDescent="0.25">
      <c r="AZ3426" s="96" t="s">
        <v>3680</v>
      </c>
      <c r="BA3426" s="96" t="s">
        <v>10</v>
      </c>
      <c r="BB3426" s="96">
        <v>4</v>
      </c>
      <c r="BC3426" t="s">
        <v>4527</v>
      </c>
      <c r="BD3426" t="s">
        <v>7383</v>
      </c>
      <c r="BE3426" t="s">
        <v>7180</v>
      </c>
      <c r="BJ3426" s="96">
        <v>4</v>
      </c>
      <c r="BK3426" s="96" t="s">
        <v>4295</v>
      </c>
      <c r="BL3426" s="68" t="s">
        <v>6786</v>
      </c>
      <c r="CQ3426" s="205">
        <v>1</v>
      </c>
    </row>
    <row r="3427" spans="52:95" x14ac:dyDescent="0.25">
      <c r="AZ3427" s="96" t="s">
        <v>3680</v>
      </c>
      <c r="BA3427" s="96" t="s">
        <v>10</v>
      </c>
      <c r="BB3427" s="96">
        <v>5</v>
      </c>
      <c r="BC3427" t="s">
        <v>4531</v>
      </c>
      <c r="BD3427" t="s">
        <v>7383</v>
      </c>
      <c r="BE3427" t="s">
        <v>7385</v>
      </c>
      <c r="BF3427" t="s">
        <v>6792</v>
      </c>
      <c r="BG3427" t="s">
        <v>6793</v>
      </c>
      <c r="BJ3427" s="96">
        <v>4</v>
      </c>
      <c r="BK3427" s="96" t="s">
        <v>4296</v>
      </c>
      <c r="BL3427" s="68" t="s">
        <v>6786</v>
      </c>
      <c r="CQ3427" s="205">
        <v>1</v>
      </c>
    </row>
    <row r="3428" spans="52:95" x14ac:dyDescent="0.25">
      <c r="AZ3428" s="96" t="s">
        <v>3680</v>
      </c>
      <c r="BA3428" s="96" t="s">
        <v>54</v>
      </c>
      <c r="BB3428" s="96">
        <v>1</v>
      </c>
      <c r="BC3428" t="s">
        <v>4536</v>
      </c>
      <c r="BD3428" t="s">
        <v>7386</v>
      </c>
      <c r="BJ3428" s="96">
        <v>4</v>
      </c>
      <c r="BK3428" s="96" t="s">
        <v>4297</v>
      </c>
      <c r="BL3428" s="68" t="s">
        <v>6786</v>
      </c>
      <c r="CQ3428" s="205">
        <v>1</v>
      </c>
    </row>
    <row r="3429" spans="52:95" x14ac:dyDescent="0.25">
      <c r="AZ3429" s="96" t="s">
        <v>3680</v>
      </c>
      <c r="BA3429" s="96" t="s">
        <v>54</v>
      </c>
      <c r="BB3429" s="96">
        <v>2</v>
      </c>
      <c r="BC3429" t="s">
        <v>4540</v>
      </c>
      <c r="BD3429" t="s">
        <v>4541</v>
      </c>
      <c r="BE3429" t="s">
        <v>6794</v>
      </c>
      <c r="BF3429" t="s">
        <v>6789</v>
      </c>
      <c r="BG3429" t="s">
        <v>6788</v>
      </c>
      <c r="BH3429" s="96" t="s">
        <v>6795</v>
      </c>
      <c r="BJ3429" s="96">
        <v>4</v>
      </c>
      <c r="BK3429" s="96" t="s">
        <v>4298</v>
      </c>
      <c r="BL3429" s="68" t="s">
        <v>6786</v>
      </c>
      <c r="CQ3429" s="205">
        <v>1</v>
      </c>
    </row>
    <row r="3430" spans="52:95" x14ac:dyDescent="0.25">
      <c r="AZ3430" s="96" t="s">
        <v>3680</v>
      </c>
      <c r="BA3430" s="96" t="s">
        <v>54</v>
      </c>
      <c r="BB3430" s="96">
        <v>3</v>
      </c>
      <c r="BC3430" t="s">
        <v>4545</v>
      </c>
      <c r="BD3430" t="s">
        <v>7384</v>
      </c>
      <c r="BJ3430" s="96">
        <v>4</v>
      </c>
      <c r="BK3430" s="96" t="s">
        <v>4299</v>
      </c>
      <c r="BL3430" s="68" t="s">
        <v>6786</v>
      </c>
      <c r="CQ3430" s="205">
        <v>1</v>
      </c>
    </row>
    <row r="3431" spans="52:95" x14ac:dyDescent="0.25">
      <c r="AZ3431" s="96" t="s">
        <v>3680</v>
      </c>
      <c r="BA3431" s="96" t="s">
        <v>54</v>
      </c>
      <c r="BB3431" s="96">
        <v>4</v>
      </c>
      <c r="BC3431" t="s">
        <v>4550</v>
      </c>
      <c r="BD3431" t="s">
        <v>4551</v>
      </c>
      <c r="BE3431" t="s">
        <v>6799</v>
      </c>
      <c r="BF3431" t="s">
        <v>6800</v>
      </c>
      <c r="BG3431" t="s">
        <v>6801</v>
      </c>
      <c r="BH3431" s="96" t="s">
        <v>6802</v>
      </c>
      <c r="BI3431" s="96" t="s">
        <v>6803</v>
      </c>
      <c r="BJ3431" s="96">
        <v>4</v>
      </c>
      <c r="BK3431" s="96" t="s">
        <v>4300</v>
      </c>
      <c r="BL3431" s="68" t="s">
        <v>6786</v>
      </c>
      <c r="CQ3431" s="205">
        <v>1</v>
      </c>
    </row>
    <row r="3432" spans="52:95" x14ac:dyDescent="0.25">
      <c r="AZ3432" s="96" t="s">
        <v>3680</v>
      </c>
      <c r="BA3432" s="96" t="s">
        <v>54</v>
      </c>
      <c r="BB3432" s="96">
        <v>5</v>
      </c>
      <c r="BC3432" t="s">
        <v>4555</v>
      </c>
      <c r="BD3432" t="s">
        <v>4556</v>
      </c>
      <c r="BE3432" t="s">
        <v>6804</v>
      </c>
      <c r="BF3432" t="s">
        <v>6805</v>
      </c>
      <c r="BG3432" t="s">
        <v>6806</v>
      </c>
      <c r="BH3432" s="96" t="s">
        <v>6807</v>
      </c>
      <c r="BJ3432" s="96">
        <v>4</v>
      </c>
      <c r="BK3432" s="96" t="s">
        <v>4301</v>
      </c>
      <c r="BL3432" s="68" t="s">
        <v>6786</v>
      </c>
      <c r="CQ3432" s="205">
        <v>1</v>
      </c>
    </row>
    <row r="3433" spans="52:95" x14ac:dyDescent="0.25">
      <c r="AZ3433" s="96" t="s">
        <v>3680</v>
      </c>
      <c r="BA3433" s="96" t="s">
        <v>12</v>
      </c>
      <c r="BB3433" s="96">
        <v>1</v>
      </c>
      <c r="BC3433" t="s">
        <v>4560</v>
      </c>
      <c r="BD3433" t="s">
        <v>7347</v>
      </c>
      <c r="BE3433" t="s">
        <v>4358</v>
      </c>
      <c r="BH3433"/>
      <c r="BI3433"/>
      <c r="BJ3433" s="96">
        <v>4</v>
      </c>
      <c r="BK3433" s="96" t="s">
        <v>4302</v>
      </c>
      <c r="BL3433" s="68" t="s">
        <v>6786</v>
      </c>
      <c r="CQ3433" s="205">
        <v>1</v>
      </c>
    </row>
    <row r="3434" spans="52:95" x14ac:dyDescent="0.25">
      <c r="AZ3434" s="96" t="s">
        <v>3680</v>
      </c>
      <c r="BA3434" s="96" t="s">
        <v>12</v>
      </c>
      <c r="BB3434" s="96">
        <v>2</v>
      </c>
      <c r="BC3434" t="s">
        <v>4564</v>
      </c>
      <c r="BD3434" t="s">
        <v>4565</v>
      </c>
      <c r="BE3434" t="s">
        <v>6808</v>
      </c>
      <c r="BF3434" t="s">
        <v>6809</v>
      </c>
      <c r="BG3434" t="s">
        <v>6810</v>
      </c>
      <c r="BH3434" t="s">
        <v>6811</v>
      </c>
      <c r="BI3434"/>
      <c r="BJ3434" s="96">
        <v>4</v>
      </c>
      <c r="BK3434" s="96" t="s">
        <v>4303</v>
      </c>
      <c r="BL3434" s="68" t="s">
        <v>6786</v>
      </c>
      <c r="CQ3434" s="205">
        <v>1</v>
      </c>
    </row>
    <row r="3435" spans="52:95" x14ac:dyDescent="0.25">
      <c r="AZ3435" s="96" t="s">
        <v>3680</v>
      </c>
      <c r="BA3435" s="96" t="s">
        <v>12</v>
      </c>
      <c r="BB3435" s="96">
        <v>3</v>
      </c>
      <c r="BC3435" t="s">
        <v>4569</v>
      </c>
      <c r="BD3435" t="s">
        <v>7387</v>
      </c>
      <c r="BE3435" t="s">
        <v>7384</v>
      </c>
      <c r="BH3435"/>
      <c r="BI3435"/>
      <c r="BJ3435" s="96">
        <v>4</v>
      </c>
      <c r="BK3435" s="96" t="s">
        <v>4304</v>
      </c>
      <c r="BL3435" s="68" t="s">
        <v>6786</v>
      </c>
      <c r="CQ3435" s="205">
        <v>1</v>
      </c>
    </row>
    <row r="3436" spans="52:95" x14ac:dyDescent="0.25">
      <c r="AZ3436" s="96" t="s">
        <v>3680</v>
      </c>
      <c r="BA3436" s="96" t="s">
        <v>12</v>
      </c>
      <c r="BB3436" s="96">
        <v>4</v>
      </c>
      <c r="BC3436" t="s">
        <v>4573</v>
      </c>
      <c r="BD3436" t="s">
        <v>6812</v>
      </c>
      <c r="BE3436" t="s">
        <v>6813</v>
      </c>
      <c r="BF3436" t="s">
        <v>6802</v>
      </c>
      <c r="BG3436" t="s">
        <v>6814</v>
      </c>
      <c r="BH3436" t="s">
        <v>6815</v>
      </c>
      <c r="BI3436" t="s">
        <v>6816</v>
      </c>
      <c r="BJ3436" s="96">
        <v>4</v>
      </c>
      <c r="BK3436" s="96" t="s">
        <v>4305</v>
      </c>
      <c r="BL3436" s="68" t="s">
        <v>6786</v>
      </c>
      <c r="CQ3436" s="205">
        <v>1</v>
      </c>
    </row>
    <row r="3437" spans="52:95" x14ac:dyDescent="0.25">
      <c r="AZ3437" s="96" t="s">
        <v>3680</v>
      </c>
      <c r="BA3437" s="96" t="s">
        <v>12</v>
      </c>
      <c r="BB3437" s="96">
        <v>5</v>
      </c>
      <c r="BC3437" t="s">
        <v>4577</v>
      </c>
      <c r="BD3437" t="s">
        <v>6817</v>
      </c>
      <c r="BE3437" t="s">
        <v>4578</v>
      </c>
      <c r="BF3437" t="s">
        <v>6818</v>
      </c>
      <c r="BG3437" t="s">
        <v>6819</v>
      </c>
      <c r="BH3437" t="s">
        <v>6793</v>
      </c>
      <c r="BI3437"/>
      <c r="BJ3437" s="96">
        <v>4</v>
      </c>
      <c r="BK3437" s="96" t="s">
        <v>4306</v>
      </c>
      <c r="BL3437" s="68" t="s">
        <v>6786</v>
      </c>
      <c r="CQ3437" s="205">
        <v>1</v>
      </c>
    </row>
    <row r="3438" spans="52:95" x14ac:dyDescent="0.25">
      <c r="AZ3438" s="96" t="s">
        <v>3691</v>
      </c>
      <c r="BA3438" s="96" t="s">
        <v>10</v>
      </c>
      <c r="BB3438" s="96">
        <v>1</v>
      </c>
      <c r="BC3438" t="s">
        <v>4512</v>
      </c>
      <c r="BD3438" t="s">
        <v>7388</v>
      </c>
      <c r="BE3438" t="s">
        <v>5826</v>
      </c>
      <c r="BF3438" t="s">
        <v>7389</v>
      </c>
      <c r="BJ3438" s="96">
        <v>4</v>
      </c>
      <c r="BK3438" s="96" t="s">
        <v>4292</v>
      </c>
      <c r="BL3438" s="68" t="s">
        <v>6786</v>
      </c>
      <c r="CQ3438" s="205">
        <v>1</v>
      </c>
    </row>
    <row r="3439" spans="52:95" x14ac:dyDescent="0.25">
      <c r="AZ3439" s="96" t="s">
        <v>3691</v>
      </c>
      <c r="BA3439" s="96" t="s">
        <v>10</v>
      </c>
      <c r="BB3439" s="96">
        <v>2</v>
      </c>
      <c r="BC3439" t="s">
        <v>4518</v>
      </c>
      <c r="BD3439" t="s">
        <v>7388</v>
      </c>
      <c r="BE3439" t="s">
        <v>6787</v>
      </c>
      <c r="BF3439" t="s">
        <v>6788</v>
      </c>
      <c r="BG3439" t="s">
        <v>6789</v>
      </c>
      <c r="BJ3439" s="96">
        <v>4</v>
      </c>
      <c r="BK3439" s="96" t="s">
        <v>4293</v>
      </c>
      <c r="BL3439" s="68" t="s">
        <v>6786</v>
      </c>
      <c r="CQ3439" s="205">
        <v>1</v>
      </c>
    </row>
    <row r="3440" spans="52:95" x14ac:dyDescent="0.25">
      <c r="AZ3440" s="96" t="s">
        <v>3691</v>
      </c>
      <c r="BA3440" s="96" t="s">
        <v>10</v>
      </c>
      <c r="BB3440" s="96">
        <v>3</v>
      </c>
      <c r="BC3440" t="s">
        <v>4523</v>
      </c>
      <c r="BD3440" t="s">
        <v>7388</v>
      </c>
      <c r="BE3440" t="s">
        <v>7390</v>
      </c>
      <c r="BJ3440" s="96">
        <v>4</v>
      </c>
      <c r="BK3440" s="96" t="s">
        <v>4294</v>
      </c>
      <c r="BL3440" s="68" t="s">
        <v>6786</v>
      </c>
      <c r="CQ3440" s="205">
        <v>1</v>
      </c>
    </row>
    <row r="3441" spans="52:95" x14ac:dyDescent="0.25">
      <c r="AZ3441" s="96" t="s">
        <v>3691</v>
      </c>
      <c r="BA3441" s="96" t="s">
        <v>10</v>
      </c>
      <c r="BB3441" s="96">
        <v>4</v>
      </c>
      <c r="BC3441" t="s">
        <v>4527</v>
      </c>
      <c r="BD3441" t="s">
        <v>7388</v>
      </c>
      <c r="BE3441" t="s">
        <v>7180</v>
      </c>
      <c r="BJ3441" s="96">
        <v>4</v>
      </c>
      <c r="BK3441" s="96" t="s">
        <v>4295</v>
      </c>
      <c r="BL3441" s="68" t="s">
        <v>6786</v>
      </c>
      <c r="CQ3441" s="205">
        <v>1</v>
      </c>
    </row>
    <row r="3442" spans="52:95" x14ac:dyDescent="0.25">
      <c r="AZ3442" s="96" t="s">
        <v>3691</v>
      </c>
      <c r="BA3442" s="96" t="s">
        <v>10</v>
      </c>
      <c r="BB3442" s="96">
        <v>5</v>
      </c>
      <c r="BC3442" t="s">
        <v>4531</v>
      </c>
      <c r="BD3442" t="s">
        <v>7388</v>
      </c>
      <c r="BE3442" t="s">
        <v>7391</v>
      </c>
      <c r="BF3442" t="s">
        <v>6792</v>
      </c>
      <c r="BG3442" t="s">
        <v>6793</v>
      </c>
      <c r="BJ3442" s="96">
        <v>4</v>
      </c>
      <c r="BK3442" s="96" t="s">
        <v>4296</v>
      </c>
      <c r="BL3442" s="68" t="s">
        <v>6786</v>
      </c>
      <c r="CQ3442" s="205">
        <v>1</v>
      </c>
    </row>
    <row r="3443" spans="52:95" x14ac:dyDescent="0.25">
      <c r="AZ3443" s="96" t="s">
        <v>3691</v>
      </c>
      <c r="BA3443" s="96" t="s">
        <v>54</v>
      </c>
      <c r="BB3443" s="96">
        <v>1</v>
      </c>
      <c r="BC3443" t="s">
        <v>4536</v>
      </c>
      <c r="BD3443" t="s">
        <v>7392</v>
      </c>
      <c r="BJ3443" s="96">
        <v>4</v>
      </c>
      <c r="BK3443" s="96" t="s">
        <v>4297</v>
      </c>
      <c r="BL3443" s="68" t="s">
        <v>6786</v>
      </c>
      <c r="CQ3443" s="205">
        <v>1</v>
      </c>
    </row>
    <row r="3444" spans="52:95" x14ac:dyDescent="0.25">
      <c r="AZ3444" s="96" t="s">
        <v>3691</v>
      </c>
      <c r="BA3444" s="96" t="s">
        <v>54</v>
      </c>
      <c r="BB3444" s="96">
        <v>2</v>
      </c>
      <c r="BC3444" t="s">
        <v>4540</v>
      </c>
      <c r="BD3444" t="s">
        <v>4541</v>
      </c>
      <c r="BE3444" t="s">
        <v>6794</v>
      </c>
      <c r="BF3444" t="s">
        <v>6789</v>
      </c>
      <c r="BG3444" t="s">
        <v>6788</v>
      </c>
      <c r="BH3444" s="96" t="s">
        <v>6795</v>
      </c>
      <c r="BJ3444" s="96">
        <v>4</v>
      </c>
      <c r="BK3444" s="96" t="s">
        <v>4298</v>
      </c>
      <c r="BL3444" s="68" t="s">
        <v>6786</v>
      </c>
      <c r="CQ3444" s="205">
        <v>1</v>
      </c>
    </row>
    <row r="3445" spans="52:95" x14ac:dyDescent="0.25">
      <c r="AZ3445" s="96" t="s">
        <v>3691</v>
      </c>
      <c r="BA3445" s="96" t="s">
        <v>54</v>
      </c>
      <c r="BB3445" s="96">
        <v>3</v>
      </c>
      <c r="BC3445" t="s">
        <v>4545</v>
      </c>
      <c r="BD3445" t="s">
        <v>7390</v>
      </c>
      <c r="BJ3445" s="96">
        <v>4</v>
      </c>
      <c r="BK3445" s="96" t="s">
        <v>4299</v>
      </c>
      <c r="BL3445" s="68" t="s">
        <v>6786</v>
      </c>
      <c r="CQ3445" s="205">
        <v>1</v>
      </c>
    </row>
    <row r="3446" spans="52:95" x14ac:dyDescent="0.25">
      <c r="AZ3446" s="96" t="s">
        <v>3691</v>
      </c>
      <c r="BA3446" s="96" t="s">
        <v>54</v>
      </c>
      <c r="BB3446" s="96">
        <v>4</v>
      </c>
      <c r="BC3446" t="s">
        <v>4550</v>
      </c>
      <c r="BD3446" t="s">
        <v>4551</v>
      </c>
      <c r="BE3446" t="s">
        <v>6799</v>
      </c>
      <c r="BF3446" t="s">
        <v>6800</v>
      </c>
      <c r="BG3446" t="s">
        <v>6801</v>
      </c>
      <c r="BH3446" s="96" t="s">
        <v>6802</v>
      </c>
      <c r="BI3446" s="96" t="s">
        <v>6803</v>
      </c>
      <c r="BJ3446" s="96">
        <v>4</v>
      </c>
      <c r="BK3446" s="96" t="s">
        <v>4300</v>
      </c>
      <c r="BL3446" s="68" t="s">
        <v>6786</v>
      </c>
      <c r="CQ3446" s="205">
        <v>1</v>
      </c>
    </row>
    <row r="3447" spans="52:95" x14ac:dyDescent="0.25">
      <c r="AZ3447" s="96" t="s">
        <v>3691</v>
      </c>
      <c r="BA3447" s="96" t="s">
        <v>54</v>
      </c>
      <c r="BB3447" s="96">
        <v>5</v>
      </c>
      <c r="BC3447" t="s">
        <v>4555</v>
      </c>
      <c r="BD3447" t="s">
        <v>4556</v>
      </c>
      <c r="BE3447" t="s">
        <v>6804</v>
      </c>
      <c r="BF3447" t="s">
        <v>6805</v>
      </c>
      <c r="BG3447" t="s">
        <v>6806</v>
      </c>
      <c r="BH3447" s="96" t="s">
        <v>6807</v>
      </c>
      <c r="BJ3447" s="96">
        <v>4</v>
      </c>
      <c r="BK3447" s="96" t="s">
        <v>4301</v>
      </c>
      <c r="BL3447" s="68" t="s">
        <v>6786</v>
      </c>
      <c r="CQ3447" s="205">
        <v>1</v>
      </c>
    </row>
    <row r="3448" spans="52:95" x14ac:dyDescent="0.25">
      <c r="AZ3448" s="96" t="s">
        <v>3691</v>
      </c>
      <c r="BA3448" s="96" t="s">
        <v>12</v>
      </c>
      <c r="BB3448" s="96">
        <v>1</v>
      </c>
      <c r="BC3448" t="s">
        <v>4560</v>
      </c>
      <c r="BD3448" t="s">
        <v>5826</v>
      </c>
      <c r="BE3448" t="s">
        <v>7389</v>
      </c>
      <c r="BH3448"/>
      <c r="BI3448"/>
      <c r="BJ3448" s="96">
        <v>4</v>
      </c>
      <c r="BK3448" s="96" t="s">
        <v>4302</v>
      </c>
      <c r="BL3448" s="68" t="s">
        <v>6786</v>
      </c>
      <c r="CQ3448" s="205">
        <v>1</v>
      </c>
    </row>
    <row r="3449" spans="52:95" x14ac:dyDescent="0.25">
      <c r="AZ3449" s="96" t="s">
        <v>3691</v>
      </c>
      <c r="BA3449" s="96" t="s">
        <v>12</v>
      </c>
      <c r="BB3449" s="96">
        <v>2</v>
      </c>
      <c r="BC3449" t="s">
        <v>4564</v>
      </c>
      <c r="BD3449" t="s">
        <v>4565</v>
      </c>
      <c r="BE3449" t="s">
        <v>6808</v>
      </c>
      <c r="BF3449" t="s">
        <v>6809</v>
      </c>
      <c r="BG3449" t="s">
        <v>6810</v>
      </c>
      <c r="BH3449" t="s">
        <v>6811</v>
      </c>
      <c r="BI3449"/>
      <c r="BJ3449" s="96">
        <v>4</v>
      </c>
      <c r="BK3449" s="96" t="s">
        <v>4303</v>
      </c>
      <c r="BL3449" s="68" t="s">
        <v>6786</v>
      </c>
      <c r="CQ3449" s="205">
        <v>1</v>
      </c>
    </row>
    <row r="3450" spans="52:95" x14ac:dyDescent="0.25">
      <c r="AZ3450" s="96" t="s">
        <v>3691</v>
      </c>
      <c r="BA3450" s="96" t="s">
        <v>12</v>
      </c>
      <c r="BB3450" s="96">
        <v>3</v>
      </c>
      <c r="BC3450" t="s">
        <v>4569</v>
      </c>
      <c r="BD3450" t="s">
        <v>7393</v>
      </c>
      <c r="BE3450" t="s">
        <v>7390</v>
      </c>
      <c r="BH3450"/>
      <c r="BI3450"/>
      <c r="BJ3450" s="96">
        <v>4</v>
      </c>
      <c r="BK3450" s="96" t="s">
        <v>4304</v>
      </c>
      <c r="BL3450" s="68" t="s">
        <v>6786</v>
      </c>
      <c r="CQ3450" s="205">
        <v>1</v>
      </c>
    </row>
    <row r="3451" spans="52:95" x14ac:dyDescent="0.25">
      <c r="AZ3451" s="96" t="s">
        <v>3691</v>
      </c>
      <c r="BA3451" s="96" t="s">
        <v>12</v>
      </c>
      <c r="BB3451" s="96">
        <v>4</v>
      </c>
      <c r="BC3451" t="s">
        <v>4573</v>
      </c>
      <c r="BD3451" t="s">
        <v>6812</v>
      </c>
      <c r="BE3451" t="s">
        <v>6813</v>
      </c>
      <c r="BF3451" t="s">
        <v>6802</v>
      </c>
      <c r="BG3451" t="s">
        <v>6814</v>
      </c>
      <c r="BH3451" t="s">
        <v>6815</v>
      </c>
      <c r="BI3451" t="s">
        <v>6816</v>
      </c>
      <c r="BJ3451" s="96">
        <v>4</v>
      </c>
      <c r="BK3451" s="96" t="s">
        <v>4305</v>
      </c>
      <c r="BL3451" s="68" t="s">
        <v>6786</v>
      </c>
      <c r="CQ3451" s="205">
        <v>1</v>
      </c>
    </row>
    <row r="3452" spans="52:95" x14ac:dyDescent="0.25">
      <c r="AZ3452" s="96" t="s">
        <v>3691</v>
      </c>
      <c r="BA3452" s="96" t="s">
        <v>12</v>
      </c>
      <c r="BB3452" s="96">
        <v>5</v>
      </c>
      <c r="BC3452" t="s">
        <v>4577</v>
      </c>
      <c r="BD3452" t="s">
        <v>6817</v>
      </c>
      <c r="BE3452" t="s">
        <v>4578</v>
      </c>
      <c r="BF3452" t="s">
        <v>6818</v>
      </c>
      <c r="BG3452" t="s">
        <v>6819</v>
      </c>
      <c r="BH3452" t="s">
        <v>6793</v>
      </c>
      <c r="BI3452"/>
      <c r="BJ3452" s="96">
        <v>4</v>
      </c>
      <c r="BK3452" s="96" t="s">
        <v>4306</v>
      </c>
      <c r="BL3452" s="68" t="s">
        <v>6786</v>
      </c>
      <c r="CQ3452" s="205">
        <v>1</v>
      </c>
    </row>
    <row r="3453" spans="52:95" x14ac:dyDescent="0.25">
      <c r="AZ3453" s="96" t="s">
        <v>3705</v>
      </c>
      <c r="BA3453" s="96" t="s">
        <v>10</v>
      </c>
      <c r="BB3453" s="96">
        <v>1</v>
      </c>
      <c r="BC3453" t="s">
        <v>4512</v>
      </c>
      <c r="BD3453" t="s">
        <v>7394</v>
      </c>
      <c r="BE3453" t="s">
        <v>5826</v>
      </c>
      <c r="BJ3453" s="96">
        <v>4</v>
      </c>
      <c r="BK3453" s="96" t="s">
        <v>4292</v>
      </c>
      <c r="BL3453" s="68" t="s">
        <v>6786</v>
      </c>
      <c r="CQ3453" s="205">
        <v>1</v>
      </c>
    </row>
    <row r="3454" spans="52:95" x14ac:dyDescent="0.25">
      <c r="AZ3454" s="96" t="s">
        <v>3705</v>
      </c>
      <c r="BA3454" s="96" t="s">
        <v>10</v>
      </c>
      <c r="BB3454" s="96">
        <v>2</v>
      </c>
      <c r="BC3454" t="s">
        <v>4518</v>
      </c>
      <c r="BD3454" t="s">
        <v>7394</v>
      </c>
      <c r="BE3454" t="s">
        <v>6787</v>
      </c>
      <c r="BF3454" t="s">
        <v>6788</v>
      </c>
      <c r="BG3454" t="s">
        <v>6789</v>
      </c>
      <c r="BJ3454" s="96">
        <v>4</v>
      </c>
      <c r="BK3454" s="96" t="s">
        <v>4293</v>
      </c>
      <c r="BL3454" s="68" t="s">
        <v>6786</v>
      </c>
      <c r="CQ3454" s="205">
        <v>1</v>
      </c>
    </row>
    <row r="3455" spans="52:95" x14ac:dyDescent="0.25">
      <c r="AZ3455" s="96" t="s">
        <v>3705</v>
      </c>
      <c r="BA3455" s="96" t="s">
        <v>10</v>
      </c>
      <c r="BB3455" s="96">
        <v>3</v>
      </c>
      <c r="BC3455" t="s">
        <v>4523</v>
      </c>
      <c r="BD3455" t="s">
        <v>7394</v>
      </c>
      <c r="BE3455" t="s">
        <v>7395</v>
      </c>
      <c r="BJ3455" s="96">
        <v>4</v>
      </c>
      <c r="BK3455" s="96" t="s">
        <v>4294</v>
      </c>
      <c r="BL3455" s="68" t="s">
        <v>6786</v>
      </c>
      <c r="CQ3455" s="205">
        <v>1</v>
      </c>
    </row>
    <row r="3456" spans="52:95" x14ac:dyDescent="0.25">
      <c r="AZ3456" s="96" t="s">
        <v>3705</v>
      </c>
      <c r="BA3456" s="96" t="s">
        <v>10</v>
      </c>
      <c r="BB3456" s="96">
        <v>4</v>
      </c>
      <c r="BC3456" t="s">
        <v>4527</v>
      </c>
      <c r="BD3456" t="s">
        <v>7394</v>
      </c>
      <c r="BE3456" t="s">
        <v>7180</v>
      </c>
      <c r="BJ3456" s="96">
        <v>4</v>
      </c>
      <c r="BK3456" s="96" t="s">
        <v>4295</v>
      </c>
      <c r="BL3456" s="68" t="s">
        <v>6786</v>
      </c>
      <c r="CQ3456" s="205">
        <v>1</v>
      </c>
    </row>
    <row r="3457" spans="52:95" x14ac:dyDescent="0.25">
      <c r="AZ3457" s="96" t="s">
        <v>3705</v>
      </c>
      <c r="BA3457" s="96" t="s">
        <v>10</v>
      </c>
      <c r="BB3457" s="96">
        <v>5</v>
      </c>
      <c r="BC3457" t="s">
        <v>4531</v>
      </c>
      <c r="BD3457" t="s">
        <v>7394</v>
      </c>
      <c r="BE3457" t="s">
        <v>7396</v>
      </c>
      <c r="BF3457" t="s">
        <v>6792</v>
      </c>
      <c r="BG3457" t="s">
        <v>6793</v>
      </c>
      <c r="BJ3457" s="96">
        <v>4</v>
      </c>
      <c r="BK3457" s="96" t="s">
        <v>4296</v>
      </c>
      <c r="BL3457" s="68" t="s">
        <v>6786</v>
      </c>
      <c r="CQ3457" s="205">
        <v>1</v>
      </c>
    </row>
    <row r="3458" spans="52:95" x14ac:dyDescent="0.25">
      <c r="AZ3458" s="96" t="s">
        <v>3705</v>
      </c>
      <c r="BA3458" s="96" t="s">
        <v>54</v>
      </c>
      <c r="BB3458" s="96">
        <v>1</v>
      </c>
      <c r="BC3458" t="s">
        <v>4536</v>
      </c>
      <c r="BD3458" t="s">
        <v>7397</v>
      </c>
      <c r="BJ3458" s="96">
        <v>4</v>
      </c>
      <c r="BK3458" s="96" t="s">
        <v>4297</v>
      </c>
      <c r="BL3458" s="68" t="s">
        <v>6786</v>
      </c>
      <c r="CQ3458" s="205">
        <v>1</v>
      </c>
    </row>
    <row r="3459" spans="52:95" x14ac:dyDescent="0.25">
      <c r="AZ3459" s="96" t="s">
        <v>3705</v>
      </c>
      <c r="BA3459" s="96" t="s">
        <v>54</v>
      </c>
      <c r="BB3459" s="96">
        <v>2</v>
      </c>
      <c r="BC3459" t="s">
        <v>4540</v>
      </c>
      <c r="BD3459" t="s">
        <v>4541</v>
      </c>
      <c r="BE3459" t="s">
        <v>6794</v>
      </c>
      <c r="BF3459" t="s">
        <v>6789</v>
      </c>
      <c r="BG3459" t="s">
        <v>6788</v>
      </c>
      <c r="BH3459" s="96" t="s">
        <v>6795</v>
      </c>
      <c r="BJ3459" s="96">
        <v>4</v>
      </c>
      <c r="BK3459" s="96" t="s">
        <v>4298</v>
      </c>
      <c r="BL3459" s="68" t="s">
        <v>6786</v>
      </c>
      <c r="CQ3459" s="205">
        <v>1</v>
      </c>
    </row>
    <row r="3460" spans="52:95" x14ac:dyDescent="0.25">
      <c r="AZ3460" s="96" t="s">
        <v>3705</v>
      </c>
      <c r="BA3460" s="96" t="s">
        <v>54</v>
      </c>
      <c r="BB3460" s="96">
        <v>3</v>
      </c>
      <c r="BC3460" t="s">
        <v>4545</v>
      </c>
      <c r="BD3460" t="s">
        <v>7395</v>
      </c>
      <c r="BJ3460" s="96">
        <v>4</v>
      </c>
      <c r="BK3460" s="96" t="s">
        <v>4299</v>
      </c>
      <c r="BL3460" s="68" t="s">
        <v>6786</v>
      </c>
      <c r="CQ3460" s="205">
        <v>1</v>
      </c>
    </row>
    <row r="3461" spans="52:95" x14ac:dyDescent="0.25">
      <c r="AZ3461" s="96" t="s">
        <v>3705</v>
      </c>
      <c r="BA3461" s="96" t="s">
        <v>54</v>
      </c>
      <c r="BB3461" s="96">
        <v>4</v>
      </c>
      <c r="BC3461" t="s">
        <v>4550</v>
      </c>
      <c r="BD3461" t="s">
        <v>4551</v>
      </c>
      <c r="BE3461" t="s">
        <v>6799</v>
      </c>
      <c r="BF3461" t="s">
        <v>6800</v>
      </c>
      <c r="BG3461" t="s">
        <v>6801</v>
      </c>
      <c r="BH3461" s="96" t="s">
        <v>6802</v>
      </c>
      <c r="BI3461" s="96" t="s">
        <v>6803</v>
      </c>
      <c r="BJ3461" s="96">
        <v>4</v>
      </c>
      <c r="BK3461" s="96" t="s">
        <v>4300</v>
      </c>
      <c r="BL3461" s="68" t="s">
        <v>6786</v>
      </c>
      <c r="CQ3461" s="205">
        <v>1</v>
      </c>
    </row>
    <row r="3462" spans="52:95" x14ac:dyDescent="0.25">
      <c r="AZ3462" s="96" t="s">
        <v>3705</v>
      </c>
      <c r="BA3462" s="96" t="s">
        <v>54</v>
      </c>
      <c r="BB3462" s="96">
        <v>5</v>
      </c>
      <c r="BC3462" t="s">
        <v>4555</v>
      </c>
      <c r="BD3462" t="s">
        <v>4556</v>
      </c>
      <c r="BE3462" t="s">
        <v>6804</v>
      </c>
      <c r="BF3462" t="s">
        <v>6805</v>
      </c>
      <c r="BG3462" t="s">
        <v>6806</v>
      </c>
      <c r="BH3462" s="96" t="s">
        <v>6807</v>
      </c>
      <c r="BJ3462" s="96">
        <v>4</v>
      </c>
      <c r="BK3462" s="96" t="s">
        <v>4301</v>
      </c>
      <c r="BL3462" s="68" t="s">
        <v>6786</v>
      </c>
      <c r="CQ3462" s="205">
        <v>1</v>
      </c>
    </row>
    <row r="3463" spans="52:95" x14ac:dyDescent="0.25">
      <c r="AZ3463" s="96" t="s">
        <v>3705</v>
      </c>
      <c r="BA3463" s="96" t="s">
        <v>12</v>
      </c>
      <c r="BB3463" s="96">
        <v>1</v>
      </c>
      <c r="BC3463" t="s">
        <v>4560</v>
      </c>
      <c r="BD3463" t="s">
        <v>5826</v>
      </c>
      <c r="BH3463"/>
      <c r="BI3463"/>
      <c r="BJ3463" s="96">
        <v>4</v>
      </c>
      <c r="BK3463" s="96" t="s">
        <v>4302</v>
      </c>
      <c r="BL3463" s="68" t="s">
        <v>6786</v>
      </c>
      <c r="CQ3463" s="205">
        <v>1</v>
      </c>
    </row>
    <row r="3464" spans="52:95" x14ac:dyDescent="0.25">
      <c r="AZ3464" s="96" t="s">
        <v>3705</v>
      </c>
      <c r="BA3464" s="96" t="s">
        <v>12</v>
      </c>
      <c r="BB3464" s="96">
        <v>2</v>
      </c>
      <c r="BC3464" t="s">
        <v>4564</v>
      </c>
      <c r="BD3464" t="s">
        <v>4565</v>
      </c>
      <c r="BE3464" t="s">
        <v>6808</v>
      </c>
      <c r="BF3464" t="s">
        <v>6809</v>
      </c>
      <c r="BG3464" t="s">
        <v>6810</v>
      </c>
      <c r="BH3464" t="s">
        <v>6811</v>
      </c>
      <c r="BI3464"/>
      <c r="BJ3464" s="96">
        <v>4</v>
      </c>
      <c r="BK3464" s="96" t="s">
        <v>4303</v>
      </c>
      <c r="BL3464" s="68" t="s">
        <v>6786</v>
      </c>
      <c r="CQ3464" s="205">
        <v>1</v>
      </c>
    </row>
    <row r="3465" spans="52:95" x14ac:dyDescent="0.25">
      <c r="AZ3465" s="96" t="s">
        <v>3705</v>
      </c>
      <c r="BA3465" s="96" t="s">
        <v>12</v>
      </c>
      <c r="BB3465" s="96">
        <v>3</v>
      </c>
      <c r="BC3465" t="s">
        <v>4569</v>
      </c>
      <c r="BD3465" t="s">
        <v>7398</v>
      </c>
      <c r="BE3465" t="s">
        <v>7395</v>
      </c>
      <c r="BH3465"/>
      <c r="BI3465"/>
      <c r="BJ3465" s="96">
        <v>4</v>
      </c>
      <c r="BK3465" s="96" t="s">
        <v>4304</v>
      </c>
      <c r="BL3465" s="68" t="s">
        <v>6786</v>
      </c>
      <c r="CQ3465" s="205">
        <v>1</v>
      </c>
    </row>
    <row r="3466" spans="52:95" x14ac:dyDescent="0.25">
      <c r="AZ3466" s="96" t="s">
        <v>3705</v>
      </c>
      <c r="BA3466" s="96" t="s">
        <v>12</v>
      </c>
      <c r="BB3466" s="96">
        <v>4</v>
      </c>
      <c r="BC3466" t="s">
        <v>4573</v>
      </c>
      <c r="BD3466" t="s">
        <v>6812</v>
      </c>
      <c r="BE3466" t="s">
        <v>6813</v>
      </c>
      <c r="BF3466" t="s">
        <v>6802</v>
      </c>
      <c r="BG3466" t="s">
        <v>6814</v>
      </c>
      <c r="BH3466" t="s">
        <v>6815</v>
      </c>
      <c r="BI3466" t="s">
        <v>6816</v>
      </c>
      <c r="BJ3466" s="96">
        <v>4</v>
      </c>
      <c r="BK3466" s="96" t="s">
        <v>4305</v>
      </c>
      <c r="BL3466" s="68" t="s">
        <v>6786</v>
      </c>
      <c r="CQ3466" s="205">
        <v>1</v>
      </c>
    </row>
    <row r="3467" spans="52:95" x14ac:dyDescent="0.25">
      <c r="AZ3467" s="96" t="s">
        <v>3705</v>
      </c>
      <c r="BA3467" s="96" t="s">
        <v>12</v>
      </c>
      <c r="BB3467" s="96">
        <v>5</v>
      </c>
      <c r="BC3467" t="s">
        <v>4577</v>
      </c>
      <c r="BD3467" t="s">
        <v>6817</v>
      </c>
      <c r="BE3467" t="s">
        <v>4578</v>
      </c>
      <c r="BF3467" t="s">
        <v>6818</v>
      </c>
      <c r="BG3467" t="s">
        <v>6819</v>
      </c>
      <c r="BH3467" t="s">
        <v>6793</v>
      </c>
      <c r="BI3467"/>
      <c r="BJ3467" s="96">
        <v>4</v>
      </c>
      <c r="BK3467" s="96" t="s">
        <v>4306</v>
      </c>
      <c r="BL3467" s="68" t="s">
        <v>6786</v>
      </c>
      <c r="CQ3467" s="205">
        <v>1</v>
      </c>
    </row>
    <row r="3468" spans="52:95" x14ac:dyDescent="0.25">
      <c r="AZ3468" s="96" t="s">
        <v>3716</v>
      </c>
      <c r="BA3468" s="96" t="s">
        <v>10</v>
      </c>
      <c r="BB3468" s="96">
        <v>1</v>
      </c>
      <c r="BC3468" t="s">
        <v>4512</v>
      </c>
      <c r="BD3468" t="s">
        <v>7399</v>
      </c>
      <c r="BE3468" t="s">
        <v>5826</v>
      </c>
      <c r="BF3468" t="s">
        <v>7400</v>
      </c>
      <c r="BJ3468" s="96">
        <v>4</v>
      </c>
      <c r="BK3468" s="96" t="s">
        <v>4292</v>
      </c>
      <c r="BL3468" s="68" t="s">
        <v>6786</v>
      </c>
      <c r="CQ3468" s="205">
        <v>1</v>
      </c>
    </row>
    <row r="3469" spans="52:95" x14ac:dyDescent="0.25">
      <c r="AZ3469" s="96" t="s">
        <v>3716</v>
      </c>
      <c r="BA3469" s="96" t="s">
        <v>10</v>
      </c>
      <c r="BB3469" s="96">
        <v>2</v>
      </c>
      <c r="BC3469" t="s">
        <v>4518</v>
      </c>
      <c r="BD3469" t="s">
        <v>7399</v>
      </c>
      <c r="BE3469" t="s">
        <v>6787</v>
      </c>
      <c r="BF3469" t="s">
        <v>6788</v>
      </c>
      <c r="BG3469" t="s">
        <v>6789</v>
      </c>
      <c r="BJ3469" s="96">
        <v>4</v>
      </c>
      <c r="BK3469" s="96" t="s">
        <v>4293</v>
      </c>
      <c r="BL3469" s="68" t="s">
        <v>6786</v>
      </c>
      <c r="CQ3469" s="205">
        <v>1</v>
      </c>
    </row>
    <row r="3470" spans="52:95" x14ac:dyDescent="0.25">
      <c r="AZ3470" s="96" t="s">
        <v>3716</v>
      </c>
      <c r="BA3470" s="96" t="s">
        <v>10</v>
      </c>
      <c r="BB3470" s="96">
        <v>3</v>
      </c>
      <c r="BC3470" t="s">
        <v>4523</v>
      </c>
      <c r="BD3470" t="s">
        <v>7399</v>
      </c>
      <c r="BE3470" t="s">
        <v>7401</v>
      </c>
      <c r="BJ3470" s="96">
        <v>4</v>
      </c>
      <c r="BK3470" s="96" t="s">
        <v>4294</v>
      </c>
      <c r="BL3470" s="68" t="s">
        <v>6786</v>
      </c>
      <c r="CQ3470" s="205">
        <v>1</v>
      </c>
    </row>
    <row r="3471" spans="52:95" x14ac:dyDescent="0.25">
      <c r="AZ3471" s="96" t="s">
        <v>3716</v>
      </c>
      <c r="BA3471" s="96" t="s">
        <v>10</v>
      </c>
      <c r="BB3471" s="96">
        <v>4</v>
      </c>
      <c r="BC3471" t="s">
        <v>4527</v>
      </c>
      <c r="BD3471" t="s">
        <v>7399</v>
      </c>
      <c r="BE3471" t="s">
        <v>7180</v>
      </c>
      <c r="BJ3471" s="96">
        <v>4</v>
      </c>
      <c r="BK3471" s="96" t="s">
        <v>4295</v>
      </c>
      <c r="BL3471" s="68" t="s">
        <v>6786</v>
      </c>
      <c r="CQ3471" s="205">
        <v>1</v>
      </c>
    </row>
    <row r="3472" spans="52:95" x14ac:dyDescent="0.25">
      <c r="AZ3472" s="96" t="s">
        <v>3716</v>
      </c>
      <c r="BA3472" s="96" t="s">
        <v>10</v>
      </c>
      <c r="BB3472" s="96">
        <v>5</v>
      </c>
      <c r="BC3472" t="s">
        <v>4531</v>
      </c>
      <c r="BD3472" t="s">
        <v>7399</v>
      </c>
      <c r="BE3472" t="s">
        <v>7402</v>
      </c>
      <c r="BF3472" t="s">
        <v>6792</v>
      </c>
      <c r="BG3472" t="s">
        <v>6793</v>
      </c>
      <c r="BJ3472" s="96">
        <v>4</v>
      </c>
      <c r="BK3472" s="96" t="s">
        <v>4296</v>
      </c>
      <c r="BL3472" s="68" t="s">
        <v>6786</v>
      </c>
      <c r="CQ3472" s="205">
        <v>1</v>
      </c>
    </row>
    <row r="3473" spans="52:95" x14ac:dyDescent="0.25">
      <c r="AZ3473" s="96" t="s">
        <v>3716</v>
      </c>
      <c r="BA3473" s="96" t="s">
        <v>54</v>
      </c>
      <c r="BB3473" s="96">
        <v>1</v>
      </c>
      <c r="BC3473" t="s">
        <v>4536</v>
      </c>
      <c r="BD3473" t="s">
        <v>7403</v>
      </c>
      <c r="BJ3473" s="96">
        <v>4</v>
      </c>
      <c r="BK3473" s="96" t="s">
        <v>4297</v>
      </c>
      <c r="BL3473" s="68" t="s">
        <v>6786</v>
      </c>
      <c r="CQ3473" s="205">
        <v>1</v>
      </c>
    </row>
    <row r="3474" spans="52:95" x14ac:dyDescent="0.25">
      <c r="AZ3474" s="96" t="s">
        <v>3716</v>
      </c>
      <c r="BA3474" s="96" t="s">
        <v>54</v>
      </c>
      <c r="BB3474" s="96">
        <v>2</v>
      </c>
      <c r="BC3474" t="s">
        <v>4540</v>
      </c>
      <c r="BD3474" t="s">
        <v>4541</v>
      </c>
      <c r="BE3474" t="s">
        <v>6794</v>
      </c>
      <c r="BF3474" t="s">
        <v>6789</v>
      </c>
      <c r="BG3474" t="s">
        <v>6788</v>
      </c>
      <c r="BH3474" s="96" t="s">
        <v>6795</v>
      </c>
      <c r="BJ3474" s="96">
        <v>4</v>
      </c>
      <c r="BK3474" s="96" t="s">
        <v>4298</v>
      </c>
      <c r="BL3474" s="68" t="s">
        <v>6786</v>
      </c>
      <c r="CQ3474" s="205">
        <v>1</v>
      </c>
    </row>
    <row r="3475" spans="52:95" x14ac:dyDescent="0.25">
      <c r="AZ3475" s="96" t="s">
        <v>3716</v>
      </c>
      <c r="BA3475" s="96" t="s">
        <v>54</v>
      </c>
      <c r="BB3475" s="96">
        <v>3</v>
      </c>
      <c r="BC3475" t="s">
        <v>4545</v>
      </c>
      <c r="BD3475" t="s">
        <v>7401</v>
      </c>
      <c r="BJ3475" s="96">
        <v>4</v>
      </c>
      <c r="BK3475" s="96" t="s">
        <v>4299</v>
      </c>
      <c r="BL3475" s="68" t="s">
        <v>6786</v>
      </c>
      <c r="CQ3475" s="205">
        <v>1</v>
      </c>
    </row>
    <row r="3476" spans="52:95" x14ac:dyDescent="0.25">
      <c r="AZ3476" s="96" t="s">
        <v>3716</v>
      </c>
      <c r="BA3476" s="96" t="s">
        <v>54</v>
      </c>
      <c r="BB3476" s="96">
        <v>4</v>
      </c>
      <c r="BC3476" t="s">
        <v>4550</v>
      </c>
      <c r="BD3476" t="s">
        <v>4551</v>
      </c>
      <c r="BE3476" t="s">
        <v>6799</v>
      </c>
      <c r="BF3476" t="s">
        <v>6800</v>
      </c>
      <c r="BG3476" t="s">
        <v>6801</v>
      </c>
      <c r="BH3476" s="96" t="s">
        <v>6802</v>
      </c>
      <c r="BI3476" s="96" t="s">
        <v>6803</v>
      </c>
      <c r="BJ3476" s="96">
        <v>4</v>
      </c>
      <c r="BK3476" s="96" t="s">
        <v>4300</v>
      </c>
      <c r="BL3476" s="68" t="s">
        <v>6786</v>
      </c>
      <c r="CQ3476" s="205">
        <v>1</v>
      </c>
    </row>
    <row r="3477" spans="52:95" x14ac:dyDescent="0.25">
      <c r="AZ3477" s="96" t="s">
        <v>3716</v>
      </c>
      <c r="BA3477" s="96" t="s">
        <v>54</v>
      </c>
      <c r="BB3477" s="96">
        <v>5</v>
      </c>
      <c r="BC3477" t="s">
        <v>4555</v>
      </c>
      <c r="BD3477" t="s">
        <v>4556</v>
      </c>
      <c r="BE3477" t="s">
        <v>6804</v>
      </c>
      <c r="BF3477" t="s">
        <v>6805</v>
      </c>
      <c r="BG3477" t="s">
        <v>6806</v>
      </c>
      <c r="BH3477" s="96" t="s">
        <v>6807</v>
      </c>
      <c r="BJ3477" s="96">
        <v>4</v>
      </c>
      <c r="BK3477" s="96" t="s">
        <v>4301</v>
      </c>
      <c r="BL3477" s="68" t="s">
        <v>6786</v>
      </c>
      <c r="CQ3477" s="205">
        <v>1</v>
      </c>
    </row>
    <row r="3478" spans="52:95" x14ac:dyDescent="0.25">
      <c r="AZ3478" s="96" t="s">
        <v>3716</v>
      </c>
      <c r="BA3478" s="96" t="s">
        <v>12</v>
      </c>
      <c r="BB3478" s="96">
        <v>1</v>
      </c>
      <c r="BC3478" t="s">
        <v>4560</v>
      </c>
      <c r="BD3478" t="s">
        <v>5826</v>
      </c>
      <c r="BE3478" t="s">
        <v>7400</v>
      </c>
      <c r="BH3478"/>
      <c r="BI3478"/>
      <c r="BJ3478" s="96">
        <v>4</v>
      </c>
      <c r="BK3478" s="96" t="s">
        <v>4302</v>
      </c>
      <c r="BL3478" s="68" t="s">
        <v>6786</v>
      </c>
      <c r="CQ3478" s="205">
        <v>1</v>
      </c>
    </row>
    <row r="3479" spans="52:95" x14ac:dyDescent="0.25">
      <c r="AZ3479" s="96" t="s">
        <v>3716</v>
      </c>
      <c r="BA3479" s="96" t="s">
        <v>12</v>
      </c>
      <c r="BB3479" s="96">
        <v>2</v>
      </c>
      <c r="BC3479" t="s">
        <v>4564</v>
      </c>
      <c r="BD3479" t="s">
        <v>4565</v>
      </c>
      <c r="BE3479" t="s">
        <v>6808</v>
      </c>
      <c r="BF3479" t="s">
        <v>6809</v>
      </c>
      <c r="BG3479" t="s">
        <v>6810</v>
      </c>
      <c r="BH3479" t="s">
        <v>6811</v>
      </c>
      <c r="BI3479"/>
      <c r="BJ3479" s="96">
        <v>4</v>
      </c>
      <c r="BK3479" s="96" t="s">
        <v>4303</v>
      </c>
      <c r="BL3479" s="68" t="s">
        <v>6786</v>
      </c>
      <c r="CQ3479" s="205">
        <v>1</v>
      </c>
    </row>
    <row r="3480" spans="52:95" x14ac:dyDescent="0.25">
      <c r="AZ3480" s="96" t="s">
        <v>3716</v>
      </c>
      <c r="BA3480" s="96" t="s">
        <v>12</v>
      </c>
      <c r="BB3480" s="96">
        <v>3</v>
      </c>
      <c r="BC3480" t="s">
        <v>4569</v>
      </c>
      <c r="BD3480" t="s">
        <v>7404</v>
      </c>
      <c r="BE3480" t="s">
        <v>7401</v>
      </c>
      <c r="BH3480"/>
      <c r="BI3480"/>
      <c r="BJ3480" s="96">
        <v>4</v>
      </c>
      <c r="BK3480" s="96" t="s">
        <v>4304</v>
      </c>
      <c r="BL3480" s="68" t="s">
        <v>6786</v>
      </c>
      <c r="CQ3480" s="205">
        <v>1</v>
      </c>
    </row>
    <row r="3481" spans="52:95" x14ac:dyDescent="0.25">
      <c r="AZ3481" s="96" t="s">
        <v>3716</v>
      </c>
      <c r="BA3481" s="96" t="s">
        <v>12</v>
      </c>
      <c r="BB3481" s="96">
        <v>4</v>
      </c>
      <c r="BC3481" t="s">
        <v>4573</v>
      </c>
      <c r="BD3481" t="s">
        <v>6812</v>
      </c>
      <c r="BE3481" t="s">
        <v>6813</v>
      </c>
      <c r="BF3481" t="s">
        <v>6802</v>
      </c>
      <c r="BG3481" t="s">
        <v>6814</v>
      </c>
      <c r="BH3481" t="s">
        <v>6815</v>
      </c>
      <c r="BI3481" t="s">
        <v>6816</v>
      </c>
      <c r="BJ3481" s="96">
        <v>4</v>
      </c>
      <c r="BK3481" s="96" t="s">
        <v>4305</v>
      </c>
      <c r="BL3481" s="68" t="s">
        <v>6786</v>
      </c>
      <c r="CQ3481" s="205">
        <v>1</v>
      </c>
    </row>
    <row r="3482" spans="52:95" x14ac:dyDescent="0.25">
      <c r="AZ3482" s="96" t="s">
        <v>3716</v>
      </c>
      <c r="BA3482" s="96" t="s">
        <v>12</v>
      </c>
      <c r="BB3482" s="96">
        <v>5</v>
      </c>
      <c r="BC3482" t="s">
        <v>4577</v>
      </c>
      <c r="BD3482" t="s">
        <v>6817</v>
      </c>
      <c r="BE3482" t="s">
        <v>4578</v>
      </c>
      <c r="BF3482" t="s">
        <v>6818</v>
      </c>
      <c r="BG3482" t="s">
        <v>6819</v>
      </c>
      <c r="BH3482" t="s">
        <v>6793</v>
      </c>
      <c r="BI3482"/>
      <c r="BJ3482" s="96">
        <v>4</v>
      </c>
      <c r="BK3482" s="96" t="s">
        <v>4306</v>
      </c>
      <c r="BL3482" s="68" t="s">
        <v>6786</v>
      </c>
      <c r="CQ3482" s="205">
        <v>1</v>
      </c>
    </row>
    <row r="3483" spans="52:95" x14ac:dyDescent="0.25">
      <c r="AZ3483" s="96" t="s">
        <v>3727</v>
      </c>
      <c r="BA3483" s="96" t="s">
        <v>10</v>
      </c>
      <c r="BB3483" s="96">
        <v>1</v>
      </c>
      <c r="BC3483" t="s">
        <v>4512</v>
      </c>
      <c r="BD3483" t="s">
        <v>7405</v>
      </c>
      <c r="BE3483" t="s">
        <v>5826</v>
      </c>
      <c r="BF3483" t="s">
        <v>4322</v>
      </c>
      <c r="BJ3483" s="96">
        <v>4</v>
      </c>
      <c r="BK3483" s="96" t="s">
        <v>4292</v>
      </c>
      <c r="BL3483" s="68" t="s">
        <v>6786</v>
      </c>
      <c r="CQ3483" s="205">
        <v>1</v>
      </c>
    </row>
    <row r="3484" spans="52:95" x14ac:dyDescent="0.25">
      <c r="AZ3484" s="96" t="s">
        <v>3727</v>
      </c>
      <c r="BA3484" s="96" t="s">
        <v>10</v>
      </c>
      <c r="BB3484" s="96">
        <v>2</v>
      </c>
      <c r="BC3484" t="s">
        <v>4518</v>
      </c>
      <c r="BD3484" t="s">
        <v>7405</v>
      </c>
      <c r="BE3484" t="s">
        <v>6787</v>
      </c>
      <c r="BF3484" t="s">
        <v>6788</v>
      </c>
      <c r="BG3484" t="s">
        <v>6789</v>
      </c>
      <c r="BJ3484" s="96">
        <v>4</v>
      </c>
      <c r="BK3484" s="96" t="s">
        <v>4293</v>
      </c>
      <c r="BL3484" s="68" t="s">
        <v>6786</v>
      </c>
      <c r="CQ3484" s="205">
        <v>1</v>
      </c>
    </row>
    <row r="3485" spans="52:95" x14ac:dyDescent="0.25">
      <c r="AZ3485" s="96" t="s">
        <v>3727</v>
      </c>
      <c r="BA3485" s="96" t="s">
        <v>10</v>
      </c>
      <c r="BB3485" s="96">
        <v>3</v>
      </c>
      <c r="BC3485" t="s">
        <v>4523</v>
      </c>
      <c r="BD3485" t="s">
        <v>7405</v>
      </c>
      <c r="BE3485" t="s">
        <v>7406</v>
      </c>
      <c r="BJ3485" s="96">
        <v>4</v>
      </c>
      <c r="BK3485" s="96" t="s">
        <v>4294</v>
      </c>
      <c r="BL3485" s="68" t="s">
        <v>6786</v>
      </c>
      <c r="CQ3485" s="205">
        <v>1</v>
      </c>
    </row>
    <row r="3486" spans="52:95" x14ac:dyDescent="0.25">
      <c r="AZ3486" s="96" t="s">
        <v>3727</v>
      </c>
      <c r="BA3486" s="96" t="s">
        <v>10</v>
      </c>
      <c r="BB3486" s="96">
        <v>4</v>
      </c>
      <c r="BC3486" t="s">
        <v>4527</v>
      </c>
      <c r="BD3486" t="s">
        <v>7405</v>
      </c>
      <c r="BE3486" t="s">
        <v>7180</v>
      </c>
      <c r="BJ3486" s="96">
        <v>4</v>
      </c>
      <c r="BK3486" s="96" t="s">
        <v>4295</v>
      </c>
      <c r="BL3486" s="68" t="s">
        <v>6786</v>
      </c>
      <c r="CQ3486" s="205">
        <v>1</v>
      </c>
    </row>
    <row r="3487" spans="52:95" x14ac:dyDescent="0.25">
      <c r="AZ3487" s="96" t="s">
        <v>3727</v>
      </c>
      <c r="BA3487" s="96" t="s">
        <v>10</v>
      </c>
      <c r="BB3487" s="96">
        <v>5</v>
      </c>
      <c r="BC3487" t="s">
        <v>4531</v>
      </c>
      <c r="BD3487" t="s">
        <v>7405</v>
      </c>
      <c r="BE3487" t="s">
        <v>7407</v>
      </c>
      <c r="BF3487" t="s">
        <v>6792</v>
      </c>
      <c r="BG3487" t="s">
        <v>6793</v>
      </c>
      <c r="BJ3487" s="96">
        <v>4</v>
      </c>
      <c r="BK3487" s="96" t="s">
        <v>4296</v>
      </c>
      <c r="BL3487" s="68" t="s">
        <v>6786</v>
      </c>
      <c r="CQ3487" s="205">
        <v>1</v>
      </c>
    </row>
    <row r="3488" spans="52:95" x14ac:dyDescent="0.25">
      <c r="AZ3488" s="96" t="s">
        <v>3727</v>
      </c>
      <c r="BA3488" s="96" t="s">
        <v>54</v>
      </c>
      <c r="BB3488" s="96">
        <v>1</v>
      </c>
      <c r="BC3488" t="s">
        <v>4536</v>
      </c>
      <c r="BD3488" t="s">
        <v>7408</v>
      </c>
      <c r="BJ3488" s="96">
        <v>4</v>
      </c>
      <c r="BK3488" s="96" t="s">
        <v>4297</v>
      </c>
      <c r="BL3488" s="68" t="s">
        <v>6786</v>
      </c>
      <c r="CQ3488" s="205">
        <v>1</v>
      </c>
    </row>
    <row r="3489" spans="52:95" x14ac:dyDescent="0.25">
      <c r="AZ3489" s="96" t="s">
        <v>3727</v>
      </c>
      <c r="BA3489" s="96" t="s">
        <v>54</v>
      </c>
      <c r="BB3489" s="96">
        <v>2</v>
      </c>
      <c r="BC3489" t="s">
        <v>4540</v>
      </c>
      <c r="BD3489" t="s">
        <v>4541</v>
      </c>
      <c r="BE3489" t="s">
        <v>6794</v>
      </c>
      <c r="BF3489" t="s">
        <v>6789</v>
      </c>
      <c r="BG3489" t="s">
        <v>6788</v>
      </c>
      <c r="BH3489" s="96" t="s">
        <v>6795</v>
      </c>
      <c r="BJ3489" s="96">
        <v>4</v>
      </c>
      <c r="BK3489" s="96" t="s">
        <v>4298</v>
      </c>
      <c r="BL3489" s="68" t="s">
        <v>6786</v>
      </c>
      <c r="CQ3489" s="205">
        <v>1</v>
      </c>
    </row>
    <row r="3490" spans="52:95" x14ac:dyDescent="0.25">
      <c r="AZ3490" s="96" t="s">
        <v>3727</v>
      </c>
      <c r="BA3490" s="96" t="s">
        <v>54</v>
      </c>
      <c r="BB3490" s="96">
        <v>3</v>
      </c>
      <c r="BC3490" t="s">
        <v>4545</v>
      </c>
      <c r="BD3490" t="s">
        <v>7406</v>
      </c>
      <c r="BJ3490" s="96">
        <v>4</v>
      </c>
      <c r="BK3490" s="96" t="s">
        <v>4299</v>
      </c>
      <c r="BL3490" s="68" t="s">
        <v>6786</v>
      </c>
      <c r="CQ3490" s="205">
        <v>1</v>
      </c>
    </row>
    <row r="3491" spans="52:95" x14ac:dyDescent="0.25">
      <c r="AZ3491" s="96" t="s">
        <v>3727</v>
      </c>
      <c r="BA3491" s="96" t="s">
        <v>54</v>
      </c>
      <c r="BB3491" s="96">
        <v>4</v>
      </c>
      <c r="BC3491" t="s">
        <v>4550</v>
      </c>
      <c r="BD3491" t="s">
        <v>4551</v>
      </c>
      <c r="BE3491" t="s">
        <v>6799</v>
      </c>
      <c r="BF3491" t="s">
        <v>6800</v>
      </c>
      <c r="BG3491" t="s">
        <v>6801</v>
      </c>
      <c r="BH3491" s="96" t="s">
        <v>6802</v>
      </c>
      <c r="BI3491" s="96" t="s">
        <v>6803</v>
      </c>
      <c r="BJ3491" s="96">
        <v>4</v>
      </c>
      <c r="BK3491" s="96" t="s">
        <v>4300</v>
      </c>
      <c r="BL3491" s="68" t="s">
        <v>6786</v>
      </c>
      <c r="CQ3491" s="205">
        <v>1</v>
      </c>
    </row>
    <row r="3492" spans="52:95" x14ac:dyDescent="0.25">
      <c r="AZ3492" s="96" t="s">
        <v>3727</v>
      </c>
      <c r="BA3492" s="96" t="s">
        <v>54</v>
      </c>
      <c r="BB3492" s="96">
        <v>5</v>
      </c>
      <c r="BC3492" t="s">
        <v>4555</v>
      </c>
      <c r="BD3492" t="s">
        <v>4556</v>
      </c>
      <c r="BE3492" t="s">
        <v>6804</v>
      </c>
      <c r="BF3492" t="s">
        <v>6805</v>
      </c>
      <c r="BG3492" t="s">
        <v>6806</v>
      </c>
      <c r="BH3492" s="96" t="s">
        <v>6807</v>
      </c>
      <c r="BJ3492" s="96">
        <v>4</v>
      </c>
      <c r="BK3492" s="96" t="s">
        <v>4301</v>
      </c>
      <c r="BL3492" s="68" t="s">
        <v>6786</v>
      </c>
      <c r="CQ3492" s="205">
        <v>1</v>
      </c>
    </row>
    <row r="3493" spans="52:95" x14ac:dyDescent="0.25">
      <c r="AZ3493" s="96" t="s">
        <v>3727</v>
      </c>
      <c r="BA3493" s="96" t="s">
        <v>12</v>
      </c>
      <c r="BB3493" s="96">
        <v>1</v>
      </c>
      <c r="BC3493" t="s">
        <v>4560</v>
      </c>
      <c r="BD3493" t="s">
        <v>5826</v>
      </c>
      <c r="BE3493" t="s">
        <v>4322</v>
      </c>
      <c r="BH3493"/>
      <c r="BI3493"/>
      <c r="BJ3493" s="96">
        <v>4</v>
      </c>
      <c r="BK3493" s="96" t="s">
        <v>4302</v>
      </c>
      <c r="BL3493" s="68" t="s">
        <v>6786</v>
      </c>
      <c r="CQ3493" s="205">
        <v>1</v>
      </c>
    </row>
    <row r="3494" spans="52:95" x14ac:dyDescent="0.25">
      <c r="AZ3494" s="96" t="s">
        <v>3727</v>
      </c>
      <c r="BA3494" s="96" t="s">
        <v>12</v>
      </c>
      <c r="BB3494" s="96">
        <v>2</v>
      </c>
      <c r="BC3494" t="s">
        <v>4564</v>
      </c>
      <c r="BD3494" t="s">
        <v>4565</v>
      </c>
      <c r="BE3494" t="s">
        <v>6808</v>
      </c>
      <c r="BF3494" t="s">
        <v>6809</v>
      </c>
      <c r="BG3494" t="s">
        <v>6810</v>
      </c>
      <c r="BH3494" t="s">
        <v>6811</v>
      </c>
      <c r="BI3494"/>
      <c r="BJ3494" s="96">
        <v>4</v>
      </c>
      <c r="BK3494" s="96" t="s">
        <v>4303</v>
      </c>
      <c r="BL3494" s="68" t="s">
        <v>6786</v>
      </c>
      <c r="CQ3494" s="205">
        <v>1</v>
      </c>
    </row>
    <row r="3495" spans="52:95" x14ac:dyDescent="0.25">
      <c r="AZ3495" s="96" t="s">
        <v>3727</v>
      </c>
      <c r="BA3495" s="96" t="s">
        <v>12</v>
      </c>
      <c r="BB3495" s="96">
        <v>3</v>
      </c>
      <c r="BC3495" t="s">
        <v>4569</v>
      </c>
      <c r="BD3495" t="s">
        <v>7409</v>
      </c>
      <c r="BE3495" t="s">
        <v>7406</v>
      </c>
      <c r="BH3495"/>
      <c r="BI3495"/>
      <c r="BJ3495" s="96">
        <v>4</v>
      </c>
      <c r="BK3495" s="96" t="s">
        <v>4304</v>
      </c>
      <c r="BL3495" s="68" t="s">
        <v>6786</v>
      </c>
      <c r="CQ3495" s="205">
        <v>1</v>
      </c>
    </row>
    <row r="3496" spans="52:95" x14ac:dyDescent="0.25">
      <c r="AZ3496" s="96" t="s">
        <v>3727</v>
      </c>
      <c r="BA3496" s="96" t="s">
        <v>12</v>
      </c>
      <c r="BB3496" s="96">
        <v>4</v>
      </c>
      <c r="BC3496" t="s">
        <v>4573</v>
      </c>
      <c r="BD3496" t="s">
        <v>6812</v>
      </c>
      <c r="BE3496" t="s">
        <v>6813</v>
      </c>
      <c r="BF3496" t="s">
        <v>6802</v>
      </c>
      <c r="BG3496" t="s">
        <v>6814</v>
      </c>
      <c r="BH3496" t="s">
        <v>6815</v>
      </c>
      <c r="BI3496" t="s">
        <v>6816</v>
      </c>
      <c r="BJ3496" s="96">
        <v>4</v>
      </c>
      <c r="BK3496" s="96" t="s">
        <v>4305</v>
      </c>
      <c r="BL3496" s="68" t="s">
        <v>6786</v>
      </c>
      <c r="CQ3496" s="205">
        <v>1</v>
      </c>
    </row>
    <row r="3497" spans="52:95" x14ac:dyDescent="0.25">
      <c r="AZ3497" s="96" t="s">
        <v>3727</v>
      </c>
      <c r="BA3497" s="96" t="s">
        <v>12</v>
      </c>
      <c r="BB3497" s="96">
        <v>5</v>
      </c>
      <c r="BC3497" t="s">
        <v>4577</v>
      </c>
      <c r="BD3497" t="s">
        <v>6817</v>
      </c>
      <c r="BE3497" t="s">
        <v>4578</v>
      </c>
      <c r="BF3497" t="s">
        <v>6818</v>
      </c>
      <c r="BG3497" t="s">
        <v>6819</v>
      </c>
      <c r="BH3497" t="s">
        <v>6793</v>
      </c>
      <c r="BI3497"/>
      <c r="BJ3497" s="96">
        <v>4</v>
      </c>
      <c r="BK3497" s="96" t="s">
        <v>4306</v>
      </c>
      <c r="BL3497" s="68" t="s">
        <v>6786</v>
      </c>
      <c r="CQ3497" s="205">
        <v>1</v>
      </c>
    </row>
    <row r="3498" spans="52:95" x14ac:dyDescent="0.25">
      <c r="AZ3498" s="96" t="s">
        <v>3738</v>
      </c>
      <c r="BA3498" s="96" t="s">
        <v>10</v>
      </c>
      <c r="BB3498" s="96">
        <v>1</v>
      </c>
      <c r="BC3498" t="s">
        <v>4512</v>
      </c>
      <c r="BD3498" t="s">
        <v>7410</v>
      </c>
      <c r="BE3498" t="s">
        <v>5826</v>
      </c>
      <c r="BJ3498" s="96">
        <v>4</v>
      </c>
      <c r="BK3498" s="96" t="s">
        <v>4292</v>
      </c>
      <c r="BL3498" s="68" t="s">
        <v>6786</v>
      </c>
      <c r="CQ3498" s="205">
        <v>1</v>
      </c>
    </row>
    <row r="3499" spans="52:95" x14ac:dyDescent="0.25">
      <c r="AZ3499" s="96" t="s">
        <v>3738</v>
      </c>
      <c r="BA3499" s="96" t="s">
        <v>10</v>
      </c>
      <c r="BB3499" s="96">
        <v>2</v>
      </c>
      <c r="BC3499" t="s">
        <v>4518</v>
      </c>
      <c r="BD3499" t="s">
        <v>7410</v>
      </c>
      <c r="BE3499" t="s">
        <v>6787</v>
      </c>
      <c r="BF3499" t="s">
        <v>6788</v>
      </c>
      <c r="BG3499" t="s">
        <v>6789</v>
      </c>
      <c r="BJ3499" s="96">
        <v>4</v>
      </c>
      <c r="BK3499" s="96" t="s">
        <v>4293</v>
      </c>
      <c r="BL3499" s="68" t="s">
        <v>6786</v>
      </c>
      <c r="CQ3499" s="205">
        <v>1</v>
      </c>
    </row>
    <row r="3500" spans="52:95" x14ac:dyDescent="0.25">
      <c r="AZ3500" s="96" t="s">
        <v>3738</v>
      </c>
      <c r="BA3500" s="96" t="s">
        <v>10</v>
      </c>
      <c r="BB3500" s="96">
        <v>3</v>
      </c>
      <c r="BC3500" t="s">
        <v>4523</v>
      </c>
      <c r="BD3500" t="s">
        <v>7410</v>
      </c>
      <c r="BE3500" t="s">
        <v>7411</v>
      </c>
      <c r="BJ3500" s="96">
        <v>4</v>
      </c>
      <c r="BK3500" s="96" t="s">
        <v>4294</v>
      </c>
      <c r="BL3500" s="68" t="s">
        <v>6786</v>
      </c>
      <c r="CQ3500" s="205">
        <v>1</v>
      </c>
    </row>
    <row r="3501" spans="52:95" x14ac:dyDescent="0.25">
      <c r="AZ3501" s="96" t="s">
        <v>3738</v>
      </c>
      <c r="BA3501" s="96" t="s">
        <v>10</v>
      </c>
      <c r="BB3501" s="96">
        <v>4</v>
      </c>
      <c r="BC3501" t="s">
        <v>4527</v>
      </c>
      <c r="BD3501" t="s">
        <v>7410</v>
      </c>
      <c r="BE3501" t="s">
        <v>7180</v>
      </c>
      <c r="BJ3501" s="96">
        <v>4</v>
      </c>
      <c r="BK3501" s="96" t="s">
        <v>4295</v>
      </c>
      <c r="BL3501" s="68" t="s">
        <v>6786</v>
      </c>
      <c r="CQ3501" s="205">
        <v>1</v>
      </c>
    </row>
    <row r="3502" spans="52:95" x14ac:dyDescent="0.25">
      <c r="AZ3502" s="96" t="s">
        <v>3738</v>
      </c>
      <c r="BA3502" s="96" t="s">
        <v>10</v>
      </c>
      <c r="BB3502" s="96">
        <v>5</v>
      </c>
      <c r="BC3502" t="s">
        <v>4531</v>
      </c>
      <c r="BD3502" t="s">
        <v>7410</v>
      </c>
      <c r="BE3502" t="s">
        <v>7412</v>
      </c>
      <c r="BF3502" t="s">
        <v>6792</v>
      </c>
      <c r="BG3502" t="s">
        <v>6793</v>
      </c>
      <c r="BJ3502" s="96">
        <v>4</v>
      </c>
      <c r="BK3502" s="96" t="s">
        <v>4296</v>
      </c>
      <c r="BL3502" s="68" t="s">
        <v>6786</v>
      </c>
      <c r="CQ3502" s="205">
        <v>1</v>
      </c>
    </row>
    <row r="3503" spans="52:95" x14ac:dyDescent="0.25">
      <c r="AZ3503" s="96" t="s">
        <v>3738</v>
      </c>
      <c r="BA3503" s="96" t="s">
        <v>54</v>
      </c>
      <c r="BB3503" s="96">
        <v>1</v>
      </c>
      <c r="BC3503" t="s">
        <v>4536</v>
      </c>
      <c r="BD3503" t="s">
        <v>7291</v>
      </c>
      <c r="BJ3503" s="96">
        <v>4</v>
      </c>
      <c r="BK3503" s="96" t="s">
        <v>4297</v>
      </c>
      <c r="BL3503" s="68" t="s">
        <v>6786</v>
      </c>
      <c r="CQ3503" s="205">
        <v>1</v>
      </c>
    </row>
    <row r="3504" spans="52:95" x14ac:dyDescent="0.25">
      <c r="AZ3504" s="96" t="s">
        <v>3738</v>
      </c>
      <c r="BA3504" s="96" t="s">
        <v>54</v>
      </c>
      <c r="BB3504" s="96">
        <v>2</v>
      </c>
      <c r="BC3504" t="s">
        <v>4540</v>
      </c>
      <c r="BD3504" t="s">
        <v>4541</v>
      </c>
      <c r="BE3504" t="s">
        <v>6794</v>
      </c>
      <c r="BF3504" t="s">
        <v>6789</v>
      </c>
      <c r="BG3504" t="s">
        <v>6788</v>
      </c>
      <c r="BH3504" s="96" t="s">
        <v>6795</v>
      </c>
      <c r="BJ3504" s="96">
        <v>4</v>
      </c>
      <c r="BK3504" s="96" t="s">
        <v>4298</v>
      </c>
      <c r="BL3504" s="68" t="s">
        <v>6786</v>
      </c>
      <c r="CQ3504" s="205">
        <v>1</v>
      </c>
    </row>
    <row r="3505" spans="52:95" x14ac:dyDescent="0.25">
      <c r="AZ3505" s="96" t="s">
        <v>3738</v>
      </c>
      <c r="BA3505" s="96" t="s">
        <v>54</v>
      </c>
      <c r="BB3505" s="96">
        <v>3</v>
      </c>
      <c r="BC3505" t="s">
        <v>4545</v>
      </c>
      <c r="BD3505" t="s">
        <v>7411</v>
      </c>
      <c r="BJ3505" s="96">
        <v>4</v>
      </c>
      <c r="BK3505" s="96" t="s">
        <v>4299</v>
      </c>
      <c r="BL3505" s="68" t="s">
        <v>6786</v>
      </c>
      <c r="CQ3505" s="205">
        <v>1</v>
      </c>
    </row>
    <row r="3506" spans="52:95" x14ac:dyDescent="0.25">
      <c r="AZ3506" s="96" t="s">
        <v>3738</v>
      </c>
      <c r="BA3506" s="96" t="s">
        <v>54</v>
      </c>
      <c r="BB3506" s="96">
        <v>4</v>
      </c>
      <c r="BC3506" t="s">
        <v>4550</v>
      </c>
      <c r="BD3506" t="s">
        <v>4551</v>
      </c>
      <c r="BE3506" t="s">
        <v>6799</v>
      </c>
      <c r="BF3506" t="s">
        <v>6800</v>
      </c>
      <c r="BG3506" t="s">
        <v>6801</v>
      </c>
      <c r="BH3506" s="96" t="s">
        <v>6802</v>
      </c>
      <c r="BI3506" s="96" t="s">
        <v>6803</v>
      </c>
      <c r="BJ3506" s="96">
        <v>4</v>
      </c>
      <c r="BK3506" s="96" t="s">
        <v>4300</v>
      </c>
      <c r="BL3506" s="68" t="s">
        <v>6786</v>
      </c>
      <c r="CQ3506" s="205">
        <v>1</v>
      </c>
    </row>
    <row r="3507" spans="52:95" x14ac:dyDescent="0.25">
      <c r="AZ3507" s="96" t="s">
        <v>3738</v>
      </c>
      <c r="BA3507" s="96" t="s">
        <v>54</v>
      </c>
      <c r="BB3507" s="96">
        <v>5</v>
      </c>
      <c r="BC3507" t="s">
        <v>4555</v>
      </c>
      <c r="BD3507" t="s">
        <v>4556</v>
      </c>
      <c r="BE3507" t="s">
        <v>6804</v>
      </c>
      <c r="BF3507" t="s">
        <v>6805</v>
      </c>
      <c r="BG3507" t="s">
        <v>6806</v>
      </c>
      <c r="BH3507" s="96" t="s">
        <v>6807</v>
      </c>
      <c r="BJ3507" s="96">
        <v>4</v>
      </c>
      <c r="BK3507" s="96" t="s">
        <v>4301</v>
      </c>
      <c r="BL3507" s="68" t="s">
        <v>6786</v>
      </c>
      <c r="CQ3507" s="205">
        <v>1</v>
      </c>
    </row>
    <row r="3508" spans="52:95" x14ac:dyDescent="0.25">
      <c r="AZ3508" s="96" t="s">
        <v>3738</v>
      </c>
      <c r="BA3508" s="96" t="s">
        <v>12</v>
      </c>
      <c r="BB3508" s="96">
        <v>1</v>
      </c>
      <c r="BC3508" t="s">
        <v>4560</v>
      </c>
      <c r="BD3508" t="s">
        <v>5826</v>
      </c>
      <c r="BH3508"/>
      <c r="BI3508"/>
      <c r="BJ3508" s="96">
        <v>4</v>
      </c>
      <c r="BK3508" s="96" t="s">
        <v>4302</v>
      </c>
      <c r="BL3508" s="68" t="s">
        <v>6786</v>
      </c>
      <c r="CQ3508" s="205">
        <v>1</v>
      </c>
    </row>
    <row r="3509" spans="52:95" x14ac:dyDescent="0.25">
      <c r="AZ3509" s="96" t="s">
        <v>3738</v>
      </c>
      <c r="BA3509" s="96" t="s">
        <v>12</v>
      </c>
      <c r="BB3509" s="96">
        <v>2</v>
      </c>
      <c r="BC3509" t="s">
        <v>4564</v>
      </c>
      <c r="BD3509" t="s">
        <v>4565</v>
      </c>
      <c r="BE3509" t="s">
        <v>6808</v>
      </c>
      <c r="BF3509" t="s">
        <v>6809</v>
      </c>
      <c r="BG3509" t="s">
        <v>6810</v>
      </c>
      <c r="BH3509" t="s">
        <v>6811</v>
      </c>
      <c r="BI3509"/>
      <c r="BJ3509" s="96">
        <v>4</v>
      </c>
      <c r="BK3509" s="96" t="s">
        <v>4303</v>
      </c>
      <c r="BL3509" s="68" t="s">
        <v>6786</v>
      </c>
      <c r="CQ3509" s="205">
        <v>1</v>
      </c>
    </row>
    <row r="3510" spans="52:95" x14ac:dyDescent="0.25">
      <c r="AZ3510" s="96" t="s">
        <v>3738</v>
      </c>
      <c r="BA3510" s="96" t="s">
        <v>12</v>
      </c>
      <c r="BB3510" s="96">
        <v>3</v>
      </c>
      <c r="BC3510" t="s">
        <v>4569</v>
      </c>
      <c r="BD3510" t="s">
        <v>7413</v>
      </c>
      <c r="BE3510" t="s">
        <v>7411</v>
      </c>
      <c r="BH3510"/>
      <c r="BI3510"/>
      <c r="BJ3510" s="96">
        <v>4</v>
      </c>
      <c r="BK3510" s="96" t="s">
        <v>4304</v>
      </c>
      <c r="BL3510" s="68" t="s">
        <v>6786</v>
      </c>
      <c r="CQ3510" s="205">
        <v>1</v>
      </c>
    </row>
    <row r="3511" spans="52:95" x14ac:dyDescent="0.25">
      <c r="AZ3511" s="96" t="s">
        <v>3738</v>
      </c>
      <c r="BA3511" s="96" t="s">
        <v>12</v>
      </c>
      <c r="BB3511" s="96">
        <v>4</v>
      </c>
      <c r="BC3511" t="s">
        <v>4573</v>
      </c>
      <c r="BD3511" t="s">
        <v>6812</v>
      </c>
      <c r="BE3511" t="s">
        <v>6813</v>
      </c>
      <c r="BF3511" t="s">
        <v>6802</v>
      </c>
      <c r="BG3511" t="s">
        <v>6814</v>
      </c>
      <c r="BH3511" t="s">
        <v>6815</v>
      </c>
      <c r="BI3511" t="s">
        <v>6816</v>
      </c>
      <c r="BJ3511" s="96">
        <v>4</v>
      </c>
      <c r="BK3511" s="96" t="s">
        <v>4305</v>
      </c>
      <c r="BL3511" s="68" t="s">
        <v>6786</v>
      </c>
      <c r="CQ3511" s="205">
        <v>1</v>
      </c>
    </row>
    <row r="3512" spans="52:95" x14ac:dyDescent="0.25">
      <c r="AZ3512" s="96" t="s">
        <v>3738</v>
      </c>
      <c r="BA3512" s="96" t="s">
        <v>12</v>
      </c>
      <c r="BB3512" s="96">
        <v>5</v>
      </c>
      <c r="BC3512" t="s">
        <v>4577</v>
      </c>
      <c r="BD3512" t="s">
        <v>6817</v>
      </c>
      <c r="BE3512" t="s">
        <v>4578</v>
      </c>
      <c r="BF3512" t="s">
        <v>6818</v>
      </c>
      <c r="BG3512" t="s">
        <v>6819</v>
      </c>
      <c r="BH3512" t="s">
        <v>6793</v>
      </c>
      <c r="BI3512"/>
      <c r="BJ3512" s="96">
        <v>4</v>
      </c>
      <c r="BK3512" s="96" t="s">
        <v>4306</v>
      </c>
      <c r="BL3512" s="68" t="s">
        <v>6786</v>
      </c>
      <c r="CQ3512" s="205">
        <v>1</v>
      </c>
    </row>
    <row r="3513" spans="52:95" x14ac:dyDescent="0.25">
      <c r="AZ3513" s="96" t="s">
        <v>3747</v>
      </c>
      <c r="BA3513" s="96" t="s">
        <v>10</v>
      </c>
      <c r="BB3513" s="96">
        <v>1</v>
      </c>
      <c r="BC3513" t="s">
        <v>4512</v>
      </c>
      <c r="BD3513" t="s">
        <v>7414</v>
      </c>
      <c r="BE3513" t="s">
        <v>5826</v>
      </c>
      <c r="BJ3513" s="96">
        <v>4</v>
      </c>
      <c r="BK3513" s="96" t="s">
        <v>4292</v>
      </c>
      <c r="BL3513" s="68" t="s">
        <v>6786</v>
      </c>
      <c r="CQ3513" s="205">
        <v>1</v>
      </c>
    </row>
    <row r="3514" spans="52:95" x14ac:dyDescent="0.25">
      <c r="AZ3514" s="96" t="s">
        <v>3747</v>
      </c>
      <c r="BA3514" s="96" t="s">
        <v>10</v>
      </c>
      <c r="BB3514" s="96">
        <v>2</v>
      </c>
      <c r="BC3514" t="s">
        <v>4518</v>
      </c>
      <c r="BD3514" t="s">
        <v>7414</v>
      </c>
      <c r="BE3514" t="s">
        <v>6787</v>
      </c>
      <c r="BF3514" t="s">
        <v>6788</v>
      </c>
      <c r="BG3514" t="s">
        <v>6789</v>
      </c>
      <c r="BJ3514" s="96">
        <v>4</v>
      </c>
      <c r="BK3514" s="96" t="s">
        <v>4293</v>
      </c>
      <c r="BL3514" s="68" t="s">
        <v>6786</v>
      </c>
      <c r="CQ3514" s="205">
        <v>1</v>
      </c>
    </row>
    <row r="3515" spans="52:95" x14ac:dyDescent="0.25">
      <c r="AZ3515" s="96" t="s">
        <v>3747</v>
      </c>
      <c r="BA3515" s="96" t="s">
        <v>10</v>
      </c>
      <c r="BB3515" s="96">
        <v>3</v>
      </c>
      <c r="BC3515" t="s">
        <v>4523</v>
      </c>
      <c r="BD3515" t="s">
        <v>7414</v>
      </c>
      <c r="BE3515" t="s">
        <v>7415</v>
      </c>
      <c r="BJ3515" s="96">
        <v>4</v>
      </c>
      <c r="BK3515" s="96" t="s">
        <v>4294</v>
      </c>
      <c r="BL3515" s="68" t="s">
        <v>6786</v>
      </c>
      <c r="CQ3515" s="205">
        <v>1</v>
      </c>
    </row>
    <row r="3516" spans="52:95" x14ac:dyDescent="0.25">
      <c r="AZ3516" s="96" t="s">
        <v>3747</v>
      </c>
      <c r="BA3516" s="96" t="s">
        <v>10</v>
      </c>
      <c r="BB3516" s="96">
        <v>4</v>
      </c>
      <c r="BC3516" t="s">
        <v>4527</v>
      </c>
      <c r="BD3516" t="s">
        <v>7414</v>
      </c>
      <c r="BE3516" t="s">
        <v>7180</v>
      </c>
      <c r="BJ3516" s="96">
        <v>4</v>
      </c>
      <c r="BK3516" s="96" t="s">
        <v>4295</v>
      </c>
      <c r="BL3516" s="68" t="s">
        <v>6786</v>
      </c>
      <c r="CQ3516" s="205">
        <v>1</v>
      </c>
    </row>
    <row r="3517" spans="52:95" x14ac:dyDescent="0.25">
      <c r="AZ3517" s="96" t="s">
        <v>3747</v>
      </c>
      <c r="BA3517" s="96" t="s">
        <v>10</v>
      </c>
      <c r="BB3517" s="96">
        <v>5</v>
      </c>
      <c r="BC3517" t="s">
        <v>4531</v>
      </c>
      <c r="BD3517" t="s">
        <v>7414</v>
      </c>
      <c r="BE3517" t="s">
        <v>7416</v>
      </c>
      <c r="BF3517" t="s">
        <v>6792</v>
      </c>
      <c r="BG3517" t="s">
        <v>6793</v>
      </c>
      <c r="BJ3517" s="96">
        <v>4</v>
      </c>
      <c r="BK3517" s="96" t="s">
        <v>4296</v>
      </c>
      <c r="BL3517" s="68" t="s">
        <v>6786</v>
      </c>
      <c r="CQ3517" s="205">
        <v>1</v>
      </c>
    </row>
    <row r="3518" spans="52:95" x14ac:dyDescent="0.25">
      <c r="AZ3518" s="96" t="s">
        <v>3747</v>
      </c>
      <c r="BA3518" s="96" t="s">
        <v>54</v>
      </c>
      <c r="BB3518" s="96">
        <v>1</v>
      </c>
      <c r="BC3518" t="s">
        <v>4536</v>
      </c>
      <c r="BD3518" t="s">
        <v>7417</v>
      </c>
      <c r="BJ3518" s="96">
        <v>4</v>
      </c>
      <c r="BK3518" s="96" t="s">
        <v>4297</v>
      </c>
      <c r="BL3518" s="68" t="s">
        <v>6786</v>
      </c>
      <c r="CQ3518" s="205">
        <v>1</v>
      </c>
    </row>
    <row r="3519" spans="52:95" x14ac:dyDescent="0.25">
      <c r="AZ3519" s="96" t="s">
        <v>3747</v>
      </c>
      <c r="BA3519" s="96" t="s">
        <v>54</v>
      </c>
      <c r="BB3519" s="96">
        <v>2</v>
      </c>
      <c r="BC3519" t="s">
        <v>4540</v>
      </c>
      <c r="BD3519" t="s">
        <v>4541</v>
      </c>
      <c r="BE3519" t="s">
        <v>6794</v>
      </c>
      <c r="BF3519" t="s">
        <v>6789</v>
      </c>
      <c r="BG3519" t="s">
        <v>6788</v>
      </c>
      <c r="BH3519" s="96" t="s">
        <v>6795</v>
      </c>
      <c r="BJ3519" s="96">
        <v>4</v>
      </c>
      <c r="BK3519" s="96" t="s">
        <v>4298</v>
      </c>
      <c r="BL3519" s="68" t="s">
        <v>6786</v>
      </c>
      <c r="CQ3519" s="205">
        <v>1</v>
      </c>
    </row>
    <row r="3520" spans="52:95" x14ac:dyDescent="0.25">
      <c r="AZ3520" s="96" t="s">
        <v>3747</v>
      </c>
      <c r="BA3520" s="96" t="s">
        <v>54</v>
      </c>
      <c r="BB3520" s="96">
        <v>3</v>
      </c>
      <c r="BC3520" t="s">
        <v>4545</v>
      </c>
      <c r="BD3520" t="s">
        <v>7415</v>
      </c>
      <c r="BJ3520" s="96">
        <v>4</v>
      </c>
      <c r="BK3520" s="96" t="s">
        <v>4299</v>
      </c>
      <c r="BL3520" s="68" t="s">
        <v>6786</v>
      </c>
      <c r="CQ3520" s="205">
        <v>1</v>
      </c>
    </row>
    <row r="3521" spans="52:95" x14ac:dyDescent="0.25">
      <c r="AZ3521" s="96" t="s">
        <v>3747</v>
      </c>
      <c r="BA3521" s="96" t="s">
        <v>54</v>
      </c>
      <c r="BB3521" s="96">
        <v>4</v>
      </c>
      <c r="BC3521" t="s">
        <v>4550</v>
      </c>
      <c r="BD3521" t="s">
        <v>4551</v>
      </c>
      <c r="BE3521" t="s">
        <v>6799</v>
      </c>
      <c r="BF3521" t="s">
        <v>6800</v>
      </c>
      <c r="BG3521" t="s">
        <v>6801</v>
      </c>
      <c r="BH3521" s="96" t="s">
        <v>6802</v>
      </c>
      <c r="BI3521" s="96" t="s">
        <v>6803</v>
      </c>
      <c r="BJ3521" s="96">
        <v>4</v>
      </c>
      <c r="BK3521" s="96" t="s">
        <v>4300</v>
      </c>
      <c r="BL3521" s="68" t="s">
        <v>6786</v>
      </c>
      <c r="CQ3521" s="205">
        <v>1</v>
      </c>
    </row>
    <row r="3522" spans="52:95" x14ac:dyDescent="0.25">
      <c r="AZ3522" s="96" t="s">
        <v>3747</v>
      </c>
      <c r="BA3522" s="96" t="s">
        <v>54</v>
      </c>
      <c r="BB3522" s="96">
        <v>5</v>
      </c>
      <c r="BC3522" t="s">
        <v>4555</v>
      </c>
      <c r="BD3522" t="s">
        <v>4556</v>
      </c>
      <c r="BE3522" t="s">
        <v>6804</v>
      </c>
      <c r="BF3522" t="s">
        <v>6805</v>
      </c>
      <c r="BG3522" t="s">
        <v>6806</v>
      </c>
      <c r="BH3522" s="96" t="s">
        <v>6807</v>
      </c>
      <c r="BJ3522" s="96">
        <v>4</v>
      </c>
      <c r="BK3522" s="96" t="s">
        <v>4301</v>
      </c>
      <c r="BL3522" s="68" t="s">
        <v>6786</v>
      </c>
      <c r="CQ3522" s="205">
        <v>1</v>
      </c>
    </row>
    <row r="3523" spans="52:95" x14ac:dyDescent="0.25">
      <c r="AZ3523" s="96" t="s">
        <v>3747</v>
      </c>
      <c r="BA3523" s="96" t="s">
        <v>12</v>
      </c>
      <c r="BB3523" s="96">
        <v>1</v>
      </c>
      <c r="BC3523" t="s">
        <v>4560</v>
      </c>
      <c r="BD3523" t="s">
        <v>5826</v>
      </c>
      <c r="BH3523"/>
      <c r="BI3523"/>
      <c r="BJ3523" s="96">
        <v>4</v>
      </c>
      <c r="BK3523" s="96" t="s">
        <v>4302</v>
      </c>
      <c r="BL3523" s="68" t="s">
        <v>6786</v>
      </c>
      <c r="CQ3523" s="205">
        <v>1</v>
      </c>
    </row>
    <row r="3524" spans="52:95" x14ac:dyDescent="0.25">
      <c r="AZ3524" s="96" t="s">
        <v>3747</v>
      </c>
      <c r="BA3524" s="96" t="s">
        <v>12</v>
      </c>
      <c r="BB3524" s="96">
        <v>2</v>
      </c>
      <c r="BC3524" t="s">
        <v>4564</v>
      </c>
      <c r="BD3524" t="s">
        <v>4565</v>
      </c>
      <c r="BE3524" t="s">
        <v>6808</v>
      </c>
      <c r="BF3524" t="s">
        <v>6809</v>
      </c>
      <c r="BG3524" t="s">
        <v>6810</v>
      </c>
      <c r="BH3524" t="s">
        <v>6811</v>
      </c>
      <c r="BI3524"/>
      <c r="BJ3524" s="96">
        <v>4</v>
      </c>
      <c r="BK3524" s="96" t="s">
        <v>4303</v>
      </c>
      <c r="BL3524" s="68" t="s">
        <v>6786</v>
      </c>
      <c r="CQ3524" s="205">
        <v>1</v>
      </c>
    </row>
    <row r="3525" spans="52:95" x14ac:dyDescent="0.25">
      <c r="AZ3525" s="96" t="s">
        <v>3747</v>
      </c>
      <c r="BA3525" s="96" t="s">
        <v>12</v>
      </c>
      <c r="BB3525" s="96">
        <v>3</v>
      </c>
      <c r="BC3525" t="s">
        <v>4569</v>
      </c>
      <c r="BD3525" t="s">
        <v>7418</v>
      </c>
      <c r="BE3525" t="s">
        <v>7415</v>
      </c>
      <c r="BH3525"/>
      <c r="BI3525"/>
      <c r="BJ3525" s="96">
        <v>4</v>
      </c>
      <c r="BK3525" s="96" t="s">
        <v>4304</v>
      </c>
      <c r="BL3525" s="68" t="s">
        <v>6786</v>
      </c>
      <c r="CQ3525" s="205">
        <v>1</v>
      </c>
    </row>
    <row r="3526" spans="52:95" x14ac:dyDescent="0.25">
      <c r="AZ3526" s="96" t="s">
        <v>3747</v>
      </c>
      <c r="BA3526" s="96" t="s">
        <v>12</v>
      </c>
      <c r="BB3526" s="96">
        <v>4</v>
      </c>
      <c r="BC3526" t="s">
        <v>4573</v>
      </c>
      <c r="BD3526" t="s">
        <v>6812</v>
      </c>
      <c r="BE3526" t="s">
        <v>6813</v>
      </c>
      <c r="BF3526" t="s">
        <v>6802</v>
      </c>
      <c r="BG3526" t="s">
        <v>6814</v>
      </c>
      <c r="BH3526" t="s">
        <v>6815</v>
      </c>
      <c r="BI3526" t="s">
        <v>6816</v>
      </c>
      <c r="BJ3526" s="96">
        <v>4</v>
      </c>
      <c r="BK3526" s="96" t="s">
        <v>4305</v>
      </c>
      <c r="BL3526" s="68" t="s">
        <v>6786</v>
      </c>
      <c r="CQ3526" s="205">
        <v>1</v>
      </c>
    </row>
    <row r="3527" spans="52:95" x14ac:dyDescent="0.25">
      <c r="AZ3527" s="96" t="s">
        <v>3747</v>
      </c>
      <c r="BA3527" s="96" t="s">
        <v>12</v>
      </c>
      <c r="BB3527" s="96">
        <v>5</v>
      </c>
      <c r="BC3527" t="s">
        <v>4577</v>
      </c>
      <c r="BD3527" t="s">
        <v>6817</v>
      </c>
      <c r="BE3527" t="s">
        <v>4578</v>
      </c>
      <c r="BF3527" t="s">
        <v>6818</v>
      </c>
      <c r="BG3527" t="s">
        <v>6819</v>
      </c>
      <c r="BH3527" t="s">
        <v>6793</v>
      </c>
      <c r="BI3527"/>
      <c r="BJ3527" s="96">
        <v>4</v>
      </c>
      <c r="BK3527" s="96" t="s">
        <v>4306</v>
      </c>
      <c r="BL3527" s="68" t="s">
        <v>6786</v>
      </c>
      <c r="CQ3527" s="205">
        <v>1</v>
      </c>
    </row>
    <row r="3528" spans="52:95" x14ac:dyDescent="0.25">
      <c r="AZ3528" s="96" t="s">
        <v>3758</v>
      </c>
      <c r="BA3528" s="96" t="s">
        <v>10</v>
      </c>
      <c r="BB3528" s="96">
        <v>1</v>
      </c>
      <c r="BC3528" t="s">
        <v>4512</v>
      </c>
      <c r="BD3528" t="s">
        <v>7419</v>
      </c>
      <c r="BE3528" t="s">
        <v>5826</v>
      </c>
      <c r="BJ3528" s="96">
        <v>4</v>
      </c>
      <c r="BK3528" s="96" t="s">
        <v>4292</v>
      </c>
      <c r="BL3528" s="68" t="s">
        <v>6786</v>
      </c>
      <c r="CQ3528" s="205">
        <v>1</v>
      </c>
    </row>
    <row r="3529" spans="52:95" x14ac:dyDescent="0.25">
      <c r="AZ3529" s="96" t="s">
        <v>3758</v>
      </c>
      <c r="BA3529" s="96" t="s">
        <v>10</v>
      </c>
      <c r="BB3529" s="96">
        <v>2</v>
      </c>
      <c r="BC3529" t="s">
        <v>4518</v>
      </c>
      <c r="BD3529" t="s">
        <v>7419</v>
      </c>
      <c r="BE3529" t="s">
        <v>6787</v>
      </c>
      <c r="BF3529" t="s">
        <v>6788</v>
      </c>
      <c r="BG3529" t="s">
        <v>6789</v>
      </c>
      <c r="BJ3529" s="96">
        <v>4</v>
      </c>
      <c r="BK3529" s="96" t="s">
        <v>4293</v>
      </c>
      <c r="BL3529" s="68" t="s">
        <v>6786</v>
      </c>
      <c r="CQ3529" s="205">
        <v>1</v>
      </c>
    </row>
    <row r="3530" spans="52:95" x14ac:dyDescent="0.25">
      <c r="AZ3530" s="96" t="s">
        <v>3758</v>
      </c>
      <c r="BA3530" s="96" t="s">
        <v>10</v>
      </c>
      <c r="BB3530" s="96">
        <v>3</v>
      </c>
      <c r="BC3530" t="s">
        <v>4523</v>
      </c>
      <c r="BD3530" t="s">
        <v>7419</v>
      </c>
      <c r="BE3530" t="s">
        <v>7420</v>
      </c>
      <c r="BJ3530" s="96">
        <v>4</v>
      </c>
      <c r="BK3530" s="96" t="s">
        <v>4294</v>
      </c>
      <c r="BL3530" s="68" t="s">
        <v>6786</v>
      </c>
      <c r="CQ3530" s="205">
        <v>1</v>
      </c>
    </row>
    <row r="3531" spans="52:95" x14ac:dyDescent="0.25">
      <c r="AZ3531" s="96" t="s">
        <v>3758</v>
      </c>
      <c r="BA3531" s="96" t="s">
        <v>10</v>
      </c>
      <c r="BB3531" s="96">
        <v>4</v>
      </c>
      <c r="BC3531" t="s">
        <v>4527</v>
      </c>
      <c r="BD3531" t="s">
        <v>7419</v>
      </c>
      <c r="BE3531" t="s">
        <v>7180</v>
      </c>
      <c r="BJ3531" s="96">
        <v>4</v>
      </c>
      <c r="BK3531" s="96" t="s">
        <v>4295</v>
      </c>
      <c r="BL3531" s="68" t="s">
        <v>6786</v>
      </c>
      <c r="CQ3531" s="205">
        <v>1</v>
      </c>
    </row>
    <row r="3532" spans="52:95" x14ac:dyDescent="0.25">
      <c r="AZ3532" s="96" t="s">
        <v>3758</v>
      </c>
      <c r="BA3532" s="96" t="s">
        <v>10</v>
      </c>
      <c r="BB3532" s="96">
        <v>5</v>
      </c>
      <c r="BC3532" t="s">
        <v>4531</v>
      </c>
      <c r="BD3532" t="s">
        <v>7419</v>
      </c>
      <c r="BE3532" t="s">
        <v>7421</v>
      </c>
      <c r="BF3532" t="s">
        <v>6792</v>
      </c>
      <c r="BG3532" t="s">
        <v>6793</v>
      </c>
      <c r="BJ3532" s="96">
        <v>4</v>
      </c>
      <c r="BK3532" s="96" t="s">
        <v>4296</v>
      </c>
      <c r="BL3532" s="68" t="s">
        <v>6786</v>
      </c>
      <c r="CQ3532" s="205">
        <v>1</v>
      </c>
    </row>
    <row r="3533" spans="52:95" x14ac:dyDescent="0.25">
      <c r="AZ3533" s="96" t="s">
        <v>3758</v>
      </c>
      <c r="BA3533" s="96" t="s">
        <v>54</v>
      </c>
      <c r="BB3533" s="96">
        <v>1</v>
      </c>
      <c r="BC3533" t="s">
        <v>4536</v>
      </c>
      <c r="BD3533" t="s">
        <v>7397</v>
      </c>
      <c r="BJ3533" s="96">
        <v>4</v>
      </c>
      <c r="BK3533" s="96" t="s">
        <v>4297</v>
      </c>
      <c r="BL3533" s="68" t="s">
        <v>6786</v>
      </c>
      <c r="CQ3533" s="205">
        <v>1</v>
      </c>
    </row>
    <row r="3534" spans="52:95" x14ac:dyDescent="0.25">
      <c r="AZ3534" s="96" t="s">
        <v>3758</v>
      </c>
      <c r="BA3534" s="96" t="s">
        <v>54</v>
      </c>
      <c r="BB3534" s="96">
        <v>2</v>
      </c>
      <c r="BC3534" t="s">
        <v>4540</v>
      </c>
      <c r="BD3534" t="s">
        <v>4541</v>
      </c>
      <c r="BE3534" t="s">
        <v>6794</v>
      </c>
      <c r="BF3534" t="s">
        <v>6789</v>
      </c>
      <c r="BG3534" t="s">
        <v>6788</v>
      </c>
      <c r="BH3534" s="96" t="s">
        <v>6795</v>
      </c>
      <c r="BJ3534" s="96">
        <v>4</v>
      </c>
      <c r="BK3534" s="96" t="s">
        <v>4298</v>
      </c>
      <c r="BL3534" s="68" t="s">
        <v>6786</v>
      </c>
      <c r="CQ3534" s="205">
        <v>1</v>
      </c>
    </row>
    <row r="3535" spans="52:95" x14ac:dyDescent="0.25">
      <c r="AZ3535" s="96" t="s">
        <v>3758</v>
      </c>
      <c r="BA3535" s="96" t="s">
        <v>54</v>
      </c>
      <c r="BB3535" s="96">
        <v>3</v>
      </c>
      <c r="BC3535" t="s">
        <v>4545</v>
      </c>
      <c r="BD3535" t="s">
        <v>7420</v>
      </c>
      <c r="BJ3535" s="96">
        <v>4</v>
      </c>
      <c r="BK3535" s="96" t="s">
        <v>4299</v>
      </c>
      <c r="BL3535" s="68" t="s">
        <v>6786</v>
      </c>
      <c r="CQ3535" s="205">
        <v>1</v>
      </c>
    </row>
    <row r="3536" spans="52:95" x14ac:dyDescent="0.25">
      <c r="AZ3536" s="96" t="s">
        <v>3758</v>
      </c>
      <c r="BA3536" s="96" t="s">
        <v>54</v>
      </c>
      <c r="BB3536" s="96">
        <v>4</v>
      </c>
      <c r="BC3536" t="s">
        <v>4550</v>
      </c>
      <c r="BD3536" t="s">
        <v>4551</v>
      </c>
      <c r="BE3536" t="s">
        <v>6799</v>
      </c>
      <c r="BF3536" t="s">
        <v>6800</v>
      </c>
      <c r="BG3536" t="s">
        <v>6801</v>
      </c>
      <c r="BH3536" s="96" t="s">
        <v>6802</v>
      </c>
      <c r="BI3536" s="96" t="s">
        <v>6803</v>
      </c>
      <c r="BJ3536" s="96">
        <v>4</v>
      </c>
      <c r="BK3536" s="96" t="s">
        <v>4300</v>
      </c>
      <c r="BL3536" s="68" t="s">
        <v>6786</v>
      </c>
      <c r="CQ3536" s="205">
        <v>1</v>
      </c>
    </row>
    <row r="3537" spans="52:95" x14ac:dyDescent="0.25">
      <c r="AZ3537" s="96" t="s">
        <v>3758</v>
      </c>
      <c r="BA3537" s="96" t="s">
        <v>54</v>
      </c>
      <c r="BB3537" s="96">
        <v>5</v>
      </c>
      <c r="BC3537" t="s">
        <v>4555</v>
      </c>
      <c r="BD3537" t="s">
        <v>4556</v>
      </c>
      <c r="BE3537" t="s">
        <v>6804</v>
      </c>
      <c r="BF3537" t="s">
        <v>6805</v>
      </c>
      <c r="BG3537" t="s">
        <v>6806</v>
      </c>
      <c r="BH3537" s="96" t="s">
        <v>6807</v>
      </c>
      <c r="BJ3537" s="96">
        <v>4</v>
      </c>
      <c r="BK3537" s="96" t="s">
        <v>4301</v>
      </c>
      <c r="BL3537" s="68" t="s">
        <v>6786</v>
      </c>
      <c r="CQ3537" s="205">
        <v>1</v>
      </c>
    </row>
    <row r="3538" spans="52:95" x14ac:dyDescent="0.25">
      <c r="AZ3538" s="96" t="s">
        <v>3758</v>
      </c>
      <c r="BA3538" s="96" t="s">
        <v>12</v>
      </c>
      <c r="BB3538" s="96">
        <v>1</v>
      </c>
      <c r="BC3538" t="s">
        <v>4560</v>
      </c>
      <c r="BD3538" t="s">
        <v>5826</v>
      </c>
      <c r="BH3538"/>
      <c r="BI3538"/>
      <c r="BJ3538" s="96">
        <v>4</v>
      </c>
      <c r="BK3538" s="96" t="s">
        <v>4302</v>
      </c>
      <c r="BL3538" s="68" t="s">
        <v>6786</v>
      </c>
      <c r="CQ3538" s="205">
        <v>1</v>
      </c>
    </row>
    <row r="3539" spans="52:95" x14ac:dyDescent="0.25">
      <c r="AZ3539" s="96" t="s">
        <v>3758</v>
      </c>
      <c r="BA3539" s="96" t="s">
        <v>12</v>
      </c>
      <c r="BB3539" s="96">
        <v>2</v>
      </c>
      <c r="BC3539" t="s">
        <v>4564</v>
      </c>
      <c r="BD3539" t="s">
        <v>4565</v>
      </c>
      <c r="BE3539" t="s">
        <v>6808</v>
      </c>
      <c r="BF3539" t="s">
        <v>6809</v>
      </c>
      <c r="BG3539" t="s">
        <v>6810</v>
      </c>
      <c r="BH3539" t="s">
        <v>6811</v>
      </c>
      <c r="BI3539"/>
      <c r="BJ3539" s="96">
        <v>4</v>
      </c>
      <c r="BK3539" s="96" t="s">
        <v>4303</v>
      </c>
      <c r="BL3539" s="68" t="s">
        <v>6786</v>
      </c>
      <c r="CQ3539" s="205">
        <v>1</v>
      </c>
    </row>
    <row r="3540" spans="52:95" x14ac:dyDescent="0.25">
      <c r="AZ3540" s="96" t="s">
        <v>3758</v>
      </c>
      <c r="BA3540" s="96" t="s">
        <v>12</v>
      </c>
      <c r="BB3540" s="96">
        <v>3</v>
      </c>
      <c r="BC3540" t="s">
        <v>4569</v>
      </c>
      <c r="BD3540" t="s">
        <v>7422</v>
      </c>
      <c r="BE3540" t="s">
        <v>7420</v>
      </c>
      <c r="BH3540"/>
      <c r="BI3540"/>
      <c r="BJ3540" s="96">
        <v>4</v>
      </c>
      <c r="BK3540" s="96" t="s">
        <v>4304</v>
      </c>
      <c r="BL3540" s="68" t="s">
        <v>6786</v>
      </c>
      <c r="CQ3540" s="205">
        <v>1</v>
      </c>
    </row>
    <row r="3541" spans="52:95" x14ac:dyDescent="0.25">
      <c r="AZ3541" s="96" t="s">
        <v>3758</v>
      </c>
      <c r="BA3541" s="96" t="s">
        <v>12</v>
      </c>
      <c r="BB3541" s="96">
        <v>4</v>
      </c>
      <c r="BC3541" t="s">
        <v>4573</v>
      </c>
      <c r="BD3541" t="s">
        <v>6812</v>
      </c>
      <c r="BE3541" t="s">
        <v>6813</v>
      </c>
      <c r="BF3541" t="s">
        <v>6802</v>
      </c>
      <c r="BG3541" t="s">
        <v>6814</v>
      </c>
      <c r="BH3541" t="s">
        <v>6815</v>
      </c>
      <c r="BI3541" t="s">
        <v>6816</v>
      </c>
      <c r="BJ3541" s="96">
        <v>4</v>
      </c>
      <c r="BK3541" s="96" t="s">
        <v>4305</v>
      </c>
      <c r="BL3541" s="68" t="s">
        <v>6786</v>
      </c>
      <c r="CQ3541" s="205">
        <v>1</v>
      </c>
    </row>
    <row r="3542" spans="52:95" x14ac:dyDescent="0.25">
      <c r="AZ3542" s="96" t="s">
        <v>3758</v>
      </c>
      <c r="BA3542" s="96" t="s">
        <v>12</v>
      </c>
      <c r="BB3542" s="96">
        <v>5</v>
      </c>
      <c r="BC3542" t="s">
        <v>4577</v>
      </c>
      <c r="BD3542" t="s">
        <v>6817</v>
      </c>
      <c r="BE3542" t="s">
        <v>4578</v>
      </c>
      <c r="BF3542" t="s">
        <v>6818</v>
      </c>
      <c r="BG3542" t="s">
        <v>6819</v>
      </c>
      <c r="BH3542" t="s">
        <v>6793</v>
      </c>
      <c r="BI3542"/>
      <c r="BJ3542" s="96">
        <v>4</v>
      </c>
      <c r="BK3542" s="96" t="s">
        <v>4306</v>
      </c>
      <c r="BL3542" s="68" t="s">
        <v>6786</v>
      </c>
      <c r="CQ3542" s="205">
        <v>1</v>
      </c>
    </row>
    <row r="3543" spans="52:95" x14ac:dyDescent="0.25">
      <c r="AZ3543" s="96" t="s">
        <v>3767</v>
      </c>
      <c r="BA3543" s="96" t="s">
        <v>10</v>
      </c>
      <c r="BB3543" s="96">
        <v>1</v>
      </c>
      <c r="BC3543" t="s">
        <v>4512</v>
      </c>
      <c r="BD3543" t="s">
        <v>7423</v>
      </c>
      <c r="BE3543" t="s">
        <v>5826</v>
      </c>
      <c r="BF3543" t="s">
        <v>4358</v>
      </c>
      <c r="BJ3543" s="96">
        <v>4</v>
      </c>
      <c r="BK3543" s="96" t="s">
        <v>4292</v>
      </c>
      <c r="BL3543" s="68" t="s">
        <v>6786</v>
      </c>
      <c r="CQ3543" s="205">
        <v>1</v>
      </c>
    </row>
    <row r="3544" spans="52:95" x14ac:dyDescent="0.25">
      <c r="AZ3544" s="96" t="s">
        <v>3767</v>
      </c>
      <c r="BA3544" s="96" t="s">
        <v>10</v>
      </c>
      <c r="BB3544" s="96">
        <v>2</v>
      </c>
      <c r="BC3544" t="s">
        <v>4518</v>
      </c>
      <c r="BD3544" t="s">
        <v>7423</v>
      </c>
      <c r="BE3544" t="s">
        <v>6787</v>
      </c>
      <c r="BF3544" t="s">
        <v>6788</v>
      </c>
      <c r="BG3544" t="s">
        <v>6789</v>
      </c>
      <c r="BJ3544" s="96">
        <v>4</v>
      </c>
      <c r="BK3544" s="96" t="s">
        <v>4293</v>
      </c>
      <c r="BL3544" s="68" t="s">
        <v>6786</v>
      </c>
      <c r="CQ3544" s="205">
        <v>1</v>
      </c>
    </row>
    <row r="3545" spans="52:95" x14ac:dyDescent="0.25">
      <c r="AZ3545" s="96" t="s">
        <v>3767</v>
      </c>
      <c r="BA3545" s="96" t="s">
        <v>10</v>
      </c>
      <c r="BB3545" s="96">
        <v>3</v>
      </c>
      <c r="BC3545" t="s">
        <v>4523</v>
      </c>
      <c r="BD3545" t="s">
        <v>7423</v>
      </c>
      <c r="BE3545" t="s">
        <v>7424</v>
      </c>
      <c r="BJ3545" s="96">
        <v>4</v>
      </c>
      <c r="BK3545" s="96" t="s">
        <v>4294</v>
      </c>
      <c r="BL3545" s="68" t="s">
        <v>6786</v>
      </c>
      <c r="CQ3545" s="205">
        <v>1</v>
      </c>
    </row>
    <row r="3546" spans="52:95" x14ac:dyDescent="0.25">
      <c r="AZ3546" s="96" t="s">
        <v>3767</v>
      </c>
      <c r="BA3546" s="96" t="s">
        <v>10</v>
      </c>
      <c r="BB3546" s="96">
        <v>4</v>
      </c>
      <c r="BC3546" t="s">
        <v>4527</v>
      </c>
      <c r="BD3546" t="s">
        <v>7423</v>
      </c>
      <c r="BE3546" t="s">
        <v>7180</v>
      </c>
      <c r="BJ3546" s="96">
        <v>4</v>
      </c>
      <c r="BK3546" s="96" t="s">
        <v>4295</v>
      </c>
      <c r="BL3546" s="68" t="s">
        <v>6786</v>
      </c>
      <c r="CQ3546" s="205">
        <v>1</v>
      </c>
    </row>
    <row r="3547" spans="52:95" x14ac:dyDescent="0.25">
      <c r="AZ3547" s="96" t="s">
        <v>3767</v>
      </c>
      <c r="BA3547" s="96" t="s">
        <v>10</v>
      </c>
      <c r="BB3547" s="96">
        <v>5</v>
      </c>
      <c r="BC3547" t="s">
        <v>4531</v>
      </c>
      <c r="BD3547" t="s">
        <v>7423</v>
      </c>
      <c r="BE3547" t="s">
        <v>7425</v>
      </c>
      <c r="BF3547" t="s">
        <v>6792</v>
      </c>
      <c r="BG3547" t="s">
        <v>6793</v>
      </c>
      <c r="BJ3547" s="96">
        <v>4</v>
      </c>
      <c r="BK3547" s="96" t="s">
        <v>4296</v>
      </c>
      <c r="BL3547" s="68" t="s">
        <v>6786</v>
      </c>
      <c r="CQ3547" s="205">
        <v>1</v>
      </c>
    </row>
    <row r="3548" spans="52:95" x14ac:dyDescent="0.25">
      <c r="AZ3548" s="96" t="s">
        <v>3767</v>
      </c>
      <c r="BA3548" s="96" t="s">
        <v>54</v>
      </c>
      <c r="BB3548" s="96">
        <v>1</v>
      </c>
      <c r="BC3548" t="s">
        <v>4536</v>
      </c>
      <c r="BD3548" t="s">
        <v>7386</v>
      </c>
      <c r="BJ3548" s="96">
        <v>4</v>
      </c>
      <c r="BK3548" s="96" t="s">
        <v>4297</v>
      </c>
      <c r="BL3548" s="68" t="s">
        <v>6786</v>
      </c>
      <c r="CQ3548" s="205">
        <v>1</v>
      </c>
    </row>
    <row r="3549" spans="52:95" x14ac:dyDescent="0.25">
      <c r="AZ3549" s="96" t="s">
        <v>3767</v>
      </c>
      <c r="BA3549" s="96" t="s">
        <v>54</v>
      </c>
      <c r="BB3549" s="96">
        <v>2</v>
      </c>
      <c r="BC3549" t="s">
        <v>4540</v>
      </c>
      <c r="BD3549" t="s">
        <v>4541</v>
      </c>
      <c r="BE3549" t="s">
        <v>6794</v>
      </c>
      <c r="BF3549" t="s">
        <v>6789</v>
      </c>
      <c r="BG3549" t="s">
        <v>6788</v>
      </c>
      <c r="BH3549" s="96" t="s">
        <v>6795</v>
      </c>
      <c r="BJ3549" s="96">
        <v>4</v>
      </c>
      <c r="BK3549" s="96" t="s">
        <v>4298</v>
      </c>
      <c r="BL3549" s="68" t="s">
        <v>6786</v>
      </c>
      <c r="CQ3549" s="205">
        <v>1</v>
      </c>
    </row>
    <row r="3550" spans="52:95" x14ac:dyDescent="0.25">
      <c r="AZ3550" s="96" t="s">
        <v>3767</v>
      </c>
      <c r="BA3550" s="96" t="s">
        <v>54</v>
      </c>
      <c r="BB3550" s="96">
        <v>3</v>
      </c>
      <c r="BC3550" t="s">
        <v>4545</v>
      </c>
      <c r="BD3550" t="s">
        <v>7424</v>
      </c>
      <c r="BJ3550" s="96">
        <v>4</v>
      </c>
      <c r="BK3550" s="96" t="s">
        <v>4299</v>
      </c>
      <c r="BL3550" s="68" t="s">
        <v>6786</v>
      </c>
      <c r="CQ3550" s="205">
        <v>1</v>
      </c>
    </row>
    <row r="3551" spans="52:95" x14ac:dyDescent="0.25">
      <c r="AZ3551" s="96" t="s">
        <v>3767</v>
      </c>
      <c r="BA3551" s="96" t="s">
        <v>54</v>
      </c>
      <c r="BB3551" s="96">
        <v>4</v>
      </c>
      <c r="BC3551" t="s">
        <v>4550</v>
      </c>
      <c r="BD3551" t="s">
        <v>4551</v>
      </c>
      <c r="BE3551" t="s">
        <v>6799</v>
      </c>
      <c r="BF3551" t="s">
        <v>6800</v>
      </c>
      <c r="BG3551" t="s">
        <v>6801</v>
      </c>
      <c r="BH3551" s="96" t="s">
        <v>6802</v>
      </c>
      <c r="BI3551" s="96" t="s">
        <v>6803</v>
      </c>
      <c r="BJ3551" s="96">
        <v>4</v>
      </c>
      <c r="BK3551" s="96" t="s">
        <v>4300</v>
      </c>
      <c r="BL3551" s="68" t="s">
        <v>6786</v>
      </c>
      <c r="CQ3551" s="205">
        <v>1</v>
      </c>
    </row>
    <row r="3552" spans="52:95" x14ac:dyDescent="0.25">
      <c r="AZ3552" s="96" t="s">
        <v>3767</v>
      </c>
      <c r="BA3552" s="96" t="s">
        <v>54</v>
      </c>
      <c r="BB3552" s="96">
        <v>5</v>
      </c>
      <c r="BC3552" t="s">
        <v>4555</v>
      </c>
      <c r="BD3552" t="s">
        <v>4556</v>
      </c>
      <c r="BE3552" t="s">
        <v>6804</v>
      </c>
      <c r="BF3552" t="s">
        <v>6805</v>
      </c>
      <c r="BG3552" t="s">
        <v>6806</v>
      </c>
      <c r="BH3552" s="96" t="s">
        <v>6807</v>
      </c>
      <c r="BJ3552" s="96">
        <v>4</v>
      </c>
      <c r="BK3552" s="96" t="s">
        <v>4301</v>
      </c>
      <c r="BL3552" s="68" t="s">
        <v>6786</v>
      </c>
      <c r="CQ3552" s="205">
        <v>1</v>
      </c>
    </row>
    <row r="3553" spans="52:95" x14ac:dyDescent="0.25">
      <c r="AZ3553" s="96" t="s">
        <v>3767</v>
      </c>
      <c r="BA3553" s="96" t="s">
        <v>12</v>
      </c>
      <c r="BB3553" s="96">
        <v>1</v>
      </c>
      <c r="BC3553" t="s">
        <v>4560</v>
      </c>
      <c r="BD3553" t="s">
        <v>5826</v>
      </c>
      <c r="BE3553" t="s">
        <v>4358</v>
      </c>
      <c r="BH3553"/>
      <c r="BI3553"/>
      <c r="BJ3553" s="96">
        <v>4</v>
      </c>
      <c r="BK3553" s="96" t="s">
        <v>4302</v>
      </c>
      <c r="BL3553" s="68" t="s">
        <v>6786</v>
      </c>
      <c r="CQ3553" s="205">
        <v>1</v>
      </c>
    </row>
    <row r="3554" spans="52:95" x14ac:dyDescent="0.25">
      <c r="AZ3554" s="96" t="s">
        <v>3767</v>
      </c>
      <c r="BA3554" s="96" t="s">
        <v>12</v>
      </c>
      <c r="BB3554" s="96">
        <v>2</v>
      </c>
      <c r="BC3554" t="s">
        <v>4564</v>
      </c>
      <c r="BD3554" t="s">
        <v>4565</v>
      </c>
      <c r="BE3554" t="s">
        <v>6808</v>
      </c>
      <c r="BF3554" t="s">
        <v>6809</v>
      </c>
      <c r="BG3554" t="s">
        <v>6810</v>
      </c>
      <c r="BH3554" t="s">
        <v>6811</v>
      </c>
      <c r="BI3554"/>
      <c r="BJ3554" s="96">
        <v>4</v>
      </c>
      <c r="BK3554" s="96" t="s">
        <v>4303</v>
      </c>
      <c r="BL3554" s="68" t="s">
        <v>6786</v>
      </c>
      <c r="CQ3554" s="205">
        <v>1</v>
      </c>
    </row>
    <row r="3555" spans="52:95" x14ac:dyDescent="0.25">
      <c r="AZ3555" s="96" t="s">
        <v>3767</v>
      </c>
      <c r="BA3555" s="96" t="s">
        <v>12</v>
      </c>
      <c r="BB3555" s="96">
        <v>3</v>
      </c>
      <c r="BC3555" t="s">
        <v>4569</v>
      </c>
      <c r="BD3555" t="s">
        <v>7426</v>
      </c>
      <c r="BE3555" t="s">
        <v>7424</v>
      </c>
      <c r="BH3555"/>
      <c r="BI3555"/>
      <c r="BJ3555" s="96">
        <v>4</v>
      </c>
      <c r="BK3555" s="96" t="s">
        <v>4304</v>
      </c>
      <c r="BL3555" s="68" t="s">
        <v>6786</v>
      </c>
      <c r="CQ3555" s="205">
        <v>1</v>
      </c>
    </row>
    <row r="3556" spans="52:95" x14ac:dyDescent="0.25">
      <c r="AZ3556" s="96" t="s">
        <v>3767</v>
      </c>
      <c r="BA3556" s="96" t="s">
        <v>12</v>
      </c>
      <c r="BB3556" s="96">
        <v>4</v>
      </c>
      <c r="BC3556" t="s">
        <v>4573</v>
      </c>
      <c r="BD3556" t="s">
        <v>6812</v>
      </c>
      <c r="BE3556" t="s">
        <v>6813</v>
      </c>
      <c r="BF3556" t="s">
        <v>6802</v>
      </c>
      <c r="BG3556" t="s">
        <v>6814</v>
      </c>
      <c r="BH3556" t="s">
        <v>6815</v>
      </c>
      <c r="BI3556" t="s">
        <v>6816</v>
      </c>
      <c r="BJ3556" s="96">
        <v>4</v>
      </c>
      <c r="BK3556" s="96" t="s">
        <v>4305</v>
      </c>
      <c r="BL3556" s="68" t="s">
        <v>6786</v>
      </c>
      <c r="CQ3556" s="205">
        <v>1</v>
      </c>
    </row>
    <row r="3557" spans="52:95" x14ac:dyDescent="0.25">
      <c r="AZ3557" s="96" t="s">
        <v>3767</v>
      </c>
      <c r="BA3557" s="96" t="s">
        <v>12</v>
      </c>
      <c r="BB3557" s="96">
        <v>5</v>
      </c>
      <c r="BC3557" t="s">
        <v>4577</v>
      </c>
      <c r="BD3557" t="s">
        <v>6817</v>
      </c>
      <c r="BE3557" t="s">
        <v>4578</v>
      </c>
      <c r="BF3557" t="s">
        <v>6818</v>
      </c>
      <c r="BG3557" t="s">
        <v>6819</v>
      </c>
      <c r="BH3557" t="s">
        <v>6793</v>
      </c>
      <c r="BI3557"/>
      <c r="BJ3557" s="96">
        <v>4</v>
      </c>
      <c r="BK3557" s="96" t="s">
        <v>4306</v>
      </c>
      <c r="BL3557" s="68" t="s">
        <v>6786</v>
      </c>
      <c r="CQ3557" s="205">
        <v>1</v>
      </c>
    </row>
    <row r="3558" spans="52:95" x14ac:dyDescent="0.25">
      <c r="AZ3558" s="96" t="s">
        <v>3776</v>
      </c>
      <c r="BA3558" s="96" t="s">
        <v>10</v>
      </c>
      <c r="BB3558" s="96">
        <v>1</v>
      </c>
      <c r="BC3558" t="s">
        <v>4512</v>
      </c>
      <c r="BD3558" t="s">
        <v>7427</v>
      </c>
      <c r="BE3558" t="s">
        <v>7428</v>
      </c>
      <c r="BF3558" t="s">
        <v>3780</v>
      </c>
      <c r="BJ3558" s="96">
        <v>4</v>
      </c>
      <c r="BK3558" s="96" t="s">
        <v>4292</v>
      </c>
      <c r="BL3558" s="68" t="s">
        <v>6786</v>
      </c>
      <c r="CQ3558" s="205">
        <v>1</v>
      </c>
    </row>
    <row r="3559" spans="52:95" x14ac:dyDescent="0.25">
      <c r="AZ3559" s="96" t="s">
        <v>3776</v>
      </c>
      <c r="BA3559" s="96" t="s">
        <v>10</v>
      </c>
      <c r="BB3559" s="96">
        <v>2</v>
      </c>
      <c r="BC3559" t="s">
        <v>4518</v>
      </c>
      <c r="BD3559" t="s">
        <v>7427</v>
      </c>
      <c r="BE3559" t="s">
        <v>6787</v>
      </c>
      <c r="BF3559" t="s">
        <v>6788</v>
      </c>
      <c r="BG3559" t="s">
        <v>6789</v>
      </c>
      <c r="BJ3559" s="96">
        <v>4</v>
      </c>
      <c r="BK3559" s="96" t="s">
        <v>4293</v>
      </c>
      <c r="BL3559" s="68" t="s">
        <v>6786</v>
      </c>
      <c r="CQ3559" s="205">
        <v>1</v>
      </c>
    </row>
    <row r="3560" spans="52:95" x14ac:dyDescent="0.25">
      <c r="AZ3560" s="96" t="s">
        <v>3776</v>
      </c>
      <c r="BA3560" s="96" t="s">
        <v>10</v>
      </c>
      <c r="BB3560" s="96">
        <v>3</v>
      </c>
      <c r="BC3560" t="s">
        <v>4523</v>
      </c>
      <c r="BD3560" t="s">
        <v>7427</v>
      </c>
      <c r="BE3560" t="s">
        <v>7429</v>
      </c>
      <c r="BJ3560" s="96">
        <v>4</v>
      </c>
      <c r="BK3560" s="96" t="s">
        <v>4294</v>
      </c>
      <c r="BL3560" s="68" t="s">
        <v>6786</v>
      </c>
      <c r="CQ3560" s="205">
        <v>1</v>
      </c>
    </row>
    <row r="3561" spans="52:95" x14ac:dyDescent="0.25">
      <c r="AZ3561" s="96" t="s">
        <v>3776</v>
      </c>
      <c r="BA3561" s="96" t="s">
        <v>10</v>
      </c>
      <c r="BB3561" s="96">
        <v>4</v>
      </c>
      <c r="BC3561" t="s">
        <v>4527</v>
      </c>
      <c r="BD3561" t="s">
        <v>7427</v>
      </c>
      <c r="BE3561" t="s">
        <v>7180</v>
      </c>
      <c r="BJ3561" s="96">
        <v>4</v>
      </c>
      <c r="BK3561" s="96" t="s">
        <v>4295</v>
      </c>
      <c r="BL3561" s="68" t="s">
        <v>6786</v>
      </c>
      <c r="CQ3561" s="205">
        <v>1</v>
      </c>
    </row>
    <row r="3562" spans="52:95" x14ac:dyDescent="0.25">
      <c r="AZ3562" s="96" t="s">
        <v>3776</v>
      </c>
      <c r="BA3562" s="96" t="s">
        <v>10</v>
      </c>
      <c r="BB3562" s="96">
        <v>5</v>
      </c>
      <c r="BC3562" t="s">
        <v>4531</v>
      </c>
      <c r="BD3562" t="s">
        <v>7427</v>
      </c>
      <c r="BE3562" t="s">
        <v>7430</v>
      </c>
      <c r="BF3562" t="s">
        <v>6792</v>
      </c>
      <c r="BG3562" t="s">
        <v>6793</v>
      </c>
      <c r="BJ3562" s="96">
        <v>4</v>
      </c>
      <c r="BK3562" s="96" t="s">
        <v>4296</v>
      </c>
      <c r="BL3562" s="68" t="s">
        <v>6786</v>
      </c>
      <c r="CQ3562" s="205">
        <v>1</v>
      </c>
    </row>
    <row r="3563" spans="52:95" x14ac:dyDescent="0.25">
      <c r="AZ3563" s="96" t="s">
        <v>3776</v>
      </c>
      <c r="BA3563" s="96" t="s">
        <v>54</v>
      </c>
      <c r="BB3563" s="96">
        <v>1</v>
      </c>
      <c r="BC3563" t="s">
        <v>4536</v>
      </c>
      <c r="BD3563" t="s">
        <v>7431</v>
      </c>
      <c r="BJ3563" s="96">
        <v>4</v>
      </c>
      <c r="BK3563" s="96" t="s">
        <v>4297</v>
      </c>
      <c r="BL3563" s="68" t="s">
        <v>6786</v>
      </c>
      <c r="CQ3563" s="205">
        <v>1</v>
      </c>
    </row>
    <row r="3564" spans="52:95" x14ac:dyDescent="0.25">
      <c r="AZ3564" s="96" t="s">
        <v>3776</v>
      </c>
      <c r="BA3564" s="96" t="s">
        <v>54</v>
      </c>
      <c r="BB3564" s="96">
        <v>2</v>
      </c>
      <c r="BC3564" t="s">
        <v>4540</v>
      </c>
      <c r="BD3564" t="s">
        <v>4541</v>
      </c>
      <c r="BE3564" t="s">
        <v>6794</v>
      </c>
      <c r="BF3564" t="s">
        <v>6789</v>
      </c>
      <c r="BG3564" t="s">
        <v>6788</v>
      </c>
      <c r="BH3564" s="96" t="s">
        <v>6795</v>
      </c>
      <c r="BJ3564" s="96">
        <v>4</v>
      </c>
      <c r="BK3564" s="96" t="s">
        <v>4298</v>
      </c>
      <c r="BL3564" s="68" t="s">
        <v>6786</v>
      </c>
      <c r="CQ3564" s="205">
        <v>1</v>
      </c>
    </row>
    <row r="3565" spans="52:95" x14ac:dyDescent="0.25">
      <c r="AZ3565" s="96" t="s">
        <v>3776</v>
      </c>
      <c r="BA3565" s="96" t="s">
        <v>54</v>
      </c>
      <c r="BB3565" s="96">
        <v>3</v>
      </c>
      <c r="BC3565" t="s">
        <v>4545</v>
      </c>
      <c r="BD3565" t="s">
        <v>7429</v>
      </c>
      <c r="BJ3565" s="96">
        <v>4</v>
      </c>
      <c r="BK3565" s="96" t="s">
        <v>4299</v>
      </c>
      <c r="BL3565" s="68" t="s">
        <v>6786</v>
      </c>
      <c r="CQ3565" s="205">
        <v>1</v>
      </c>
    </row>
    <row r="3566" spans="52:95" x14ac:dyDescent="0.25">
      <c r="AZ3566" s="96" t="s">
        <v>3776</v>
      </c>
      <c r="BA3566" s="96" t="s">
        <v>54</v>
      </c>
      <c r="BB3566" s="96">
        <v>4</v>
      </c>
      <c r="BC3566" t="s">
        <v>4550</v>
      </c>
      <c r="BD3566" t="s">
        <v>4551</v>
      </c>
      <c r="BE3566" t="s">
        <v>6799</v>
      </c>
      <c r="BF3566" t="s">
        <v>6800</v>
      </c>
      <c r="BG3566" t="s">
        <v>6801</v>
      </c>
      <c r="BH3566" s="96" t="s">
        <v>6802</v>
      </c>
      <c r="BI3566" s="96" t="s">
        <v>6803</v>
      </c>
      <c r="BJ3566" s="96">
        <v>4</v>
      </c>
      <c r="BK3566" s="96" t="s">
        <v>4300</v>
      </c>
      <c r="BL3566" s="68" t="s">
        <v>6786</v>
      </c>
      <c r="CQ3566" s="205">
        <v>1</v>
      </c>
    </row>
    <row r="3567" spans="52:95" x14ac:dyDescent="0.25">
      <c r="AZ3567" s="96" t="s">
        <v>3776</v>
      </c>
      <c r="BA3567" s="96" t="s">
        <v>54</v>
      </c>
      <c r="BB3567" s="96">
        <v>5</v>
      </c>
      <c r="BC3567" t="s">
        <v>4555</v>
      </c>
      <c r="BD3567" t="s">
        <v>4556</v>
      </c>
      <c r="BE3567" t="s">
        <v>6804</v>
      </c>
      <c r="BF3567" t="s">
        <v>6805</v>
      </c>
      <c r="BG3567" t="s">
        <v>6806</v>
      </c>
      <c r="BH3567" s="96" t="s">
        <v>6807</v>
      </c>
      <c r="BJ3567" s="96">
        <v>4</v>
      </c>
      <c r="BK3567" s="96" t="s">
        <v>4301</v>
      </c>
      <c r="BL3567" s="68" t="s">
        <v>6786</v>
      </c>
      <c r="CQ3567" s="205">
        <v>1</v>
      </c>
    </row>
    <row r="3568" spans="52:95" x14ac:dyDescent="0.25">
      <c r="AZ3568" s="96" t="s">
        <v>3776</v>
      </c>
      <c r="BA3568" s="96" t="s">
        <v>12</v>
      </c>
      <c r="BB3568" s="96">
        <v>1</v>
      </c>
      <c r="BC3568" t="s">
        <v>4560</v>
      </c>
      <c r="BD3568" t="s">
        <v>7428</v>
      </c>
      <c r="BE3568" t="s">
        <v>3780</v>
      </c>
      <c r="BH3568"/>
      <c r="BI3568"/>
      <c r="BJ3568" s="96">
        <v>4</v>
      </c>
      <c r="BK3568" s="96" t="s">
        <v>4302</v>
      </c>
      <c r="BL3568" s="68" t="s">
        <v>6786</v>
      </c>
      <c r="CQ3568" s="205">
        <v>1</v>
      </c>
    </row>
    <row r="3569" spans="52:95" x14ac:dyDescent="0.25">
      <c r="AZ3569" s="96" t="s">
        <v>3776</v>
      </c>
      <c r="BA3569" s="96" t="s">
        <v>12</v>
      </c>
      <c r="BB3569" s="96">
        <v>2</v>
      </c>
      <c r="BC3569" t="s">
        <v>4564</v>
      </c>
      <c r="BD3569" t="s">
        <v>4565</v>
      </c>
      <c r="BE3569" t="s">
        <v>6808</v>
      </c>
      <c r="BF3569" t="s">
        <v>6809</v>
      </c>
      <c r="BG3569" t="s">
        <v>6810</v>
      </c>
      <c r="BH3569" t="s">
        <v>6811</v>
      </c>
      <c r="BI3569"/>
      <c r="BJ3569" s="96">
        <v>4</v>
      </c>
      <c r="BK3569" s="96" t="s">
        <v>4303</v>
      </c>
      <c r="BL3569" s="68" t="s">
        <v>6786</v>
      </c>
      <c r="CQ3569" s="205">
        <v>1</v>
      </c>
    </row>
    <row r="3570" spans="52:95" x14ac:dyDescent="0.25">
      <c r="AZ3570" s="96" t="s">
        <v>3776</v>
      </c>
      <c r="BA3570" s="96" t="s">
        <v>12</v>
      </c>
      <c r="BB3570" s="96">
        <v>3</v>
      </c>
      <c r="BC3570" t="s">
        <v>4569</v>
      </c>
      <c r="BD3570" t="s">
        <v>7432</v>
      </c>
      <c r="BE3570" t="s">
        <v>7429</v>
      </c>
      <c r="BH3570"/>
      <c r="BI3570"/>
      <c r="BJ3570" s="96">
        <v>4</v>
      </c>
      <c r="BK3570" s="96" t="s">
        <v>4304</v>
      </c>
      <c r="BL3570" s="68" t="s">
        <v>6786</v>
      </c>
      <c r="CQ3570" s="205">
        <v>1</v>
      </c>
    </row>
    <row r="3571" spans="52:95" x14ac:dyDescent="0.25">
      <c r="AZ3571" s="96" t="s">
        <v>3776</v>
      </c>
      <c r="BA3571" s="96" t="s">
        <v>12</v>
      </c>
      <c r="BB3571" s="96">
        <v>4</v>
      </c>
      <c r="BC3571" t="s">
        <v>4573</v>
      </c>
      <c r="BD3571" t="s">
        <v>6812</v>
      </c>
      <c r="BE3571" t="s">
        <v>6813</v>
      </c>
      <c r="BF3571" t="s">
        <v>6802</v>
      </c>
      <c r="BG3571" t="s">
        <v>6814</v>
      </c>
      <c r="BH3571" t="s">
        <v>6815</v>
      </c>
      <c r="BI3571" t="s">
        <v>6816</v>
      </c>
      <c r="BJ3571" s="96">
        <v>4</v>
      </c>
      <c r="BK3571" s="96" t="s">
        <v>4305</v>
      </c>
      <c r="BL3571" s="68" t="s">
        <v>6786</v>
      </c>
      <c r="CQ3571" s="205">
        <v>1</v>
      </c>
    </row>
    <row r="3572" spans="52:95" x14ac:dyDescent="0.25">
      <c r="AZ3572" s="96" t="s">
        <v>3776</v>
      </c>
      <c r="BA3572" s="96" t="s">
        <v>12</v>
      </c>
      <c r="BB3572" s="96">
        <v>5</v>
      </c>
      <c r="BC3572" t="s">
        <v>4577</v>
      </c>
      <c r="BD3572" t="s">
        <v>6817</v>
      </c>
      <c r="BE3572" t="s">
        <v>4578</v>
      </c>
      <c r="BF3572" t="s">
        <v>6818</v>
      </c>
      <c r="BG3572" t="s">
        <v>6819</v>
      </c>
      <c r="BH3572" t="s">
        <v>6793</v>
      </c>
      <c r="BI3572"/>
      <c r="BJ3572" s="96">
        <v>4</v>
      </c>
      <c r="BK3572" s="96" t="s">
        <v>4306</v>
      </c>
      <c r="BL3572" s="68" t="s">
        <v>6786</v>
      </c>
      <c r="CQ3572" s="205">
        <v>1</v>
      </c>
    </row>
    <row r="3573" spans="52:95" x14ac:dyDescent="0.25">
      <c r="AZ3573" s="96" t="s">
        <v>3790</v>
      </c>
      <c r="BA3573" s="96" t="s">
        <v>10</v>
      </c>
      <c r="BB3573" s="96">
        <v>1</v>
      </c>
      <c r="BC3573" t="s">
        <v>4512</v>
      </c>
      <c r="BD3573" t="s">
        <v>7433</v>
      </c>
      <c r="BE3573" t="s">
        <v>7428</v>
      </c>
      <c r="BF3573" t="s">
        <v>7434</v>
      </c>
      <c r="BJ3573" s="96">
        <v>4</v>
      </c>
      <c r="BK3573" s="96" t="s">
        <v>4292</v>
      </c>
      <c r="BL3573" s="68" t="s">
        <v>6786</v>
      </c>
      <c r="CQ3573" s="205">
        <v>1</v>
      </c>
    </row>
    <row r="3574" spans="52:95" x14ac:dyDescent="0.25">
      <c r="AZ3574" s="96" t="s">
        <v>3790</v>
      </c>
      <c r="BA3574" s="96" t="s">
        <v>10</v>
      </c>
      <c r="BB3574" s="96">
        <v>2</v>
      </c>
      <c r="BC3574" t="s">
        <v>4518</v>
      </c>
      <c r="BD3574" t="s">
        <v>7433</v>
      </c>
      <c r="BE3574" t="s">
        <v>6787</v>
      </c>
      <c r="BF3574" t="s">
        <v>6788</v>
      </c>
      <c r="BG3574" t="s">
        <v>6789</v>
      </c>
      <c r="BJ3574" s="96">
        <v>4</v>
      </c>
      <c r="BK3574" s="96" t="s">
        <v>4293</v>
      </c>
      <c r="BL3574" s="68" t="s">
        <v>6786</v>
      </c>
      <c r="CQ3574" s="205">
        <v>1</v>
      </c>
    </row>
    <row r="3575" spans="52:95" x14ac:dyDescent="0.25">
      <c r="AZ3575" s="96" t="s">
        <v>3790</v>
      </c>
      <c r="BA3575" s="96" t="s">
        <v>10</v>
      </c>
      <c r="BB3575" s="96">
        <v>3</v>
      </c>
      <c r="BC3575" t="s">
        <v>4523</v>
      </c>
      <c r="BD3575" t="s">
        <v>7433</v>
      </c>
      <c r="BE3575" t="s">
        <v>7435</v>
      </c>
      <c r="BJ3575" s="96">
        <v>4</v>
      </c>
      <c r="BK3575" s="96" t="s">
        <v>4294</v>
      </c>
      <c r="BL3575" s="68" t="s">
        <v>6786</v>
      </c>
      <c r="CQ3575" s="205">
        <v>1</v>
      </c>
    </row>
    <row r="3576" spans="52:95" x14ac:dyDescent="0.25">
      <c r="AZ3576" s="96" t="s">
        <v>3790</v>
      </c>
      <c r="BA3576" s="96" t="s">
        <v>10</v>
      </c>
      <c r="BB3576" s="96">
        <v>4</v>
      </c>
      <c r="BC3576" t="s">
        <v>4527</v>
      </c>
      <c r="BD3576" t="s">
        <v>7433</v>
      </c>
      <c r="BE3576" t="s">
        <v>7180</v>
      </c>
      <c r="BJ3576" s="96">
        <v>4</v>
      </c>
      <c r="BK3576" s="96" t="s">
        <v>4295</v>
      </c>
      <c r="BL3576" s="68" t="s">
        <v>6786</v>
      </c>
      <c r="CQ3576" s="205">
        <v>1</v>
      </c>
    </row>
    <row r="3577" spans="52:95" x14ac:dyDescent="0.25">
      <c r="AZ3577" s="96" t="s">
        <v>3790</v>
      </c>
      <c r="BA3577" s="96" t="s">
        <v>10</v>
      </c>
      <c r="BB3577" s="96">
        <v>5</v>
      </c>
      <c r="BC3577" t="s">
        <v>4531</v>
      </c>
      <c r="BD3577" t="s">
        <v>7433</v>
      </c>
      <c r="BE3577" t="s">
        <v>7436</v>
      </c>
      <c r="BF3577" t="s">
        <v>6792</v>
      </c>
      <c r="BG3577" t="s">
        <v>6793</v>
      </c>
      <c r="BJ3577" s="96">
        <v>4</v>
      </c>
      <c r="BK3577" s="96" t="s">
        <v>4296</v>
      </c>
      <c r="BL3577" s="68" t="s">
        <v>6786</v>
      </c>
      <c r="CQ3577" s="205">
        <v>1</v>
      </c>
    </row>
    <row r="3578" spans="52:95" x14ac:dyDescent="0.25">
      <c r="AZ3578" s="96" t="s">
        <v>3790</v>
      </c>
      <c r="BA3578" s="96" t="s">
        <v>54</v>
      </c>
      <c r="BB3578" s="96">
        <v>1</v>
      </c>
      <c r="BC3578" t="s">
        <v>4536</v>
      </c>
      <c r="BD3578" t="s">
        <v>7437</v>
      </c>
      <c r="BJ3578" s="96">
        <v>4</v>
      </c>
      <c r="BK3578" s="96" t="s">
        <v>4297</v>
      </c>
      <c r="BL3578" s="68" t="s">
        <v>6786</v>
      </c>
      <c r="CQ3578" s="205">
        <v>1</v>
      </c>
    </row>
    <row r="3579" spans="52:95" x14ac:dyDescent="0.25">
      <c r="AZ3579" s="96" t="s">
        <v>3790</v>
      </c>
      <c r="BA3579" s="96" t="s">
        <v>54</v>
      </c>
      <c r="BB3579" s="96">
        <v>2</v>
      </c>
      <c r="BC3579" t="s">
        <v>4540</v>
      </c>
      <c r="BD3579" t="s">
        <v>4541</v>
      </c>
      <c r="BE3579" t="s">
        <v>6794</v>
      </c>
      <c r="BF3579" t="s">
        <v>6789</v>
      </c>
      <c r="BG3579" t="s">
        <v>6788</v>
      </c>
      <c r="BH3579" s="96" t="s">
        <v>6795</v>
      </c>
      <c r="BJ3579" s="96">
        <v>4</v>
      </c>
      <c r="BK3579" s="96" t="s">
        <v>4298</v>
      </c>
      <c r="BL3579" s="68" t="s">
        <v>6786</v>
      </c>
      <c r="CQ3579" s="205">
        <v>1</v>
      </c>
    </row>
    <row r="3580" spans="52:95" x14ac:dyDescent="0.25">
      <c r="AZ3580" s="96" t="s">
        <v>3790</v>
      </c>
      <c r="BA3580" s="96" t="s">
        <v>54</v>
      </c>
      <c r="BB3580" s="96">
        <v>3</v>
      </c>
      <c r="BC3580" t="s">
        <v>4545</v>
      </c>
      <c r="BD3580" t="s">
        <v>7435</v>
      </c>
      <c r="BJ3580" s="96">
        <v>4</v>
      </c>
      <c r="BK3580" s="96" t="s">
        <v>4299</v>
      </c>
      <c r="BL3580" s="68" t="s">
        <v>6786</v>
      </c>
      <c r="CQ3580" s="205">
        <v>1</v>
      </c>
    </row>
    <row r="3581" spans="52:95" x14ac:dyDescent="0.25">
      <c r="AZ3581" s="96" t="s">
        <v>3790</v>
      </c>
      <c r="BA3581" s="96" t="s">
        <v>54</v>
      </c>
      <c r="BB3581" s="96">
        <v>4</v>
      </c>
      <c r="BC3581" t="s">
        <v>4550</v>
      </c>
      <c r="BD3581" t="s">
        <v>4551</v>
      </c>
      <c r="BE3581" t="s">
        <v>6799</v>
      </c>
      <c r="BF3581" t="s">
        <v>6800</v>
      </c>
      <c r="BG3581" t="s">
        <v>6801</v>
      </c>
      <c r="BH3581" s="96" t="s">
        <v>6802</v>
      </c>
      <c r="BI3581" s="96" t="s">
        <v>6803</v>
      </c>
      <c r="BJ3581" s="96">
        <v>4</v>
      </c>
      <c r="BK3581" s="96" t="s">
        <v>4300</v>
      </c>
      <c r="BL3581" s="68" t="s">
        <v>6786</v>
      </c>
      <c r="CQ3581" s="205">
        <v>1</v>
      </c>
    </row>
    <row r="3582" spans="52:95" x14ac:dyDescent="0.25">
      <c r="AZ3582" s="96" t="s">
        <v>3790</v>
      </c>
      <c r="BA3582" s="96" t="s">
        <v>54</v>
      </c>
      <c r="BB3582" s="96">
        <v>5</v>
      </c>
      <c r="BC3582" t="s">
        <v>4555</v>
      </c>
      <c r="BD3582" t="s">
        <v>4556</v>
      </c>
      <c r="BE3582" t="s">
        <v>6804</v>
      </c>
      <c r="BF3582" t="s">
        <v>6805</v>
      </c>
      <c r="BG3582" t="s">
        <v>6806</v>
      </c>
      <c r="BH3582" s="96" t="s">
        <v>6807</v>
      </c>
      <c r="BJ3582" s="96">
        <v>4</v>
      </c>
      <c r="BK3582" s="96" t="s">
        <v>4301</v>
      </c>
      <c r="BL3582" s="68" t="s">
        <v>6786</v>
      </c>
      <c r="CQ3582" s="205">
        <v>1</v>
      </c>
    </row>
    <row r="3583" spans="52:95" x14ac:dyDescent="0.25">
      <c r="AZ3583" s="96" t="s">
        <v>3790</v>
      </c>
      <c r="BA3583" s="96" t="s">
        <v>12</v>
      </c>
      <c r="BB3583" s="96">
        <v>1</v>
      </c>
      <c r="BC3583" t="s">
        <v>4560</v>
      </c>
      <c r="BD3583" t="s">
        <v>7428</v>
      </c>
      <c r="BE3583" t="s">
        <v>7434</v>
      </c>
      <c r="BH3583"/>
      <c r="BI3583"/>
      <c r="BJ3583" s="96">
        <v>4</v>
      </c>
      <c r="BK3583" s="96" t="s">
        <v>4302</v>
      </c>
      <c r="BL3583" s="68" t="s">
        <v>6786</v>
      </c>
      <c r="CQ3583" s="205">
        <v>1</v>
      </c>
    </row>
    <row r="3584" spans="52:95" x14ac:dyDescent="0.25">
      <c r="AZ3584" s="96" t="s">
        <v>3790</v>
      </c>
      <c r="BA3584" s="96" t="s">
        <v>12</v>
      </c>
      <c r="BB3584" s="96">
        <v>2</v>
      </c>
      <c r="BC3584" t="s">
        <v>4564</v>
      </c>
      <c r="BD3584" t="s">
        <v>4565</v>
      </c>
      <c r="BE3584" t="s">
        <v>6808</v>
      </c>
      <c r="BF3584" t="s">
        <v>6809</v>
      </c>
      <c r="BG3584" t="s">
        <v>6810</v>
      </c>
      <c r="BH3584" t="s">
        <v>6811</v>
      </c>
      <c r="BI3584"/>
      <c r="BJ3584" s="96">
        <v>4</v>
      </c>
      <c r="BK3584" s="96" t="s">
        <v>4303</v>
      </c>
      <c r="BL3584" s="68" t="s">
        <v>6786</v>
      </c>
      <c r="CQ3584" s="205">
        <v>1</v>
      </c>
    </row>
    <row r="3585" spans="52:95" x14ac:dyDescent="0.25">
      <c r="AZ3585" s="96" t="s">
        <v>3790</v>
      </c>
      <c r="BA3585" s="96" t="s">
        <v>12</v>
      </c>
      <c r="BB3585" s="96">
        <v>3</v>
      </c>
      <c r="BC3585" t="s">
        <v>4569</v>
      </c>
      <c r="BD3585" t="s">
        <v>7438</v>
      </c>
      <c r="BE3585" t="s">
        <v>7435</v>
      </c>
      <c r="BH3585"/>
      <c r="BI3585"/>
      <c r="BJ3585" s="96">
        <v>4</v>
      </c>
      <c r="BK3585" s="96" t="s">
        <v>4304</v>
      </c>
      <c r="BL3585" s="68" t="s">
        <v>6786</v>
      </c>
      <c r="CQ3585" s="205">
        <v>1</v>
      </c>
    </row>
    <row r="3586" spans="52:95" x14ac:dyDescent="0.25">
      <c r="AZ3586" s="96" t="s">
        <v>3790</v>
      </c>
      <c r="BA3586" s="96" t="s">
        <v>12</v>
      </c>
      <c r="BB3586" s="96">
        <v>4</v>
      </c>
      <c r="BC3586" t="s">
        <v>4573</v>
      </c>
      <c r="BD3586" t="s">
        <v>6812</v>
      </c>
      <c r="BE3586" t="s">
        <v>6813</v>
      </c>
      <c r="BF3586" t="s">
        <v>6802</v>
      </c>
      <c r="BG3586" t="s">
        <v>6814</v>
      </c>
      <c r="BH3586" t="s">
        <v>6815</v>
      </c>
      <c r="BI3586" t="s">
        <v>6816</v>
      </c>
      <c r="BJ3586" s="96">
        <v>4</v>
      </c>
      <c r="BK3586" s="96" t="s">
        <v>4305</v>
      </c>
      <c r="BL3586" s="68" t="s">
        <v>6786</v>
      </c>
      <c r="CQ3586" s="205">
        <v>1</v>
      </c>
    </row>
    <row r="3587" spans="52:95" x14ac:dyDescent="0.25">
      <c r="AZ3587" s="96" t="s">
        <v>3790</v>
      </c>
      <c r="BA3587" s="96" t="s">
        <v>12</v>
      </c>
      <c r="BB3587" s="96">
        <v>5</v>
      </c>
      <c r="BC3587" t="s">
        <v>4577</v>
      </c>
      <c r="BD3587" t="s">
        <v>6817</v>
      </c>
      <c r="BE3587" t="s">
        <v>4578</v>
      </c>
      <c r="BF3587" t="s">
        <v>6818</v>
      </c>
      <c r="BG3587" t="s">
        <v>6819</v>
      </c>
      <c r="BH3587" t="s">
        <v>6793</v>
      </c>
      <c r="BI3587"/>
      <c r="BJ3587" s="96">
        <v>4</v>
      </c>
      <c r="BK3587" s="96" t="s">
        <v>4306</v>
      </c>
      <c r="BL3587" s="68" t="s">
        <v>6786</v>
      </c>
      <c r="CQ3587" s="205">
        <v>1</v>
      </c>
    </row>
    <row r="3588" spans="52:95" x14ac:dyDescent="0.25">
      <c r="AZ3588" s="96" t="s">
        <v>3801</v>
      </c>
      <c r="BA3588" s="96" t="s">
        <v>10</v>
      </c>
      <c r="BB3588" s="96">
        <v>1</v>
      </c>
      <c r="BC3588" t="s">
        <v>4512</v>
      </c>
      <c r="BD3588" t="s">
        <v>7439</v>
      </c>
      <c r="BE3588" t="s">
        <v>7428</v>
      </c>
      <c r="BF3588" t="s">
        <v>7440</v>
      </c>
      <c r="BJ3588" s="96">
        <v>4</v>
      </c>
      <c r="BK3588" s="96" t="s">
        <v>4292</v>
      </c>
      <c r="BL3588" s="68" t="s">
        <v>6786</v>
      </c>
      <c r="CQ3588" s="205">
        <v>1</v>
      </c>
    </row>
    <row r="3589" spans="52:95" x14ac:dyDescent="0.25">
      <c r="AZ3589" s="96" t="s">
        <v>3801</v>
      </c>
      <c r="BA3589" s="96" t="s">
        <v>10</v>
      </c>
      <c r="BB3589" s="96">
        <v>2</v>
      </c>
      <c r="BC3589" t="s">
        <v>4518</v>
      </c>
      <c r="BD3589" t="s">
        <v>7439</v>
      </c>
      <c r="BE3589" t="s">
        <v>6787</v>
      </c>
      <c r="BF3589" t="s">
        <v>6788</v>
      </c>
      <c r="BG3589" t="s">
        <v>6789</v>
      </c>
      <c r="BJ3589" s="96">
        <v>4</v>
      </c>
      <c r="BK3589" s="96" t="s">
        <v>4293</v>
      </c>
      <c r="BL3589" s="68" t="s">
        <v>6786</v>
      </c>
      <c r="CQ3589" s="205">
        <v>1</v>
      </c>
    </row>
    <row r="3590" spans="52:95" x14ac:dyDescent="0.25">
      <c r="AZ3590" s="96" t="s">
        <v>3801</v>
      </c>
      <c r="BA3590" s="96" t="s">
        <v>10</v>
      </c>
      <c r="BB3590" s="96">
        <v>3</v>
      </c>
      <c r="BC3590" t="s">
        <v>4523</v>
      </c>
      <c r="BD3590" t="s">
        <v>7439</v>
      </c>
      <c r="BE3590" t="s">
        <v>7441</v>
      </c>
      <c r="BJ3590" s="96">
        <v>4</v>
      </c>
      <c r="BK3590" s="96" t="s">
        <v>4294</v>
      </c>
      <c r="BL3590" s="68" t="s">
        <v>6786</v>
      </c>
      <c r="CQ3590" s="205">
        <v>1</v>
      </c>
    </row>
    <row r="3591" spans="52:95" x14ac:dyDescent="0.25">
      <c r="AZ3591" s="96" t="s">
        <v>3801</v>
      </c>
      <c r="BA3591" s="96" t="s">
        <v>10</v>
      </c>
      <c r="BB3591" s="96">
        <v>4</v>
      </c>
      <c r="BC3591" t="s">
        <v>4527</v>
      </c>
      <c r="BD3591" t="s">
        <v>7439</v>
      </c>
      <c r="BE3591" t="s">
        <v>7180</v>
      </c>
      <c r="BJ3591" s="96">
        <v>4</v>
      </c>
      <c r="BK3591" s="96" t="s">
        <v>4295</v>
      </c>
      <c r="BL3591" s="68" t="s">
        <v>6786</v>
      </c>
      <c r="CQ3591" s="205">
        <v>1</v>
      </c>
    </row>
    <row r="3592" spans="52:95" x14ac:dyDescent="0.25">
      <c r="AZ3592" s="96" t="s">
        <v>3801</v>
      </c>
      <c r="BA3592" s="96" t="s">
        <v>10</v>
      </c>
      <c r="BB3592" s="96">
        <v>5</v>
      </c>
      <c r="BC3592" t="s">
        <v>4531</v>
      </c>
      <c r="BD3592" t="s">
        <v>7439</v>
      </c>
      <c r="BE3592" t="s">
        <v>7442</v>
      </c>
      <c r="BF3592" t="s">
        <v>6792</v>
      </c>
      <c r="BG3592" t="s">
        <v>6793</v>
      </c>
      <c r="BJ3592" s="96">
        <v>4</v>
      </c>
      <c r="BK3592" s="96" t="s">
        <v>4296</v>
      </c>
      <c r="BL3592" s="68" t="s">
        <v>6786</v>
      </c>
      <c r="CQ3592" s="205">
        <v>1</v>
      </c>
    </row>
    <row r="3593" spans="52:95" x14ac:dyDescent="0.25">
      <c r="AZ3593" s="96" t="s">
        <v>3801</v>
      </c>
      <c r="BA3593" s="96" t="s">
        <v>54</v>
      </c>
      <c r="BB3593" s="96">
        <v>1</v>
      </c>
      <c r="BC3593" t="s">
        <v>4536</v>
      </c>
      <c r="BD3593" t="s">
        <v>7443</v>
      </c>
      <c r="BJ3593" s="96">
        <v>4</v>
      </c>
      <c r="BK3593" s="96" t="s">
        <v>4297</v>
      </c>
      <c r="BL3593" s="68" t="s">
        <v>6786</v>
      </c>
      <c r="CQ3593" s="205">
        <v>1</v>
      </c>
    </row>
    <row r="3594" spans="52:95" x14ac:dyDescent="0.25">
      <c r="AZ3594" s="96" t="s">
        <v>3801</v>
      </c>
      <c r="BA3594" s="96" t="s">
        <v>54</v>
      </c>
      <c r="BB3594" s="96">
        <v>2</v>
      </c>
      <c r="BC3594" t="s">
        <v>4540</v>
      </c>
      <c r="BD3594" t="s">
        <v>4541</v>
      </c>
      <c r="BE3594" t="s">
        <v>6794</v>
      </c>
      <c r="BF3594" t="s">
        <v>6789</v>
      </c>
      <c r="BG3594" t="s">
        <v>6788</v>
      </c>
      <c r="BH3594" s="96" t="s">
        <v>6795</v>
      </c>
      <c r="BJ3594" s="96">
        <v>4</v>
      </c>
      <c r="BK3594" s="96" t="s">
        <v>4298</v>
      </c>
      <c r="BL3594" s="68" t="s">
        <v>6786</v>
      </c>
      <c r="CQ3594" s="205">
        <v>1</v>
      </c>
    </row>
    <row r="3595" spans="52:95" x14ac:dyDescent="0.25">
      <c r="AZ3595" s="96" t="s">
        <v>3801</v>
      </c>
      <c r="BA3595" s="96" t="s">
        <v>54</v>
      </c>
      <c r="BB3595" s="96">
        <v>3</v>
      </c>
      <c r="BC3595" t="s">
        <v>4545</v>
      </c>
      <c r="BD3595" t="s">
        <v>7441</v>
      </c>
      <c r="BJ3595" s="96">
        <v>4</v>
      </c>
      <c r="BK3595" s="96" t="s">
        <v>4299</v>
      </c>
      <c r="BL3595" s="68" t="s">
        <v>6786</v>
      </c>
      <c r="CQ3595" s="205">
        <v>1</v>
      </c>
    </row>
    <row r="3596" spans="52:95" x14ac:dyDescent="0.25">
      <c r="AZ3596" s="96" t="s">
        <v>3801</v>
      </c>
      <c r="BA3596" s="96" t="s">
        <v>54</v>
      </c>
      <c r="BB3596" s="96">
        <v>4</v>
      </c>
      <c r="BC3596" t="s">
        <v>4550</v>
      </c>
      <c r="BD3596" t="s">
        <v>4551</v>
      </c>
      <c r="BE3596" t="s">
        <v>6799</v>
      </c>
      <c r="BF3596" t="s">
        <v>6800</v>
      </c>
      <c r="BG3596" t="s">
        <v>6801</v>
      </c>
      <c r="BH3596" s="96" t="s">
        <v>6802</v>
      </c>
      <c r="BI3596" s="96" t="s">
        <v>6803</v>
      </c>
      <c r="BJ3596" s="96">
        <v>4</v>
      </c>
      <c r="BK3596" s="96" t="s">
        <v>4300</v>
      </c>
      <c r="BL3596" s="68" t="s">
        <v>6786</v>
      </c>
      <c r="CQ3596" s="205">
        <v>1</v>
      </c>
    </row>
    <row r="3597" spans="52:95" x14ac:dyDescent="0.25">
      <c r="AZ3597" s="96" t="s">
        <v>3801</v>
      </c>
      <c r="BA3597" s="96" t="s">
        <v>54</v>
      </c>
      <c r="BB3597" s="96">
        <v>5</v>
      </c>
      <c r="BC3597" t="s">
        <v>4555</v>
      </c>
      <c r="BD3597" t="s">
        <v>4556</v>
      </c>
      <c r="BE3597" t="s">
        <v>6804</v>
      </c>
      <c r="BF3597" t="s">
        <v>6805</v>
      </c>
      <c r="BG3597" t="s">
        <v>6806</v>
      </c>
      <c r="BH3597" s="96" t="s">
        <v>6807</v>
      </c>
      <c r="BJ3597" s="96">
        <v>4</v>
      </c>
      <c r="BK3597" s="96" t="s">
        <v>4301</v>
      </c>
      <c r="BL3597" s="68" t="s">
        <v>6786</v>
      </c>
      <c r="CQ3597" s="205">
        <v>1</v>
      </c>
    </row>
    <row r="3598" spans="52:95" x14ac:dyDescent="0.25">
      <c r="AZ3598" s="96" t="s">
        <v>3801</v>
      </c>
      <c r="BA3598" s="96" t="s">
        <v>12</v>
      </c>
      <c r="BB3598" s="96">
        <v>1</v>
      </c>
      <c r="BC3598" t="s">
        <v>4560</v>
      </c>
      <c r="BD3598" t="s">
        <v>7428</v>
      </c>
      <c r="BE3598" t="s">
        <v>7440</v>
      </c>
      <c r="BH3598"/>
      <c r="BI3598"/>
      <c r="BJ3598" s="96">
        <v>4</v>
      </c>
      <c r="BK3598" s="96" t="s">
        <v>4302</v>
      </c>
      <c r="BL3598" s="68" t="s">
        <v>6786</v>
      </c>
      <c r="CQ3598" s="205">
        <v>1</v>
      </c>
    </row>
    <row r="3599" spans="52:95" x14ac:dyDescent="0.25">
      <c r="AZ3599" s="96" t="s">
        <v>3801</v>
      </c>
      <c r="BA3599" s="96" t="s">
        <v>12</v>
      </c>
      <c r="BB3599" s="96">
        <v>2</v>
      </c>
      <c r="BC3599" t="s">
        <v>4564</v>
      </c>
      <c r="BD3599" t="s">
        <v>4565</v>
      </c>
      <c r="BE3599" t="s">
        <v>6808</v>
      </c>
      <c r="BF3599" t="s">
        <v>6809</v>
      </c>
      <c r="BG3599" t="s">
        <v>6810</v>
      </c>
      <c r="BH3599" t="s">
        <v>6811</v>
      </c>
      <c r="BI3599"/>
      <c r="BJ3599" s="96">
        <v>4</v>
      </c>
      <c r="BK3599" s="96" t="s">
        <v>4303</v>
      </c>
      <c r="BL3599" s="68" t="s">
        <v>6786</v>
      </c>
      <c r="CQ3599" s="205">
        <v>1</v>
      </c>
    </row>
    <row r="3600" spans="52:95" x14ac:dyDescent="0.25">
      <c r="AZ3600" s="96" t="s">
        <v>3801</v>
      </c>
      <c r="BA3600" s="96" t="s">
        <v>12</v>
      </c>
      <c r="BB3600" s="96">
        <v>3</v>
      </c>
      <c r="BC3600" t="s">
        <v>4569</v>
      </c>
      <c r="BD3600" t="s">
        <v>7444</v>
      </c>
      <c r="BE3600" t="s">
        <v>7441</v>
      </c>
      <c r="BH3600"/>
      <c r="BI3600"/>
      <c r="BJ3600" s="96">
        <v>4</v>
      </c>
      <c r="BK3600" s="96" t="s">
        <v>4304</v>
      </c>
      <c r="BL3600" s="68" t="s">
        <v>6786</v>
      </c>
      <c r="CQ3600" s="205">
        <v>1</v>
      </c>
    </row>
    <row r="3601" spans="52:95" x14ac:dyDescent="0.25">
      <c r="AZ3601" s="96" t="s">
        <v>3801</v>
      </c>
      <c r="BA3601" s="96" t="s">
        <v>12</v>
      </c>
      <c r="BB3601" s="96">
        <v>4</v>
      </c>
      <c r="BC3601" t="s">
        <v>4573</v>
      </c>
      <c r="BD3601" t="s">
        <v>6812</v>
      </c>
      <c r="BE3601" t="s">
        <v>6813</v>
      </c>
      <c r="BF3601" t="s">
        <v>6802</v>
      </c>
      <c r="BG3601" t="s">
        <v>6814</v>
      </c>
      <c r="BH3601" t="s">
        <v>6815</v>
      </c>
      <c r="BI3601" t="s">
        <v>6816</v>
      </c>
      <c r="BJ3601" s="96">
        <v>4</v>
      </c>
      <c r="BK3601" s="96" t="s">
        <v>4305</v>
      </c>
      <c r="BL3601" s="68" t="s">
        <v>6786</v>
      </c>
      <c r="CQ3601" s="205">
        <v>1</v>
      </c>
    </row>
    <row r="3602" spans="52:95" x14ac:dyDescent="0.25">
      <c r="AZ3602" s="96" t="s">
        <v>3801</v>
      </c>
      <c r="BA3602" s="96" t="s">
        <v>12</v>
      </c>
      <c r="BB3602" s="96">
        <v>5</v>
      </c>
      <c r="BC3602" t="s">
        <v>4577</v>
      </c>
      <c r="BD3602" t="s">
        <v>6817</v>
      </c>
      <c r="BE3602" t="s">
        <v>4578</v>
      </c>
      <c r="BF3602" t="s">
        <v>6818</v>
      </c>
      <c r="BG3602" t="s">
        <v>6819</v>
      </c>
      <c r="BH3602" t="s">
        <v>6793</v>
      </c>
      <c r="BI3602"/>
      <c r="BJ3602" s="96">
        <v>4</v>
      </c>
      <c r="BK3602" s="96" t="s">
        <v>4306</v>
      </c>
      <c r="BL3602" s="68" t="s">
        <v>6786</v>
      </c>
      <c r="CQ3602" s="205">
        <v>1</v>
      </c>
    </row>
    <row r="3603" spans="52:95" x14ac:dyDescent="0.25">
      <c r="AZ3603" s="96" t="s">
        <v>3812</v>
      </c>
      <c r="BA3603" s="96" t="s">
        <v>10</v>
      </c>
      <c r="BB3603" s="96">
        <v>1</v>
      </c>
      <c r="BC3603" t="s">
        <v>4512</v>
      </c>
      <c r="BD3603" t="s">
        <v>7445</v>
      </c>
      <c r="BE3603" t="s">
        <v>7428</v>
      </c>
      <c r="BF3603" t="s">
        <v>7446</v>
      </c>
      <c r="BJ3603" s="96">
        <v>4</v>
      </c>
      <c r="BK3603" s="96" t="s">
        <v>4292</v>
      </c>
      <c r="BL3603" s="68" t="s">
        <v>6786</v>
      </c>
      <c r="CQ3603" s="205">
        <v>1</v>
      </c>
    </row>
    <row r="3604" spans="52:95" x14ac:dyDescent="0.25">
      <c r="AZ3604" s="96" t="s">
        <v>3812</v>
      </c>
      <c r="BA3604" s="96" t="s">
        <v>10</v>
      </c>
      <c r="BB3604" s="96">
        <v>2</v>
      </c>
      <c r="BC3604" t="s">
        <v>4518</v>
      </c>
      <c r="BD3604" t="s">
        <v>7445</v>
      </c>
      <c r="BE3604" t="s">
        <v>6787</v>
      </c>
      <c r="BF3604" t="s">
        <v>6788</v>
      </c>
      <c r="BG3604" t="s">
        <v>6789</v>
      </c>
      <c r="BJ3604" s="96">
        <v>4</v>
      </c>
      <c r="BK3604" s="96" t="s">
        <v>4293</v>
      </c>
      <c r="BL3604" s="68" t="s">
        <v>6786</v>
      </c>
      <c r="CQ3604" s="205">
        <v>1</v>
      </c>
    </row>
    <row r="3605" spans="52:95" x14ac:dyDescent="0.25">
      <c r="AZ3605" s="96" t="s">
        <v>3812</v>
      </c>
      <c r="BA3605" s="96" t="s">
        <v>10</v>
      </c>
      <c r="BB3605" s="96">
        <v>3</v>
      </c>
      <c r="BC3605" t="s">
        <v>4523</v>
      </c>
      <c r="BD3605" t="s">
        <v>7445</v>
      </c>
      <c r="BE3605" t="s">
        <v>7447</v>
      </c>
      <c r="BJ3605" s="96">
        <v>4</v>
      </c>
      <c r="BK3605" s="96" t="s">
        <v>4294</v>
      </c>
      <c r="BL3605" s="68" t="s">
        <v>6786</v>
      </c>
      <c r="CQ3605" s="205">
        <v>1</v>
      </c>
    </row>
    <row r="3606" spans="52:95" x14ac:dyDescent="0.25">
      <c r="AZ3606" s="96" t="s">
        <v>3812</v>
      </c>
      <c r="BA3606" s="96" t="s">
        <v>10</v>
      </c>
      <c r="BB3606" s="96">
        <v>4</v>
      </c>
      <c r="BC3606" t="s">
        <v>4527</v>
      </c>
      <c r="BD3606" t="s">
        <v>7445</v>
      </c>
      <c r="BE3606" t="s">
        <v>7180</v>
      </c>
      <c r="BJ3606" s="96">
        <v>4</v>
      </c>
      <c r="BK3606" s="96" t="s">
        <v>4295</v>
      </c>
      <c r="BL3606" s="68" t="s">
        <v>6786</v>
      </c>
      <c r="CQ3606" s="205">
        <v>1</v>
      </c>
    </row>
    <row r="3607" spans="52:95" x14ac:dyDescent="0.25">
      <c r="AZ3607" s="96" t="s">
        <v>3812</v>
      </c>
      <c r="BA3607" s="96" t="s">
        <v>10</v>
      </c>
      <c r="BB3607" s="96">
        <v>5</v>
      </c>
      <c r="BC3607" t="s">
        <v>4531</v>
      </c>
      <c r="BD3607" t="s">
        <v>7445</v>
      </c>
      <c r="BE3607" t="s">
        <v>7448</v>
      </c>
      <c r="BF3607" t="s">
        <v>6792</v>
      </c>
      <c r="BG3607" t="s">
        <v>6793</v>
      </c>
      <c r="BJ3607" s="96">
        <v>4</v>
      </c>
      <c r="BK3607" s="96" t="s">
        <v>4296</v>
      </c>
      <c r="BL3607" s="68" t="s">
        <v>6786</v>
      </c>
      <c r="CQ3607" s="205">
        <v>1</v>
      </c>
    </row>
    <row r="3608" spans="52:95" x14ac:dyDescent="0.25">
      <c r="AZ3608" s="96" t="s">
        <v>3812</v>
      </c>
      <c r="BA3608" s="96" t="s">
        <v>54</v>
      </c>
      <c r="BB3608" s="96">
        <v>1</v>
      </c>
      <c r="BC3608" t="s">
        <v>4536</v>
      </c>
      <c r="BD3608" t="s">
        <v>7449</v>
      </c>
      <c r="BJ3608" s="96">
        <v>4</v>
      </c>
      <c r="BK3608" s="96" t="s">
        <v>4297</v>
      </c>
      <c r="BL3608" s="68" t="s">
        <v>6786</v>
      </c>
      <c r="CQ3608" s="205">
        <v>1</v>
      </c>
    </row>
    <row r="3609" spans="52:95" x14ac:dyDescent="0.25">
      <c r="AZ3609" s="96" t="s">
        <v>3812</v>
      </c>
      <c r="BA3609" s="96" t="s">
        <v>54</v>
      </c>
      <c r="BB3609" s="96">
        <v>2</v>
      </c>
      <c r="BC3609" t="s">
        <v>4540</v>
      </c>
      <c r="BD3609" t="s">
        <v>4541</v>
      </c>
      <c r="BE3609" t="s">
        <v>6794</v>
      </c>
      <c r="BF3609" t="s">
        <v>6789</v>
      </c>
      <c r="BG3609" t="s">
        <v>6788</v>
      </c>
      <c r="BH3609" s="96" t="s">
        <v>6795</v>
      </c>
      <c r="BJ3609" s="96">
        <v>4</v>
      </c>
      <c r="BK3609" s="96" t="s">
        <v>4298</v>
      </c>
      <c r="BL3609" s="68" t="s">
        <v>6786</v>
      </c>
      <c r="CQ3609" s="205">
        <v>1</v>
      </c>
    </row>
    <row r="3610" spans="52:95" x14ac:dyDescent="0.25">
      <c r="AZ3610" s="96" t="s">
        <v>3812</v>
      </c>
      <c r="BA3610" s="96" t="s">
        <v>54</v>
      </c>
      <c r="BB3610" s="96">
        <v>3</v>
      </c>
      <c r="BC3610" t="s">
        <v>4545</v>
      </c>
      <c r="BD3610" t="s">
        <v>7447</v>
      </c>
      <c r="BJ3610" s="96">
        <v>4</v>
      </c>
      <c r="BK3610" s="96" t="s">
        <v>4299</v>
      </c>
      <c r="BL3610" s="68" t="s">
        <v>6786</v>
      </c>
      <c r="CQ3610" s="205">
        <v>1</v>
      </c>
    </row>
    <row r="3611" spans="52:95" x14ac:dyDescent="0.25">
      <c r="AZ3611" s="96" t="s">
        <v>3812</v>
      </c>
      <c r="BA3611" s="96" t="s">
        <v>54</v>
      </c>
      <c r="BB3611" s="96">
        <v>4</v>
      </c>
      <c r="BC3611" t="s">
        <v>4550</v>
      </c>
      <c r="BD3611" t="s">
        <v>4551</v>
      </c>
      <c r="BE3611" t="s">
        <v>6799</v>
      </c>
      <c r="BF3611" t="s">
        <v>6800</v>
      </c>
      <c r="BG3611" t="s">
        <v>6801</v>
      </c>
      <c r="BH3611" s="96" t="s">
        <v>6802</v>
      </c>
      <c r="BI3611" s="96" t="s">
        <v>6803</v>
      </c>
      <c r="BJ3611" s="96">
        <v>4</v>
      </c>
      <c r="BK3611" s="96" t="s">
        <v>4300</v>
      </c>
      <c r="BL3611" s="68" t="s">
        <v>6786</v>
      </c>
      <c r="CQ3611" s="205">
        <v>1</v>
      </c>
    </row>
    <row r="3612" spans="52:95" x14ac:dyDescent="0.25">
      <c r="AZ3612" s="96" t="s">
        <v>3812</v>
      </c>
      <c r="BA3612" s="96" t="s">
        <v>54</v>
      </c>
      <c r="BB3612" s="96">
        <v>5</v>
      </c>
      <c r="BC3612" t="s">
        <v>4555</v>
      </c>
      <c r="BD3612" t="s">
        <v>4556</v>
      </c>
      <c r="BE3612" t="s">
        <v>6804</v>
      </c>
      <c r="BF3612" t="s">
        <v>6805</v>
      </c>
      <c r="BG3612" t="s">
        <v>6806</v>
      </c>
      <c r="BH3612" s="96" t="s">
        <v>6807</v>
      </c>
      <c r="BJ3612" s="96">
        <v>4</v>
      </c>
      <c r="BK3612" s="96" t="s">
        <v>4301</v>
      </c>
      <c r="BL3612" s="68" t="s">
        <v>6786</v>
      </c>
      <c r="CQ3612" s="205">
        <v>1</v>
      </c>
    </row>
    <row r="3613" spans="52:95" x14ac:dyDescent="0.25">
      <c r="AZ3613" s="96" t="s">
        <v>3812</v>
      </c>
      <c r="BA3613" s="96" t="s">
        <v>12</v>
      </c>
      <c r="BB3613" s="96">
        <v>1</v>
      </c>
      <c r="BC3613" t="s">
        <v>4560</v>
      </c>
      <c r="BD3613" t="s">
        <v>7428</v>
      </c>
      <c r="BE3613" t="s">
        <v>7446</v>
      </c>
      <c r="BH3613"/>
      <c r="BI3613"/>
      <c r="BJ3613" s="96">
        <v>4</v>
      </c>
      <c r="BK3613" s="96" t="s">
        <v>4302</v>
      </c>
      <c r="BL3613" s="68" t="s">
        <v>6786</v>
      </c>
      <c r="CQ3613" s="205">
        <v>1</v>
      </c>
    </row>
    <row r="3614" spans="52:95" x14ac:dyDescent="0.25">
      <c r="AZ3614" s="96" t="s">
        <v>3812</v>
      </c>
      <c r="BA3614" s="96" t="s">
        <v>12</v>
      </c>
      <c r="BB3614" s="96">
        <v>2</v>
      </c>
      <c r="BC3614" t="s">
        <v>4564</v>
      </c>
      <c r="BD3614" t="s">
        <v>4565</v>
      </c>
      <c r="BE3614" t="s">
        <v>6808</v>
      </c>
      <c r="BF3614" t="s">
        <v>6809</v>
      </c>
      <c r="BG3614" t="s">
        <v>6810</v>
      </c>
      <c r="BH3614" t="s">
        <v>6811</v>
      </c>
      <c r="BI3614"/>
      <c r="BJ3614" s="96">
        <v>4</v>
      </c>
      <c r="BK3614" s="96" t="s">
        <v>4303</v>
      </c>
      <c r="BL3614" s="68" t="s">
        <v>6786</v>
      </c>
      <c r="CQ3614" s="205">
        <v>1</v>
      </c>
    </row>
    <row r="3615" spans="52:95" x14ac:dyDescent="0.25">
      <c r="AZ3615" s="96" t="s">
        <v>3812</v>
      </c>
      <c r="BA3615" s="96" t="s">
        <v>12</v>
      </c>
      <c r="BB3615" s="96">
        <v>3</v>
      </c>
      <c r="BC3615" t="s">
        <v>4569</v>
      </c>
      <c r="BD3615" t="s">
        <v>7450</v>
      </c>
      <c r="BE3615" t="s">
        <v>7447</v>
      </c>
      <c r="BH3615"/>
      <c r="BI3615"/>
      <c r="BJ3615" s="96">
        <v>4</v>
      </c>
      <c r="BK3615" s="96" t="s">
        <v>4304</v>
      </c>
      <c r="BL3615" s="68" t="s">
        <v>6786</v>
      </c>
      <c r="CQ3615" s="205">
        <v>1</v>
      </c>
    </row>
    <row r="3616" spans="52:95" x14ac:dyDescent="0.25">
      <c r="AZ3616" s="96" t="s">
        <v>3812</v>
      </c>
      <c r="BA3616" s="96" t="s">
        <v>12</v>
      </c>
      <c r="BB3616" s="96">
        <v>4</v>
      </c>
      <c r="BC3616" t="s">
        <v>4573</v>
      </c>
      <c r="BD3616" t="s">
        <v>6812</v>
      </c>
      <c r="BE3616" t="s">
        <v>6813</v>
      </c>
      <c r="BF3616" t="s">
        <v>6802</v>
      </c>
      <c r="BG3616" t="s">
        <v>6814</v>
      </c>
      <c r="BH3616" t="s">
        <v>6815</v>
      </c>
      <c r="BI3616" t="s">
        <v>6816</v>
      </c>
      <c r="BJ3616" s="96">
        <v>4</v>
      </c>
      <c r="BK3616" s="96" t="s">
        <v>4305</v>
      </c>
      <c r="BL3616" s="68" t="s">
        <v>6786</v>
      </c>
      <c r="CQ3616" s="205">
        <v>1</v>
      </c>
    </row>
    <row r="3617" spans="52:95" x14ac:dyDescent="0.25">
      <c r="AZ3617" s="96" t="s">
        <v>3812</v>
      </c>
      <c r="BA3617" s="96" t="s">
        <v>12</v>
      </c>
      <c r="BB3617" s="96">
        <v>5</v>
      </c>
      <c r="BC3617" t="s">
        <v>4577</v>
      </c>
      <c r="BD3617" t="s">
        <v>6817</v>
      </c>
      <c r="BE3617" t="s">
        <v>4578</v>
      </c>
      <c r="BF3617" t="s">
        <v>6818</v>
      </c>
      <c r="BG3617" t="s">
        <v>6819</v>
      </c>
      <c r="BH3617" t="s">
        <v>6793</v>
      </c>
      <c r="BI3617"/>
      <c r="BJ3617" s="96">
        <v>4</v>
      </c>
      <c r="BK3617" s="96" t="s">
        <v>4306</v>
      </c>
      <c r="BL3617" s="68" t="s">
        <v>6786</v>
      </c>
      <c r="CQ3617" s="205">
        <v>1</v>
      </c>
    </row>
    <row r="3618" spans="52:95" x14ac:dyDescent="0.25">
      <c r="AZ3618" s="96" t="s">
        <v>3823</v>
      </c>
      <c r="BA3618" s="96" t="s">
        <v>10</v>
      </c>
      <c r="BB3618" s="96">
        <v>1</v>
      </c>
      <c r="BC3618" t="s">
        <v>4512</v>
      </c>
      <c r="BD3618" t="s">
        <v>7451</v>
      </c>
      <c r="BE3618" t="s">
        <v>7428</v>
      </c>
      <c r="BF3618" t="s">
        <v>3825</v>
      </c>
      <c r="BJ3618" s="96">
        <v>4</v>
      </c>
      <c r="BK3618" s="96" t="s">
        <v>4292</v>
      </c>
      <c r="BL3618" s="68" t="s">
        <v>6786</v>
      </c>
      <c r="CQ3618" s="205">
        <v>1</v>
      </c>
    </row>
    <row r="3619" spans="52:95" x14ac:dyDescent="0.25">
      <c r="AZ3619" s="96" t="s">
        <v>3823</v>
      </c>
      <c r="BA3619" s="96" t="s">
        <v>10</v>
      </c>
      <c r="BB3619" s="96">
        <v>2</v>
      </c>
      <c r="BC3619" t="s">
        <v>4518</v>
      </c>
      <c r="BD3619" t="s">
        <v>7451</v>
      </c>
      <c r="BE3619" t="s">
        <v>6787</v>
      </c>
      <c r="BF3619" t="s">
        <v>6788</v>
      </c>
      <c r="BG3619" t="s">
        <v>6789</v>
      </c>
      <c r="BJ3619" s="96">
        <v>4</v>
      </c>
      <c r="BK3619" s="96" t="s">
        <v>4293</v>
      </c>
      <c r="BL3619" s="68" t="s">
        <v>6786</v>
      </c>
      <c r="CQ3619" s="205">
        <v>1</v>
      </c>
    </row>
    <row r="3620" spans="52:95" x14ac:dyDescent="0.25">
      <c r="AZ3620" s="96" t="s">
        <v>3823</v>
      </c>
      <c r="BA3620" s="96" t="s">
        <v>10</v>
      </c>
      <c r="BB3620" s="96">
        <v>3</v>
      </c>
      <c r="BC3620" t="s">
        <v>4523</v>
      </c>
      <c r="BD3620" t="s">
        <v>7451</v>
      </c>
      <c r="BE3620" t="s">
        <v>7452</v>
      </c>
      <c r="BJ3620" s="96">
        <v>4</v>
      </c>
      <c r="BK3620" s="96" t="s">
        <v>4294</v>
      </c>
      <c r="BL3620" s="68" t="s">
        <v>6786</v>
      </c>
      <c r="CQ3620" s="205">
        <v>1</v>
      </c>
    </row>
    <row r="3621" spans="52:95" x14ac:dyDescent="0.25">
      <c r="AZ3621" s="96" t="s">
        <v>3823</v>
      </c>
      <c r="BA3621" s="96" t="s">
        <v>10</v>
      </c>
      <c r="BB3621" s="96">
        <v>4</v>
      </c>
      <c r="BC3621" t="s">
        <v>4527</v>
      </c>
      <c r="BD3621" t="s">
        <v>7451</v>
      </c>
      <c r="BE3621" t="s">
        <v>7180</v>
      </c>
      <c r="BJ3621" s="96">
        <v>4</v>
      </c>
      <c r="BK3621" s="96" t="s">
        <v>4295</v>
      </c>
      <c r="BL3621" s="68" t="s">
        <v>6786</v>
      </c>
      <c r="CQ3621" s="205">
        <v>1</v>
      </c>
    </row>
    <row r="3622" spans="52:95" x14ac:dyDescent="0.25">
      <c r="AZ3622" s="96" t="s">
        <v>3823</v>
      </c>
      <c r="BA3622" s="96" t="s">
        <v>10</v>
      </c>
      <c r="BB3622" s="96">
        <v>5</v>
      </c>
      <c r="BC3622" t="s">
        <v>4531</v>
      </c>
      <c r="BD3622" t="s">
        <v>7451</v>
      </c>
      <c r="BE3622" t="s">
        <v>7453</v>
      </c>
      <c r="BF3622" t="s">
        <v>6792</v>
      </c>
      <c r="BG3622" t="s">
        <v>6793</v>
      </c>
      <c r="BJ3622" s="96">
        <v>4</v>
      </c>
      <c r="BK3622" s="96" t="s">
        <v>4296</v>
      </c>
      <c r="BL3622" s="68" t="s">
        <v>6786</v>
      </c>
      <c r="CQ3622" s="205">
        <v>1</v>
      </c>
    </row>
    <row r="3623" spans="52:95" x14ac:dyDescent="0.25">
      <c r="AZ3623" s="96" t="s">
        <v>3823</v>
      </c>
      <c r="BA3623" s="96" t="s">
        <v>54</v>
      </c>
      <c r="BB3623" s="96">
        <v>1</v>
      </c>
      <c r="BC3623" t="s">
        <v>4536</v>
      </c>
      <c r="BD3623" t="s">
        <v>7454</v>
      </c>
      <c r="BJ3623" s="96">
        <v>4</v>
      </c>
      <c r="BK3623" s="96" t="s">
        <v>4297</v>
      </c>
      <c r="BL3623" s="68" t="s">
        <v>6786</v>
      </c>
      <c r="CQ3623" s="205">
        <v>1</v>
      </c>
    </row>
    <row r="3624" spans="52:95" x14ac:dyDescent="0.25">
      <c r="AZ3624" s="96" t="s">
        <v>3823</v>
      </c>
      <c r="BA3624" s="96" t="s">
        <v>54</v>
      </c>
      <c r="BB3624" s="96">
        <v>2</v>
      </c>
      <c r="BC3624" t="s">
        <v>4540</v>
      </c>
      <c r="BD3624" t="s">
        <v>4541</v>
      </c>
      <c r="BE3624" t="s">
        <v>6794</v>
      </c>
      <c r="BF3624" t="s">
        <v>6789</v>
      </c>
      <c r="BG3624" t="s">
        <v>6788</v>
      </c>
      <c r="BH3624" s="96" t="s">
        <v>6795</v>
      </c>
      <c r="BJ3624" s="96">
        <v>4</v>
      </c>
      <c r="BK3624" s="96" t="s">
        <v>4298</v>
      </c>
      <c r="BL3624" s="68" t="s">
        <v>6786</v>
      </c>
      <c r="CQ3624" s="205">
        <v>1</v>
      </c>
    </row>
    <row r="3625" spans="52:95" x14ac:dyDescent="0.25">
      <c r="AZ3625" s="96" t="s">
        <v>3823</v>
      </c>
      <c r="BA3625" s="96" t="s">
        <v>54</v>
      </c>
      <c r="BB3625" s="96">
        <v>3</v>
      </c>
      <c r="BC3625" t="s">
        <v>4545</v>
      </c>
      <c r="BD3625" t="s">
        <v>7452</v>
      </c>
      <c r="BJ3625" s="96">
        <v>4</v>
      </c>
      <c r="BK3625" s="96" t="s">
        <v>4299</v>
      </c>
      <c r="BL3625" s="68" t="s">
        <v>6786</v>
      </c>
      <c r="CQ3625" s="205">
        <v>1</v>
      </c>
    </row>
    <row r="3626" spans="52:95" x14ac:dyDescent="0.25">
      <c r="AZ3626" s="96" t="s">
        <v>3823</v>
      </c>
      <c r="BA3626" s="96" t="s">
        <v>54</v>
      </c>
      <c r="BB3626" s="96">
        <v>4</v>
      </c>
      <c r="BC3626" t="s">
        <v>4550</v>
      </c>
      <c r="BD3626" t="s">
        <v>4551</v>
      </c>
      <c r="BE3626" t="s">
        <v>6799</v>
      </c>
      <c r="BF3626" t="s">
        <v>6800</v>
      </c>
      <c r="BG3626" t="s">
        <v>6801</v>
      </c>
      <c r="BH3626" s="96" t="s">
        <v>6802</v>
      </c>
      <c r="BI3626" s="96" t="s">
        <v>6803</v>
      </c>
      <c r="BJ3626" s="96">
        <v>4</v>
      </c>
      <c r="BK3626" s="96" t="s">
        <v>4300</v>
      </c>
      <c r="BL3626" s="68" t="s">
        <v>6786</v>
      </c>
      <c r="CQ3626" s="205">
        <v>1</v>
      </c>
    </row>
    <row r="3627" spans="52:95" x14ac:dyDescent="0.25">
      <c r="AZ3627" s="96" t="s">
        <v>3823</v>
      </c>
      <c r="BA3627" s="96" t="s">
        <v>54</v>
      </c>
      <c r="BB3627" s="96">
        <v>5</v>
      </c>
      <c r="BC3627" t="s">
        <v>4555</v>
      </c>
      <c r="BD3627" t="s">
        <v>4556</v>
      </c>
      <c r="BE3627" t="s">
        <v>6804</v>
      </c>
      <c r="BF3627" t="s">
        <v>6805</v>
      </c>
      <c r="BG3627" t="s">
        <v>6806</v>
      </c>
      <c r="BH3627" s="96" t="s">
        <v>6807</v>
      </c>
      <c r="BJ3627" s="96">
        <v>4</v>
      </c>
      <c r="BK3627" s="96" t="s">
        <v>4301</v>
      </c>
      <c r="BL3627" s="68" t="s">
        <v>6786</v>
      </c>
      <c r="CQ3627" s="205">
        <v>1</v>
      </c>
    </row>
    <row r="3628" spans="52:95" x14ac:dyDescent="0.25">
      <c r="AZ3628" s="96" t="s">
        <v>3823</v>
      </c>
      <c r="BA3628" s="96" t="s">
        <v>12</v>
      </c>
      <c r="BB3628" s="96">
        <v>1</v>
      </c>
      <c r="BC3628" t="s">
        <v>4560</v>
      </c>
      <c r="BD3628" t="s">
        <v>7428</v>
      </c>
      <c r="BE3628" t="s">
        <v>3825</v>
      </c>
      <c r="BH3628"/>
      <c r="BI3628"/>
      <c r="BJ3628" s="96">
        <v>4</v>
      </c>
      <c r="BK3628" s="96" t="s">
        <v>4302</v>
      </c>
      <c r="BL3628" s="68" t="s">
        <v>6786</v>
      </c>
      <c r="CQ3628" s="205">
        <v>1</v>
      </c>
    </row>
    <row r="3629" spans="52:95" x14ac:dyDescent="0.25">
      <c r="AZ3629" s="96" t="s">
        <v>3823</v>
      </c>
      <c r="BA3629" s="96" t="s">
        <v>12</v>
      </c>
      <c r="BB3629" s="96">
        <v>2</v>
      </c>
      <c r="BC3629" t="s">
        <v>4564</v>
      </c>
      <c r="BD3629" t="s">
        <v>4565</v>
      </c>
      <c r="BE3629" t="s">
        <v>6808</v>
      </c>
      <c r="BF3629" t="s">
        <v>6809</v>
      </c>
      <c r="BG3629" t="s">
        <v>6810</v>
      </c>
      <c r="BH3629" t="s">
        <v>6811</v>
      </c>
      <c r="BI3629"/>
      <c r="BJ3629" s="96">
        <v>4</v>
      </c>
      <c r="BK3629" s="96" t="s">
        <v>4303</v>
      </c>
      <c r="BL3629" s="68" t="s">
        <v>6786</v>
      </c>
      <c r="CQ3629" s="205">
        <v>1</v>
      </c>
    </row>
    <row r="3630" spans="52:95" x14ac:dyDescent="0.25">
      <c r="AZ3630" s="96" t="s">
        <v>3823</v>
      </c>
      <c r="BA3630" s="96" t="s">
        <v>12</v>
      </c>
      <c r="BB3630" s="96">
        <v>3</v>
      </c>
      <c r="BC3630" t="s">
        <v>4569</v>
      </c>
      <c r="BD3630" t="s">
        <v>7455</v>
      </c>
      <c r="BE3630" t="s">
        <v>7452</v>
      </c>
      <c r="BH3630"/>
      <c r="BI3630"/>
      <c r="BJ3630" s="96">
        <v>4</v>
      </c>
      <c r="BK3630" s="96" t="s">
        <v>4304</v>
      </c>
      <c r="BL3630" s="68" t="s">
        <v>6786</v>
      </c>
      <c r="CQ3630" s="205">
        <v>1</v>
      </c>
    </row>
    <row r="3631" spans="52:95" x14ac:dyDescent="0.25">
      <c r="AZ3631" s="96" t="s">
        <v>3823</v>
      </c>
      <c r="BA3631" s="96" t="s">
        <v>12</v>
      </c>
      <c r="BB3631" s="96">
        <v>4</v>
      </c>
      <c r="BC3631" t="s">
        <v>4573</v>
      </c>
      <c r="BD3631" t="s">
        <v>6812</v>
      </c>
      <c r="BE3631" t="s">
        <v>6813</v>
      </c>
      <c r="BF3631" t="s">
        <v>6802</v>
      </c>
      <c r="BG3631" t="s">
        <v>6814</v>
      </c>
      <c r="BH3631" t="s">
        <v>6815</v>
      </c>
      <c r="BI3631" t="s">
        <v>6816</v>
      </c>
      <c r="BJ3631" s="96">
        <v>4</v>
      </c>
      <c r="BK3631" s="96" t="s">
        <v>4305</v>
      </c>
      <c r="BL3631" s="68" t="s">
        <v>6786</v>
      </c>
      <c r="CQ3631" s="205">
        <v>1</v>
      </c>
    </row>
    <row r="3632" spans="52:95" x14ac:dyDescent="0.25">
      <c r="AZ3632" s="96" t="s">
        <v>3823</v>
      </c>
      <c r="BA3632" s="96" t="s">
        <v>12</v>
      </c>
      <c r="BB3632" s="96">
        <v>5</v>
      </c>
      <c r="BC3632" t="s">
        <v>4577</v>
      </c>
      <c r="BD3632" t="s">
        <v>6817</v>
      </c>
      <c r="BE3632" t="s">
        <v>4578</v>
      </c>
      <c r="BF3632" t="s">
        <v>6818</v>
      </c>
      <c r="BG3632" t="s">
        <v>6819</v>
      </c>
      <c r="BH3632" t="s">
        <v>6793</v>
      </c>
      <c r="BI3632"/>
      <c r="BJ3632" s="96">
        <v>4</v>
      </c>
      <c r="BK3632" s="96" t="s">
        <v>4306</v>
      </c>
      <c r="BL3632" s="68" t="s">
        <v>6786</v>
      </c>
      <c r="CQ3632" s="205">
        <v>1</v>
      </c>
    </row>
    <row r="3633" spans="52:95" x14ac:dyDescent="0.25">
      <c r="AZ3633" s="96" t="s">
        <v>3834</v>
      </c>
      <c r="BA3633" s="96" t="s">
        <v>10</v>
      </c>
      <c r="BB3633" s="96">
        <v>1</v>
      </c>
      <c r="BC3633" t="s">
        <v>4512</v>
      </c>
      <c r="BD3633" t="s">
        <v>7456</v>
      </c>
      <c r="BE3633" t="s">
        <v>7428</v>
      </c>
      <c r="BF3633" t="s">
        <v>3836</v>
      </c>
      <c r="BJ3633" s="96">
        <v>4</v>
      </c>
      <c r="BK3633" s="96" t="s">
        <v>4292</v>
      </c>
      <c r="BL3633" s="68" t="s">
        <v>6786</v>
      </c>
      <c r="CQ3633" s="205">
        <v>1</v>
      </c>
    </row>
    <row r="3634" spans="52:95" x14ac:dyDescent="0.25">
      <c r="AZ3634" s="96" t="s">
        <v>3834</v>
      </c>
      <c r="BA3634" s="96" t="s">
        <v>10</v>
      </c>
      <c r="BB3634" s="96">
        <v>2</v>
      </c>
      <c r="BC3634" t="s">
        <v>4518</v>
      </c>
      <c r="BD3634" t="s">
        <v>7456</v>
      </c>
      <c r="BE3634" t="s">
        <v>6787</v>
      </c>
      <c r="BF3634" t="s">
        <v>6788</v>
      </c>
      <c r="BG3634" t="s">
        <v>6789</v>
      </c>
      <c r="BJ3634" s="96">
        <v>4</v>
      </c>
      <c r="BK3634" s="96" t="s">
        <v>4293</v>
      </c>
      <c r="BL3634" s="68" t="s">
        <v>6786</v>
      </c>
      <c r="CQ3634" s="205">
        <v>1</v>
      </c>
    </row>
    <row r="3635" spans="52:95" x14ac:dyDescent="0.25">
      <c r="AZ3635" s="96" t="s">
        <v>3834</v>
      </c>
      <c r="BA3635" s="96" t="s">
        <v>10</v>
      </c>
      <c r="BB3635" s="96">
        <v>3</v>
      </c>
      <c r="BC3635" t="s">
        <v>4523</v>
      </c>
      <c r="BD3635" t="s">
        <v>7456</v>
      </c>
      <c r="BE3635" t="s">
        <v>7457</v>
      </c>
      <c r="BJ3635" s="96">
        <v>4</v>
      </c>
      <c r="BK3635" s="96" t="s">
        <v>4294</v>
      </c>
      <c r="BL3635" s="68" t="s">
        <v>6786</v>
      </c>
      <c r="CQ3635" s="205">
        <v>1</v>
      </c>
    </row>
    <row r="3636" spans="52:95" x14ac:dyDescent="0.25">
      <c r="AZ3636" s="96" t="s">
        <v>3834</v>
      </c>
      <c r="BA3636" s="96" t="s">
        <v>10</v>
      </c>
      <c r="BB3636" s="96">
        <v>4</v>
      </c>
      <c r="BC3636" t="s">
        <v>4527</v>
      </c>
      <c r="BD3636" t="s">
        <v>7456</v>
      </c>
      <c r="BE3636" t="s">
        <v>7180</v>
      </c>
      <c r="BJ3636" s="96">
        <v>4</v>
      </c>
      <c r="BK3636" s="96" t="s">
        <v>4295</v>
      </c>
      <c r="BL3636" s="68" t="s">
        <v>6786</v>
      </c>
      <c r="CQ3636" s="205">
        <v>1</v>
      </c>
    </row>
    <row r="3637" spans="52:95" x14ac:dyDescent="0.25">
      <c r="AZ3637" s="96" t="s">
        <v>3834</v>
      </c>
      <c r="BA3637" s="96" t="s">
        <v>10</v>
      </c>
      <c r="BB3637" s="96">
        <v>5</v>
      </c>
      <c r="BC3637" t="s">
        <v>4531</v>
      </c>
      <c r="BD3637" t="s">
        <v>7456</v>
      </c>
      <c r="BE3637" t="s">
        <v>7458</v>
      </c>
      <c r="BF3637" t="s">
        <v>6792</v>
      </c>
      <c r="BG3637" t="s">
        <v>6793</v>
      </c>
      <c r="BJ3637" s="96">
        <v>4</v>
      </c>
      <c r="BK3637" s="96" t="s">
        <v>4296</v>
      </c>
      <c r="BL3637" s="68" t="s">
        <v>6786</v>
      </c>
      <c r="CQ3637" s="205">
        <v>1</v>
      </c>
    </row>
    <row r="3638" spans="52:95" x14ac:dyDescent="0.25">
      <c r="AZ3638" s="96" t="s">
        <v>3834</v>
      </c>
      <c r="BA3638" s="96" t="s">
        <v>54</v>
      </c>
      <c r="BB3638" s="96">
        <v>1</v>
      </c>
      <c r="BC3638" t="s">
        <v>4536</v>
      </c>
      <c r="BD3638" t="s">
        <v>7459</v>
      </c>
      <c r="BJ3638" s="96">
        <v>4</v>
      </c>
      <c r="BK3638" s="96" t="s">
        <v>4297</v>
      </c>
      <c r="BL3638" s="68" t="s">
        <v>6786</v>
      </c>
      <c r="CQ3638" s="205">
        <v>1</v>
      </c>
    </row>
    <row r="3639" spans="52:95" x14ac:dyDescent="0.25">
      <c r="AZ3639" s="96" t="s">
        <v>3834</v>
      </c>
      <c r="BA3639" s="96" t="s">
        <v>54</v>
      </c>
      <c r="BB3639" s="96">
        <v>2</v>
      </c>
      <c r="BC3639" t="s">
        <v>4540</v>
      </c>
      <c r="BD3639" t="s">
        <v>4541</v>
      </c>
      <c r="BE3639" t="s">
        <v>6794</v>
      </c>
      <c r="BF3639" t="s">
        <v>6789</v>
      </c>
      <c r="BG3639" t="s">
        <v>6788</v>
      </c>
      <c r="BH3639" s="96" t="s">
        <v>6795</v>
      </c>
      <c r="BJ3639" s="96">
        <v>4</v>
      </c>
      <c r="BK3639" s="96" t="s">
        <v>4298</v>
      </c>
      <c r="BL3639" s="68" t="s">
        <v>6786</v>
      </c>
      <c r="CQ3639" s="205">
        <v>1</v>
      </c>
    </row>
    <row r="3640" spans="52:95" x14ac:dyDescent="0.25">
      <c r="AZ3640" s="96" t="s">
        <v>3834</v>
      </c>
      <c r="BA3640" s="96" t="s">
        <v>54</v>
      </c>
      <c r="BB3640" s="96">
        <v>3</v>
      </c>
      <c r="BC3640" t="s">
        <v>4545</v>
      </c>
      <c r="BD3640" t="s">
        <v>7457</v>
      </c>
      <c r="BJ3640" s="96">
        <v>4</v>
      </c>
      <c r="BK3640" s="96" t="s">
        <v>4299</v>
      </c>
      <c r="BL3640" s="68" t="s">
        <v>6786</v>
      </c>
      <c r="CQ3640" s="205">
        <v>1</v>
      </c>
    </row>
    <row r="3641" spans="52:95" x14ac:dyDescent="0.25">
      <c r="AZ3641" s="96" t="s">
        <v>3834</v>
      </c>
      <c r="BA3641" s="96" t="s">
        <v>54</v>
      </c>
      <c r="BB3641" s="96">
        <v>4</v>
      </c>
      <c r="BC3641" t="s">
        <v>4550</v>
      </c>
      <c r="BD3641" t="s">
        <v>4551</v>
      </c>
      <c r="BE3641" t="s">
        <v>6799</v>
      </c>
      <c r="BF3641" t="s">
        <v>6800</v>
      </c>
      <c r="BG3641" t="s">
        <v>6801</v>
      </c>
      <c r="BH3641" s="96" t="s">
        <v>6802</v>
      </c>
      <c r="BI3641" s="96" t="s">
        <v>6803</v>
      </c>
      <c r="BJ3641" s="96">
        <v>4</v>
      </c>
      <c r="BK3641" s="96" t="s">
        <v>4300</v>
      </c>
      <c r="BL3641" s="68" t="s">
        <v>6786</v>
      </c>
      <c r="CQ3641" s="205">
        <v>1</v>
      </c>
    </row>
    <row r="3642" spans="52:95" x14ac:dyDescent="0.25">
      <c r="AZ3642" s="96" t="s">
        <v>3834</v>
      </c>
      <c r="BA3642" s="96" t="s">
        <v>54</v>
      </c>
      <c r="BB3642" s="96">
        <v>5</v>
      </c>
      <c r="BC3642" t="s">
        <v>4555</v>
      </c>
      <c r="BD3642" t="s">
        <v>4556</v>
      </c>
      <c r="BE3642" t="s">
        <v>6804</v>
      </c>
      <c r="BF3642" t="s">
        <v>6805</v>
      </c>
      <c r="BG3642" t="s">
        <v>6806</v>
      </c>
      <c r="BH3642" s="96" t="s">
        <v>6807</v>
      </c>
      <c r="BJ3642" s="96">
        <v>4</v>
      </c>
      <c r="BK3642" s="96" t="s">
        <v>4301</v>
      </c>
      <c r="BL3642" s="68" t="s">
        <v>6786</v>
      </c>
      <c r="CQ3642" s="205">
        <v>1</v>
      </c>
    </row>
    <row r="3643" spans="52:95" x14ac:dyDescent="0.25">
      <c r="AZ3643" s="96" t="s">
        <v>3834</v>
      </c>
      <c r="BA3643" s="96" t="s">
        <v>12</v>
      </c>
      <c r="BB3643" s="96">
        <v>1</v>
      </c>
      <c r="BC3643" t="s">
        <v>4560</v>
      </c>
      <c r="BD3643" t="s">
        <v>7428</v>
      </c>
      <c r="BE3643" t="s">
        <v>3836</v>
      </c>
      <c r="BH3643"/>
      <c r="BI3643"/>
      <c r="BJ3643" s="96">
        <v>4</v>
      </c>
      <c r="BK3643" s="96" t="s">
        <v>4302</v>
      </c>
      <c r="BL3643" s="68" t="s">
        <v>6786</v>
      </c>
      <c r="CQ3643" s="205">
        <v>1</v>
      </c>
    </row>
    <row r="3644" spans="52:95" x14ac:dyDescent="0.25">
      <c r="AZ3644" s="96" t="s">
        <v>3834</v>
      </c>
      <c r="BA3644" s="96" t="s">
        <v>12</v>
      </c>
      <c r="BB3644" s="96">
        <v>2</v>
      </c>
      <c r="BC3644" t="s">
        <v>4564</v>
      </c>
      <c r="BD3644" t="s">
        <v>4565</v>
      </c>
      <c r="BE3644" t="s">
        <v>6808</v>
      </c>
      <c r="BF3644" t="s">
        <v>6809</v>
      </c>
      <c r="BG3644" t="s">
        <v>6810</v>
      </c>
      <c r="BH3644" t="s">
        <v>6811</v>
      </c>
      <c r="BI3644"/>
      <c r="BJ3644" s="96">
        <v>4</v>
      </c>
      <c r="BK3644" s="96" t="s">
        <v>4303</v>
      </c>
      <c r="BL3644" s="68" t="s">
        <v>6786</v>
      </c>
      <c r="CQ3644" s="205">
        <v>1</v>
      </c>
    </row>
    <row r="3645" spans="52:95" x14ac:dyDescent="0.25">
      <c r="AZ3645" s="96" t="s">
        <v>3834</v>
      </c>
      <c r="BA3645" s="96" t="s">
        <v>12</v>
      </c>
      <c r="BB3645" s="96">
        <v>3</v>
      </c>
      <c r="BC3645" t="s">
        <v>4569</v>
      </c>
      <c r="BD3645" t="s">
        <v>7460</v>
      </c>
      <c r="BE3645" t="s">
        <v>7457</v>
      </c>
      <c r="BH3645"/>
      <c r="BI3645"/>
      <c r="BJ3645" s="96">
        <v>4</v>
      </c>
      <c r="BK3645" s="96" t="s">
        <v>4304</v>
      </c>
      <c r="BL3645" s="68" t="s">
        <v>6786</v>
      </c>
      <c r="CQ3645" s="205">
        <v>1</v>
      </c>
    </row>
    <row r="3646" spans="52:95" x14ac:dyDescent="0.25">
      <c r="AZ3646" s="96" t="s">
        <v>3834</v>
      </c>
      <c r="BA3646" s="96" t="s">
        <v>12</v>
      </c>
      <c r="BB3646" s="96">
        <v>4</v>
      </c>
      <c r="BC3646" t="s">
        <v>4573</v>
      </c>
      <c r="BD3646" t="s">
        <v>6812</v>
      </c>
      <c r="BE3646" t="s">
        <v>6813</v>
      </c>
      <c r="BF3646" t="s">
        <v>6802</v>
      </c>
      <c r="BG3646" t="s">
        <v>6814</v>
      </c>
      <c r="BH3646" t="s">
        <v>6815</v>
      </c>
      <c r="BI3646" t="s">
        <v>6816</v>
      </c>
      <c r="BJ3646" s="96">
        <v>4</v>
      </c>
      <c r="BK3646" s="96" t="s">
        <v>4305</v>
      </c>
      <c r="BL3646" s="68" t="s">
        <v>6786</v>
      </c>
      <c r="CQ3646" s="205">
        <v>1</v>
      </c>
    </row>
    <row r="3647" spans="52:95" x14ac:dyDescent="0.25">
      <c r="AZ3647" s="96" t="s">
        <v>3834</v>
      </c>
      <c r="BA3647" s="96" t="s">
        <v>12</v>
      </c>
      <c r="BB3647" s="96">
        <v>5</v>
      </c>
      <c r="BC3647" t="s">
        <v>4577</v>
      </c>
      <c r="BD3647" t="s">
        <v>6817</v>
      </c>
      <c r="BE3647" t="s">
        <v>4578</v>
      </c>
      <c r="BF3647" t="s">
        <v>6818</v>
      </c>
      <c r="BG3647" t="s">
        <v>6819</v>
      </c>
      <c r="BH3647" t="s">
        <v>6793</v>
      </c>
      <c r="BI3647"/>
      <c r="BJ3647" s="96">
        <v>4</v>
      </c>
      <c r="BK3647" s="96" t="s">
        <v>4306</v>
      </c>
      <c r="BL3647" s="68" t="s">
        <v>6786</v>
      </c>
      <c r="CQ3647" s="205">
        <v>1</v>
      </c>
    </row>
    <row r="3648" spans="52:95" x14ac:dyDescent="0.25">
      <c r="AZ3648" s="96" t="s">
        <v>3845</v>
      </c>
      <c r="BA3648" s="96" t="s">
        <v>10</v>
      </c>
      <c r="BB3648" s="96">
        <v>1</v>
      </c>
      <c r="BC3648" t="s">
        <v>4512</v>
      </c>
      <c r="BD3648" t="s">
        <v>7461</v>
      </c>
      <c r="BE3648" t="s">
        <v>7428</v>
      </c>
      <c r="BF3648" t="s">
        <v>3847</v>
      </c>
      <c r="BJ3648" s="96">
        <v>4</v>
      </c>
      <c r="BK3648" s="96" t="s">
        <v>4292</v>
      </c>
      <c r="BL3648" s="68" t="s">
        <v>6786</v>
      </c>
      <c r="CQ3648" s="205">
        <v>1</v>
      </c>
    </row>
    <row r="3649" spans="52:95" x14ac:dyDescent="0.25">
      <c r="AZ3649" s="96" t="s">
        <v>3845</v>
      </c>
      <c r="BA3649" s="96" t="s">
        <v>10</v>
      </c>
      <c r="BB3649" s="96">
        <v>2</v>
      </c>
      <c r="BC3649" t="s">
        <v>4518</v>
      </c>
      <c r="BD3649" t="s">
        <v>7461</v>
      </c>
      <c r="BE3649" t="s">
        <v>6787</v>
      </c>
      <c r="BF3649" t="s">
        <v>6788</v>
      </c>
      <c r="BG3649" t="s">
        <v>6789</v>
      </c>
      <c r="BJ3649" s="96">
        <v>4</v>
      </c>
      <c r="BK3649" s="96" t="s">
        <v>4293</v>
      </c>
      <c r="BL3649" s="68" t="s">
        <v>6786</v>
      </c>
      <c r="CQ3649" s="205">
        <v>1</v>
      </c>
    </row>
    <row r="3650" spans="52:95" x14ac:dyDescent="0.25">
      <c r="AZ3650" s="96" t="s">
        <v>3845</v>
      </c>
      <c r="BA3650" s="96" t="s">
        <v>10</v>
      </c>
      <c r="BB3650" s="96">
        <v>3</v>
      </c>
      <c r="BC3650" t="s">
        <v>4523</v>
      </c>
      <c r="BD3650" t="s">
        <v>7461</v>
      </c>
      <c r="BE3650" t="s">
        <v>7462</v>
      </c>
      <c r="BJ3650" s="96">
        <v>4</v>
      </c>
      <c r="BK3650" s="96" t="s">
        <v>4294</v>
      </c>
      <c r="BL3650" s="68" t="s">
        <v>6786</v>
      </c>
      <c r="CQ3650" s="205">
        <v>1</v>
      </c>
    </row>
    <row r="3651" spans="52:95" x14ac:dyDescent="0.25">
      <c r="AZ3651" s="96" t="s">
        <v>3845</v>
      </c>
      <c r="BA3651" s="96" t="s">
        <v>10</v>
      </c>
      <c r="BB3651" s="96">
        <v>4</v>
      </c>
      <c r="BC3651" t="s">
        <v>4527</v>
      </c>
      <c r="BD3651" t="s">
        <v>7461</v>
      </c>
      <c r="BE3651" t="s">
        <v>7180</v>
      </c>
      <c r="BJ3651" s="96">
        <v>4</v>
      </c>
      <c r="BK3651" s="96" t="s">
        <v>4295</v>
      </c>
      <c r="BL3651" s="68" t="s">
        <v>6786</v>
      </c>
      <c r="CQ3651" s="205">
        <v>1</v>
      </c>
    </row>
    <row r="3652" spans="52:95" x14ac:dyDescent="0.25">
      <c r="AZ3652" s="96" t="s">
        <v>3845</v>
      </c>
      <c r="BA3652" s="96" t="s">
        <v>10</v>
      </c>
      <c r="BB3652" s="96">
        <v>5</v>
      </c>
      <c r="BC3652" t="s">
        <v>4531</v>
      </c>
      <c r="BD3652" t="s">
        <v>7461</v>
      </c>
      <c r="BE3652" t="s">
        <v>7463</v>
      </c>
      <c r="BF3652" t="s">
        <v>6792</v>
      </c>
      <c r="BG3652" t="s">
        <v>6793</v>
      </c>
      <c r="BJ3652" s="96">
        <v>4</v>
      </c>
      <c r="BK3652" s="96" t="s">
        <v>4296</v>
      </c>
      <c r="BL3652" s="68" t="s">
        <v>6786</v>
      </c>
      <c r="CQ3652" s="205">
        <v>1</v>
      </c>
    </row>
    <row r="3653" spans="52:95" x14ac:dyDescent="0.25">
      <c r="AZ3653" s="96" t="s">
        <v>3845</v>
      </c>
      <c r="BA3653" s="96" t="s">
        <v>54</v>
      </c>
      <c r="BB3653" s="96">
        <v>1</v>
      </c>
      <c r="BC3653" t="s">
        <v>4536</v>
      </c>
      <c r="BD3653" t="s">
        <v>7464</v>
      </c>
      <c r="BJ3653" s="96">
        <v>4</v>
      </c>
      <c r="BK3653" s="96" t="s">
        <v>4297</v>
      </c>
      <c r="BL3653" s="68" t="s">
        <v>6786</v>
      </c>
      <c r="CQ3653" s="205">
        <v>1</v>
      </c>
    </row>
    <row r="3654" spans="52:95" x14ac:dyDescent="0.25">
      <c r="AZ3654" s="96" t="s">
        <v>3845</v>
      </c>
      <c r="BA3654" s="96" t="s">
        <v>54</v>
      </c>
      <c r="BB3654" s="96">
        <v>2</v>
      </c>
      <c r="BC3654" t="s">
        <v>4540</v>
      </c>
      <c r="BD3654" t="s">
        <v>4541</v>
      </c>
      <c r="BE3654" t="s">
        <v>6794</v>
      </c>
      <c r="BF3654" t="s">
        <v>6789</v>
      </c>
      <c r="BG3654" t="s">
        <v>6788</v>
      </c>
      <c r="BH3654" s="96" t="s">
        <v>6795</v>
      </c>
      <c r="BJ3654" s="96">
        <v>4</v>
      </c>
      <c r="BK3654" s="96" t="s">
        <v>4298</v>
      </c>
      <c r="BL3654" s="68" t="s">
        <v>6786</v>
      </c>
      <c r="CQ3654" s="205">
        <v>1</v>
      </c>
    </row>
    <row r="3655" spans="52:95" x14ac:dyDescent="0.25">
      <c r="AZ3655" s="96" t="s">
        <v>3845</v>
      </c>
      <c r="BA3655" s="96" t="s">
        <v>54</v>
      </c>
      <c r="BB3655" s="96">
        <v>3</v>
      </c>
      <c r="BC3655" t="s">
        <v>4545</v>
      </c>
      <c r="BD3655" t="s">
        <v>7462</v>
      </c>
      <c r="BJ3655" s="96">
        <v>4</v>
      </c>
      <c r="BK3655" s="96" t="s">
        <v>4299</v>
      </c>
      <c r="BL3655" s="68" t="s">
        <v>6786</v>
      </c>
      <c r="CQ3655" s="205">
        <v>1</v>
      </c>
    </row>
    <row r="3656" spans="52:95" x14ac:dyDescent="0.25">
      <c r="AZ3656" s="96" t="s">
        <v>3845</v>
      </c>
      <c r="BA3656" s="96" t="s">
        <v>54</v>
      </c>
      <c r="BB3656" s="96">
        <v>4</v>
      </c>
      <c r="BC3656" t="s">
        <v>4550</v>
      </c>
      <c r="BD3656" t="s">
        <v>4551</v>
      </c>
      <c r="BE3656" t="s">
        <v>6799</v>
      </c>
      <c r="BF3656" t="s">
        <v>6800</v>
      </c>
      <c r="BG3656" t="s">
        <v>6801</v>
      </c>
      <c r="BH3656" s="96" t="s">
        <v>6802</v>
      </c>
      <c r="BI3656" s="96" t="s">
        <v>6803</v>
      </c>
      <c r="BJ3656" s="96">
        <v>4</v>
      </c>
      <c r="BK3656" s="96" t="s">
        <v>4300</v>
      </c>
      <c r="BL3656" s="68" t="s">
        <v>6786</v>
      </c>
      <c r="CQ3656" s="205">
        <v>1</v>
      </c>
    </row>
    <row r="3657" spans="52:95" x14ac:dyDescent="0.25">
      <c r="AZ3657" s="96" t="s">
        <v>3845</v>
      </c>
      <c r="BA3657" s="96" t="s">
        <v>54</v>
      </c>
      <c r="BB3657" s="96">
        <v>5</v>
      </c>
      <c r="BC3657" t="s">
        <v>4555</v>
      </c>
      <c r="BD3657" t="s">
        <v>4556</v>
      </c>
      <c r="BE3657" t="s">
        <v>6804</v>
      </c>
      <c r="BF3657" t="s">
        <v>6805</v>
      </c>
      <c r="BG3657" t="s">
        <v>6806</v>
      </c>
      <c r="BH3657" s="96" t="s">
        <v>6807</v>
      </c>
      <c r="BJ3657" s="96">
        <v>4</v>
      </c>
      <c r="BK3657" s="96" t="s">
        <v>4301</v>
      </c>
      <c r="BL3657" s="68" t="s">
        <v>6786</v>
      </c>
      <c r="CQ3657" s="205">
        <v>1</v>
      </c>
    </row>
    <row r="3658" spans="52:95" x14ac:dyDescent="0.25">
      <c r="AZ3658" s="96" t="s">
        <v>3845</v>
      </c>
      <c r="BA3658" s="96" t="s">
        <v>12</v>
      </c>
      <c r="BB3658" s="96">
        <v>1</v>
      </c>
      <c r="BC3658" t="s">
        <v>4560</v>
      </c>
      <c r="BD3658" t="s">
        <v>7428</v>
      </c>
      <c r="BE3658" t="s">
        <v>3847</v>
      </c>
      <c r="BH3658"/>
      <c r="BI3658"/>
      <c r="BJ3658" s="96">
        <v>4</v>
      </c>
      <c r="BK3658" s="96" t="s">
        <v>4302</v>
      </c>
      <c r="BL3658" s="68" t="s">
        <v>6786</v>
      </c>
      <c r="CQ3658" s="205">
        <v>1</v>
      </c>
    </row>
    <row r="3659" spans="52:95" x14ac:dyDescent="0.25">
      <c r="AZ3659" s="96" t="s">
        <v>3845</v>
      </c>
      <c r="BA3659" s="96" t="s">
        <v>12</v>
      </c>
      <c r="BB3659" s="96">
        <v>2</v>
      </c>
      <c r="BC3659" t="s">
        <v>4564</v>
      </c>
      <c r="BD3659" t="s">
        <v>4565</v>
      </c>
      <c r="BE3659" t="s">
        <v>6808</v>
      </c>
      <c r="BF3659" t="s">
        <v>6809</v>
      </c>
      <c r="BG3659" t="s">
        <v>6810</v>
      </c>
      <c r="BH3659" t="s">
        <v>6811</v>
      </c>
      <c r="BI3659"/>
      <c r="BJ3659" s="96">
        <v>4</v>
      </c>
      <c r="BK3659" s="96" t="s">
        <v>4303</v>
      </c>
      <c r="BL3659" s="68" t="s">
        <v>6786</v>
      </c>
      <c r="CQ3659" s="205">
        <v>1</v>
      </c>
    </row>
    <row r="3660" spans="52:95" x14ac:dyDescent="0.25">
      <c r="AZ3660" s="96" t="s">
        <v>3845</v>
      </c>
      <c r="BA3660" s="96" t="s">
        <v>12</v>
      </c>
      <c r="BB3660" s="96">
        <v>3</v>
      </c>
      <c r="BC3660" t="s">
        <v>4569</v>
      </c>
      <c r="BD3660" t="s">
        <v>7465</v>
      </c>
      <c r="BE3660" t="s">
        <v>7462</v>
      </c>
      <c r="BH3660"/>
      <c r="BI3660"/>
      <c r="BJ3660" s="96">
        <v>4</v>
      </c>
      <c r="BK3660" s="96" t="s">
        <v>4304</v>
      </c>
      <c r="BL3660" s="68" t="s">
        <v>6786</v>
      </c>
      <c r="CQ3660" s="205">
        <v>1</v>
      </c>
    </row>
    <row r="3661" spans="52:95" x14ac:dyDescent="0.25">
      <c r="AZ3661" s="96" t="s">
        <v>3845</v>
      </c>
      <c r="BA3661" s="96" t="s">
        <v>12</v>
      </c>
      <c r="BB3661" s="96">
        <v>4</v>
      </c>
      <c r="BC3661" t="s">
        <v>4573</v>
      </c>
      <c r="BD3661" t="s">
        <v>6812</v>
      </c>
      <c r="BE3661" t="s">
        <v>6813</v>
      </c>
      <c r="BF3661" t="s">
        <v>6802</v>
      </c>
      <c r="BG3661" t="s">
        <v>6814</v>
      </c>
      <c r="BH3661" t="s">
        <v>6815</v>
      </c>
      <c r="BI3661" t="s">
        <v>6816</v>
      </c>
      <c r="BJ3661" s="96">
        <v>4</v>
      </c>
      <c r="BK3661" s="96" t="s">
        <v>4305</v>
      </c>
      <c r="BL3661" s="68" t="s">
        <v>6786</v>
      </c>
      <c r="CQ3661" s="205">
        <v>1</v>
      </c>
    </row>
    <row r="3662" spans="52:95" x14ac:dyDescent="0.25">
      <c r="AZ3662" s="96" t="s">
        <v>3845</v>
      </c>
      <c r="BA3662" s="96" t="s">
        <v>12</v>
      </c>
      <c r="BB3662" s="96">
        <v>5</v>
      </c>
      <c r="BC3662" t="s">
        <v>4577</v>
      </c>
      <c r="BD3662" t="s">
        <v>6817</v>
      </c>
      <c r="BE3662" t="s">
        <v>4578</v>
      </c>
      <c r="BF3662" t="s">
        <v>6818</v>
      </c>
      <c r="BG3662" t="s">
        <v>6819</v>
      </c>
      <c r="BH3662" t="s">
        <v>6793</v>
      </c>
      <c r="BI3662"/>
      <c r="BJ3662" s="96">
        <v>4</v>
      </c>
      <c r="BK3662" s="96" t="s">
        <v>4306</v>
      </c>
      <c r="BL3662" s="68" t="s">
        <v>6786</v>
      </c>
      <c r="CQ3662" s="205">
        <v>1</v>
      </c>
    </row>
    <row r="3663" spans="52:95" x14ac:dyDescent="0.25">
      <c r="AZ3663" s="96" t="s">
        <v>3855</v>
      </c>
      <c r="BA3663" s="96" t="s">
        <v>10</v>
      </c>
      <c r="BB3663" s="96">
        <v>1</v>
      </c>
      <c r="BC3663" t="s">
        <v>4512</v>
      </c>
      <c r="BD3663" t="s">
        <v>7466</v>
      </c>
      <c r="BE3663" t="s">
        <v>7428</v>
      </c>
      <c r="BF3663" t="s">
        <v>7467</v>
      </c>
      <c r="BJ3663" s="96">
        <v>4</v>
      </c>
      <c r="BK3663" s="96" t="s">
        <v>4292</v>
      </c>
      <c r="BL3663" s="68" t="s">
        <v>6786</v>
      </c>
      <c r="CQ3663" s="205">
        <v>1</v>
      </c>
    </row>
    <row r="3664" spans="52:95" x14ac:dyDescent="0.25">
      <c r="AZ3664" s="96" t="s">
        <v>3855</v>
      </c>
      <c r="BA3664" s="96" t="s">
        <v>10</v>
      </c>
      <c r="BB3664" s="96">
        <v>2</v>
      </c>
      <c r="BC3664" t="s">
        <v>4518</v>
      </c>
      <c r="BD3664" t="s">
        <v>7466</v>
      </c>
      <c r="BE3664" t="s">
        <v>6787</v>
      </c>
      <c r="BF3664" t="s">
        <v>6788</v>
      </c>
      <c r="BG3664" t="s">
        <v>6789</v>
      </c>
      <c r="BJ3664" s="96">
        <v>4</v>
      </c>
      <c r="BK3664" s="96" t="s">
        <v>4293</v>
      </c>
      <c r="BL3664" s="68" t="s">
        <v>6786</v>
      </c>
      <c r="CQ3664" s="205">
        <v>1</v>
      </c>
    </row>
    <row r="3665" spans="52:95" x14ac:dyDescent="0.25">
      <c r="AZ3665" s="96" t="s">
        <v>3855</v>
      </c>
      <c r="BA3665" s="96" t="s">
        <v>10</v>
      </c>
      <c r="BB3665" s="96">
        <v>3</v>
      </c>
      <c r="BC3665" t="s">
        <v>4523</v>
      </c>
      <c r="BD3665" t="s">
        <v>7466</v>
      </c>
      <c r="BE3665" t="s">
        <v>7468</v>
      </c>
      <c r="BJ3665" s="96">
        <v>4</v>
      </c>
      <c r="BK3665" s="96" t="s">
        <v>4294</v>
      </c>
      <c r="BL3665" s="68" t="s">
        <v>6786</v>
      </c>
      <c r="CQ3665" s="205">
        <v>1</v>
      </c>
    </row>
    <row r="3666" spans="52:95" x14ac:dyDescent="0.25">
      <c r="AZ3666" s="96" t="s">
        <v>3855</v>
      </c>
      <c r="BA3666" s="96" t="s">
        <v>10</v>
      </c>
      <c r="BB3666" s="96">
        <v>4</v>
      </c>
      <c r="BC3666" t="s">
        <v>4527</v>
      </c>
      <c r="BD3666" t="s">
        <v>7466</v>
      </c>
      <c r="BE3666" t="s">
        <v>7180</v>
      </c>
      <c r="BJ3666" s="96">
        <v>4</v>
      </c>
      <c r="BK3666" s="96" t="s">
        <v>4295</v>
      </c>
      <c r="BL3666" s="68" t="s">
        <v>6786</v>
      </c>
      <c r="CQ3666" s="205">
        <v>1</v>
      </c>
    </row>
    <row r="3667" spans="52:95" x14ac:dyDescent="0.25">
      <c r="AZ3667" s="96" t="s">
        <v>3855</v>
      </c>
      <c r="BA3667" s="96" t="s">
        <v>10</v>
      </c>
      <c r="BB3667" s="96">
        <v>5</v>
      </c>
      <c r="BC3667" t="s">
        <v>4531</v>
      </c>
      <c r="BD3667" t="s">
        <v>7466</v>
      </c>
      <c r="BE3667" t="s">
        <v>7469</v>
      </c>
      <c r="BF3667" t="s">
        <v>6792</v>
      </c>
      <c r="BG3667" t="s">
        <v>6793</v>
      </c>
      <c r="BJ3667" s="96">
        <v>4</v>
      </c>
      <c r="BK3667" s="96" t="s">
        <v>4296</v>
      </c>
      <c r="BL3667" s="68" t="s">
        <v>6786</v>
      </c>
      <c r="CQ3667" s="205">
        <v>1</v>
      </c>
    </row>
    <row r="3668" spans="52:95" x14ac:dyDescent="0.25">
      <c r="AZ3668" s="96" t="s">
        <v>3855</v>
      </c>
      <c r="BA3668" s="96" t="s">
        <v>54</v>
      </c>
      <c r="BB3668" s="96">
        <v>1</v>
      </c>
      <c r="BC3668" t="s">
        <v>4536</v>
      </c>
      <c r="BD3668" t="s">
        <v>7470</v>
      </c>
      <c r="BJ3668" s="96">
        <v>4</v>
      </c>
      <c r="BK3668" s="96" t="s">
        <v>4297</v>
      </c>
      <c r="BL3668" s="68" t="s">
        <v>6786</v>
      </c>
      <c r="CQ3668" s="205">
        <v>1</v>
      </c>
    </row>
    <row r="3669" spans="52:95" x14ac:dyDescent="0.25">
      <c r="AZ3669" s="96" t="s">
        <v>3855</v>
      </c>
      <c r="BA3669" s="96" t="s">
        <v>54</v>
      </c>
      <c r="BB3669" s="96">
        <v>2</v>
      </c>
      <c r="BC3669" t="s">
        <v>4540</v>
      </c>
      <c r="BD3669" t="s">
        <v>4541</v>
      </c>
      <c r="BE3669" t="s">
        <v>6794</v>
      </c>
      <c r="BF3669" t="s">
        <v>6789</v>
      </c>
      <c r="BG3669" t="s">
        <v>6788</v>
      </c>
      <c r="BH3669" s="96" t="s">
        <v>6795</v>
      </c>
      <c r="BJ3669" s="96">
        <v>4</v>
      </c>
      <c r="BK3669" s="96" t="s">
        <v>4298</v>
      </c>
      <c r="BL3669" s="68" t="s">
        <v>6786</v>
      </c>
      <c r="CQ3669" s="205">
        <v>1</v>
      </c>
    </row>
    <row r="3670" spans="52:95" x14ac:dyDescent="0.25">
      <c r="AZ3670" s="96" t="s">
        <v>3855</v>
      </c>
      <c r="BA3670" s="96" t="s">
        <v>54</v>
      </c>
      <c r="BB3670" s="96">
        <v>3</v>
      </c>
      <c r="BC3670" t="s">
        <v>4545</v>
      </c>
      <c r="BD3670" t="s">
        <v>7468</v>
      </c>
      <c r="BJ3670" s="96">
        <v>4</v>
      </c>
      <c r="BK3670" s="96" t="s">
        <v>4299</v>
      </c>
      <c r="BL3670" s="68" t="s">
        <v>6786</v>
      </c>
      <c r="CQ3670" s="205">
        <v>1</v>
      </c>
    </row>
    <row r="3671" spans="52:95" x14ac:dyDescent="0.25">
      <c r="AZ3671" s="96" t="s">
        <v>3855</v>
      </c>
      <c r="BA3671" s="96" t="s">
        <v>54</v>
      </c>
      <c r="BB3671" s="96">
        <v>4</v>
      </c>
      <c r="BC3671" t="s">
        <v>4550</v>
      </c>
      <c r="BD3671" t="s">
        <v>4551</v>
      </c>
      <c r="BE3671" t="s">
        <v>6799</v>
      </c>
      <c r="BF3671" t="s">
        <v>6800</v>
      </c>
      <c r="BG3671" t="s">
        <v>6801</v>
      </c>
      <c r="BH3671" s="96" t="s">
        <v>6802</v>
      </c>
      <c r="BI3671" s="96" t="s">
        <v>6803</v>
      </c>
      <c r="BJ3671" s="96">
        <v>4</v>
      </c>
      <c r="BK3671" s="96" t="s">
        <v>4300</v>
      </c>
      <c r="BL3671" s="68" t="s">
        <v>6786</v>
      </c>
      <c r="CQ3671" s="205">
        <v>1</v>
      </c>
    </row>
    <row r="3672" spans="52:95" x14ac:dyDescent="0.25">
      <c r="AZ3672" s="96" t="s">
        <v>3855</v>
      </c>
      <c r="BA3672" s="96" t="s">
        <v>54</v>
      </c>
      <c r="BB3672" s="96">
        <v>5</v>
      </c>
      <c r="BC3672" t="s">
        <v>4555</v>
      </c>
      <c r="BD3672" t="s">
        <v>4556</v>
      </c>
      <c r="BE3672" t="s">
        <v>6804</v>
      </c>
      <c r="BF3672" t="s">
        <v>6805</v>
      </c>
      <c r="BG3672" t="s">
        <v>6806</v>
      </c>
      <c r="BH3672" s="96" t="s">
        <v>6807</v>
      </c>
      <c r="BJ3672" s="96">
        <v>4</v>
      </c>
      <c r="BK3672" s="96" t="s">
        <v>4301</v>
      </c>
      <c r="BL3672" s="68" t="s">
        <v>6786</v>
      </c>
      <c r="CQ3672" s="205">
        <v>1</v>
      </c>
    </row>
    <row r="3673" spans="52:95" x14ac:dyDescent="0.25">
      <c r="AZ3673" s="96" t="s">
        <v>3855</v>
      </c>
      <c r="BA3673" s="96" t="s">
        <v>12</v>
      </c>
      <c r="BB3673" s="96">
        <v>1</v>
      </c>
      <c r="BC3673" t="s">
        <v>4560</v>
      </c>
      <c r="BD3673" t="s">
        <v>7428</v>
      </c>
      <c r="BE3673" t="s">
        <v>7467</v>
      </c>
      <c r="BH3673"/>
      <c r="BI3673"/>
      <c r="BJ3673" s="96">
        <v>4</v>
      </c>
      <c r="BK3673" s="96" t="s">
        <v>4302</v>
      </c>
      <c r="BL3673" s="68" t="s">
        <v>6786</v>
      </c>
      <c r="CQ3673" s="205">
        <v>1</v>
      </c>
    </row>
    <row r="3674" spans="52:95" x14ac:dyDescent="0.25">
      <c r="AZ3674" s="96" t="s">
        <v>3855</v>
      </c>
      <c r="BA3674" s="96" t="s">
        <v>12</v>
      </c>
      <c r="BB3674" s="96">
        <v>2</v>
      </c>
      <c r="BC3674" t="s">
        <v>4564</v>
      </c>
      <c r="BD3674" t="s">
        <v>4565</v>
      </c>
      <c r="BE3674" t="s">
        <v>6808</v>
      </c>
      <c r="BF3674" t="s">
        <v>6809</v>
      </c>
      <c r="BG3674" t="s">
        <v>6810</v>
      </c>
      <c r="BH3674" t="s">
        <v>6811</v>
      </c>
      <c r="BI3674"/>
      <c r="BJ3674" s="96">
        <v>4</v>
      </c>
      <c r="BK3674" s="96" t="s">
        <v>4303</v>
      </c>
      <c r="BL3674" s="68" t="s">
        <v>6786</v>
      </c>
      <c r="CQ3674" s="205">
        <v>1</v>
      </c>
    </row>
    <row r="3675" spans="52:95" x14ac:dyDescent="0.25">
      <c r="AZ3675" s="96" t="s">
        <v>3855</v>
      </c>
      <c r="BA3675" s="96" t="s">
        <v>12</v>
      </c>
      <c r="BB3675" s="96">
        <v>3</v>
      </c>
      <c r="BC3675" t="s">
        <v>4569</v>
      </c>
      <c r="BD3675" t="s">
        <v>7471</v>
      </c>
      <c r="BE3675" t="s">
        <v>7468</v>
      </c>
      <c r="BH3675"/>
      <c r="BI3675"/>
      <c r="BJ3675" s="96">
        <v>4</v>
      </c>
      <c r="BK3675" s="96" t="s">
        <v>4304</v>
      </c>
      <c r="BL3675" s="68" t="s">
        <v>6786</v>
      </c>
      <c r="CQ3675" s="205">
        <v>1</v>
      </c>
    </row>
    <row r="3676" spans="52:95" x14ac:dyDescent="0.25">
      <c r="AZ3676" s="96" t="s">
        <v>3855</v>
      </c>
      <c r="BA3676" s="96" t="s">
        <v>12</v>
      </c>
      <c r="BB3676" s="96">
        <v>4</v>
      </c>
      <c r="BC3676" t="s">
        <v>4573</v>
      </c>
      <c r="BD3676" t="s">
        <v>6812</v>
      </c>
      <c r="BE3676" t="s">
        <v>6813</v>
      </c>
      <c r="BF3676" t="s">
        <v>6802</v>
      </c>
      <c r="BG3676" t="s">
        <v>6814</v>
      </c>
      <c r="BH3676" t="s">
        <v>6815</v>
      </c>
      <c r="BI3676" t="s">
        <v>6816</v>
      </c>
      <c r="BJ3676" s="96">
        <v>4</v>
      </c>
      <c r="BK3676" s="96" t="s">
        <v>4305</v>
      </c>
      <c r="BL3676" s="68" t="s">
        <v>6786</v>
      </c>
      <c r="CQ3676" s="205">
        <v>1</v>
      </c>
    </row>
    <row r="3677" spans="52:95" x14ac:dyDescent="0.25">
      <c r="AZ3677" s="96" t="s">
        <v>3855</v>
      </c>
      <c r="BA3677" s="96" t="s">
        <v>12</v>
      </c>
      <c r="BB3677" s="96">
        <v>5</v>
      </c>
      <c r="BC3677" t="s">
        <v>4577</v>
      </c>
      <c r="BD3677" t="s">
        <v>6817</v>
      </c>
      <c r="BE3677" t="s">
        <v>4578</v>
      </c>
      <c r="BF3677" t="s">
        <v>6818</v>
      </c>
      <c r="BG3677" t="s">
        <v>6819</v>
      </c>
      <c r="BH3677" t="s">
        <v>6793</v>
      </c>
      <c r="BI3677"/>
      <c r="BJ3677" s="96">
        <v>4</v>
      </c>
      <c r="BK3677" s="96" t="s">
        <v>4306</v>
      </c>
      <c r="BL3677" s="68" t="s">
        <v>6786</v>
      </c>
      <c r="CQ3677" s="205">
        <v>1</v>
      </c>
    </row>
    <row r="3678" spans="52:95" x14ac:dyDescent="0.25">
      <c r="AZ3678" s="96" t="s">
        <v>3866</v>
      </c>
      <c r="BA3678" s="96" t="s">
        <v>10</v>
      </c>
      <c r="BB3678" s="96">
        <v>1</v>
      </c>
      <c r="BC3678" t="s">
        <v>4512</v>
      </c>
      <c r="BD3678" t="s">
        <v>7472</v>
      </c>
      <c r="BE3678" t="s">
        <v>7473</v>
      </c>
      <c r="BJ3678" s="96">
        <v>4</v>
      </c>
      <c r="BK3678" s="96" t="s">
        <v>4292</v>
      </c>
      <c r="BL3678" s="68" t="s">
        <v>6786</v>
      </c>
      <c r="CQ3678" s="205">
        <v>1</v>
      </c>
    </row>
    <row r="3679" spans="52:95" x14ac:dyDescent="0.25">
      <c r="AZ3679" s="96" t="s">
        <v>3866</v>
      </c>
      <c r="BA3679" s="96" t="s">
        <v>10</v>
      </c>
      <c r="BB3679" s="96">
        <v>2</v>
      </c>
      <c r="BC3679" t="s">
        <v>4518</v>
      </c>
      <c r="BD3679" t="s">
        <v>7472</v>
      </c>
      <c r="BE3679" t="s">
        <v>6787</v>
      </c>
      <c r="BF3679" t="s">
        <v>6788</v>
      </c>
      <c r="BG3679" t="s">
        <v>6789</v>
      </c>
      <c r="BJ3679" s="96">
        <v>4</v>
      </c>
      <c r="BK3679" s="96" t="s">
        <v>4293</v>
      </c>
      <c r="BL3679" s="68" t="s">
        <v>6786</v>
      </c>
      <c r="CQ3679" s="205">
        <v>1</v>
      </c>
    </row>
    <row r="3680" spans="52:95" x14ac:dyDescent="0.25">
      <c r="AZ3680" s="96" t="s">
        <v>3866</v>
      </c>
      <c r="BA3680" s="96" t="s">
        <v>10</v>
      </c>
      <c r="BB3680" s="96">
        <v>3</v>
      </c>
      <c r="BC3680" t="s">
        <v>4523</v>
      </c>
      <c r="BD3680" t="s">
        <v>7472</v>
      </c>
      <c r="BE3680" t="s">
        <v>7474</v>
      </c>
      <c r="BJ3680" s="96">
        <v>4</v>
      </c>
      <c r="BK3680" s="96" t="s">
        <v>4294</v>
      </c>
      <c r="BL3680" s="68" t="s">
        <v>6786</v>
      </c>
      <c r="CQ3680" s="205">
        <v>1</v>
      </c>
    </row>
    <row r="3681" spans="52:95" x14ac:dyDescent="0.25">
      <c r="AZ3681" s="96" t="s">
        <v>3866</v>
      </c>
      <c r="BA3681" s="96" t="s">
        <v>10</v>
      </c>
      <c r="BB3681" s="96">
        <v>4</v>
      </c>
      <c r="BC3681" t="s">
        <v>4527</v>
      </c>
      <c r="BD3681" t="s">
        <v>7472</v>
      </c>
      <c r="BE3681" t="s">
        <v>7180</v>
      </c>
      <c r="BJ3681" s="96">
        <v>4</v>
      </c>
      <c r="BK3681" s="96" t="s">
        <v>4295</v>
      </c>
      <c r="BL3681" s="68" t="s">
        <v>6786</v>
      </c>
      <c r="CQ3681" s="205">
        <v>1</v>
      </c>
    </row>
    <row r="3682" spans="52:95" x14ac:dyDescent="0.25">
      <c r="AZ3682" s="96" t="s">
        <v>3866</v>
      </c>
      <c r="BA3682" s="96" t="s">
        <v>10</v>
      </c>
      <c r="BB3682" s="96">
        <v>5</v>
      </c>
      <c r="BC3682" t="s">
        <v>4531</v>
      </c>
      <c r="BD3682" t="s">
        <v>7472</v>
      </c>
      <c r="BE3682" t="s">
        <v>7475</v>
      </c>
      <c r="BF3682" t="s">
        <v>6792</v>
      </c>
      <c r="BG3682" t="s">
        <v>6793</v>
      </c>
      <c r="BJ3682" s="96">
        <v>4</v>
      </c>
      <c r="BK3682" s="96" t="s">
        <v>4296</v>
      </c>
      <c r="BL3682" s="68" t="s">
        <v>6786</v>
      </c>
      <c r="CQ3682" s="205">
        <v>1</v>
      </c>
    </row>
    <row r="3683" spans="52:95" x14ac:dyDescent="0.25">
      <c r="AZ3683" s="96" t="s">
        <v>3866</v>
      </c>
      <c r="BA3683" s="96" t="s">
        <v>54</v>
      </c>
      <c r="BB3683" s="96">
        <v>1</v>
      </c>
      <c r="BC3683" t="s">
        <v>4536</v>
      </c>
      <c r="BD3683" t="s">
        <v>7291</v>
      </c>
      <c r="BJ3683" s="96">
        <v>4</v>
      </c>
      <c r="BK3683" s="96" t="s">
        <v>4297</v>
      </c>
      <c r="BL3683" s="68" t="s">
        <v>6786</v>
      </c>
      <c r="CQ3683" s="205">
        <v>1</v>
      </c>
    </row>
    <row r="3684" spans="52:95" x14ac:dyDescent="0.25">
      <c r="AZ3684" s="96" t="s">
        <v>3866</v>
      </c>
      <c r="BA3684" s="96" t="s">
        <v>54</v>
      </c>
      <c r="BB3684" s="96">
        <v>2</v>
      </c>
      <c r="BC3684" t="s">
        <v>4540</v>
      </c>
      <c r="BD3684" t="s">
        <v>4541</v>
      </c>
      <c r="BE3684" t="s">
        <v>6794</v>
      </c>
      <c r="BF3684" t="s">
        <v>6789</v>
      </c>
      <c r="BG3684" t="s">
        <v>6788</v>
      </c>
      <c r="BH3684" s="96" t="s">
        <v>6795</v>
      </c>
      <c r="BJ3684" s="96">
        <v>4</v>
      </c>
      <c r="BK3684" s="96" t="s">
        <v>4298</v>
      </c>
      <c r="BL3684" s="68" t="s">
        <v>6786</v>
      </c>
      <c r="CQ3684" s="205">
        <v>1</v>
      </c>
    </row>
    <row r="3685" spans="52:95" x14ac:dyDescent="0.25">
      <c r="AZ3685" s="96" t="s">
        <v>3866</v>
      </c>
      <c r="BA3685" s="96" t="s">
        <v>54</v>
      </c>
      <c r="BB3685" s="96">
        <v>3</v>
      </c>
      <c r="BC3685" t="s">
        <v>4545</v>
      </c>
      <c r="BD3685" t="s">
        <v>7474</v>
      </c>
      <c r="BJ3685" s="96">
        <v>4</v>
      </c>
      <c r="BK3685" s="96" t="s">
        <v>4299</v>
      </c>
      <c r="BL3685" s="68" t="s">
        <v>6786</v>
      </c>
      <c r="CQ3685" s="205">
        <v>1</v>
      </c>
    </row>
    <row r="3686" spans="52:95" x14ac:dyDescent="0.25">
      <c r="AZ3686" s="96" t="s">
        <v>3866</v>
      </c>
      <c r="BA3686" s="96" t="s">
        <v>54</v>
      </c>
      <c r="BB3686" s="96">
        <v>4</v>
      </c>
      <c r="BC3686" t="s">
        <v>4550</v>
      </c>
      <c r="BD3686" t="s">
        <v>4551</v>
      </c>
      <c r="BE3686" t="s">
        <v>6799</v>
      </c>
      <c r="BF3686" t="s">
        <v>6800</v>
      </c>
      <c r="BG3686" t="s">
        <v>6801</v>
      </c>
      <c r="BH3686" s="96" t="s">
        <v>6802</v>
      </c>
      <c r="BI3686" s="96" t="s">
        <v>6803</v>
      </c>
      <c r="BJ3686" s="96">
        <v>4</v>
      </c>
      <c r="BK3686" s="96" t="s">
        <v>4300</v>
      </c>
      <c r="BL3686" s="68" t="s">
        <v>6786</v>
      </c>
      <c r="CQ3686" s="205">
        <v>1</v>
      </c>
    </row>
    <row r="3687" spans="52:95" x14ac:dyDescent="0.25">
      <c r="AZ3687" s="96" t="s">
        <v>3866</v>
      </c>
      <c r="BA3687" s="96" t="s">
        <v>54</v>
      </c>
      <c r="BB3687" s="96">
        <v>5</v>
      </c>
      <c r="BC3687" t="s">
        <v>4555</v>
      </c>
      <c r="BD3687" t="s">
        <v>4556</v>
      </c>
      <c r="BE3687" t="s">
        <v>6804</v>
      </c>
      <c r="BF3687" t="s">
        <v>6805</v>
      </c>
      <c r="BG3687" t="s">
        <v>6806</v>
      </c>
      <c r="BH3687" s="96" t="s">
        <v>6807</v>
      </c>
      <c r="BJ3687" s="96">
        <v>4</v>
      </c>
      <c r="BK3687" s="96" t="s">
        <v>4301</v>
      </c>
      <c r="BL3687" s="68" t="s">
        <v>6786</v>
      </c>
      <c r="CQ3687" s="205">
        <v>1</v>
      </c>
    </row>
    <row r="3688" spans="52:95" x14ac:dyDescent="0.25">
      <c r="AZ3688" s="96" t="s">
        <v>3866</v>
      </c>
      <c r="BA3688" s="96" t="s">
        <v>12</v>
      </c>
      <c r="BB3688" s="96">
        <v>1</v>
      </c>
      <c r="BC3688" t="s">
        <v>4560</v>
      </c>
      <c r="BD3688" t="s">
        <v>7473</v>
      </c>
      <c r="BH3688"/>
      <c r="BI3688"/>
      <c r="BJ3688" s="96">
        <v>4</v>
      </c>
      <c r="BK3688" s="96" t="s">
        <v>4302</v>
      </c>
      <c r="BL3688" s="68" t="s">
        <v>6786</v>
      </c>
      <c r="CQ3688" s="205">
        <v>1</v>
      </c>
    </row>
    <row r="3689" spans="52:95" x14ac:dyDescent="0.25">
      <c r="AZ3689" s="96" t="s">
        <v>3866</v>
      </c>
      <c r="BA3689" s="96" t="s">
        <v>12</v>
      </c>
      <c r="BB3689" s="96">
        <v>2</v>
      </c>
      <c r="BC3689" t="s">
        <v>4564</v>
      </c>
      <c r="BD3689" t="s">
        <v>4565</v>
      </c>
      <c r="BE3689" t="s">
        <v>6808</v>
      </c>
      <c r="BF3689" t="s">
        <v>6809</v>
      </c>
      <c r="BG3689" t="s">
        <v>6810</v>
      </c>
      <c r="BH3689" t="s">
        <v>6811</v>
      </c>
      <c r="BI3689"/>
      <c r="BJ3689" s="96">
        <v>4</v>
      </c>
      <c r="BK3689" s="96" t="s">
        <v>4303</v>
      </c>
      <c r="BL3689" s="68" t="s">
        <v>6786</v>
      </c>
      <c r="CQ3689" s="205">
        <v>1</v>
      </c>
    </row>
    <row r="3690" spans="52:95" x14ac:dyDescent="0.25">
      <c r="AZ3690" s="96" t="s">
        <v>3866</v>
      </c>
      <c r="BA3690" s="96" t="s">
        <v>12</v>
      </c>
      <c r="BB3690" s="96">
        <v>3</v>
      </c>
      <c r="BC3690" t="s">
        <v>4569</v>
      </c>
      <c r="BD3690" t="s">
        <v>7476</v>
      </c>
      <c r="BE3690" t="s">
        <v>7474</v>
      </c>
      <c r="BH3690"/>
      <c r="BI3690"/>
      <c r="BJ3690" s="96">
        <v>4</v>
      </c>
      <c r="BK3690" s="96" t="s">
        <v>4304</v>
      </c>
      <c r="BL3690" s="68" t="s">
        <v>6786</v>
      </c>
      <c r="CQ3690" s="205">
        <v>1</v>
      </c>
    </row>
    <row r="3691" spans="52:95" x14ac:dyDescent="0.25">
      <c r="AZ3691" s="96" t="s">
        <v>3866</v>
      </c>
      <c r="BA3691" s="96" t="s">
        <v>12</v>
      </c>
      <c r="BB3691" s="96">
        <v>4</v>
      </c>
      <c r="BC3691" t="s">
        <v>4573</v>
      </c>
      <c r="BD3691" t="s">
        <v>6812</v>
      </c>
      <c r="BE3691" t="s">
        <v>6813</v>
      </c>
      <c r="BF3691" t="s">
        <v>6802</v>
      </c>
      <c r="BG3691" t="s">
        <v>6814</v>
      </c>
      <c r="BH3691" t="s">
        <v>6815</v>
      </c>
      <c r="BI3691" t="s">
        <v>6816</v>
      </c>
      <c r="BJ3691" s="96">
        <v>4</v>
      </c>
      <c r="BK3691" s="96" t="s">
        <v>4305</v>
      </c>
      <c r="BL3691" s="68" t="s">
        <v>6786</v>
      </c>
      <c r="CQ3691" s="205">
        <v>1</v>
      </c>
    </row>
    <row r="3692" spans="52:95" x14ac:dyDescent="0.25">
      <c r="AZ3692" s="96" t="s">
        <v>3866</v>
      </c>
      <c r="BA3692" s="96" t="s">
        <v>12</v>
      </c>
      <c r="BB3692" s="96">
        <v>5</v>
      </c>
      <c r="BC3692" t="s">
        <v>4577</v>
      </c>
      <c r="BD3692" t="s">
        <v>6817</v>
      </c>
      <c r="BE3692" t="s">
        <v>4578</v>
      </c>
      <c r="BF3692" t="s">
        <v>6818</v>
      </c>
      <c r="BG3692" t="s">
        <v>6819</v>
      </c>
      <c r="BH3692" t="s">
        <v>6793</v>
      </c>
      <c r="BI3692"/>
      <c r="BJ3692" s="96">
        <v>4</v>
      </c>
      <c r="BK3692" s="96" t="s">
        <v>4306</v>
      </c>
      <c r="BL3692" s="68" t="s">
        <v>6786</v>
      </c>
      <c r="CQ3692" s="205">
        <v>1</v>
      </c>
    </row>
    <row r="3693" spans="52:95" x14ac:dyDescent="0.25">
      <c r="AZ3693" s="96" t="s">
        <v>3879</v>
      </c>
      <c r="BA3693" s="96" t="s">
        <v>10</v>
      </c>
      <c r="BB3693" s="96">
        <v>1</v>
      </c>
      <c r="BC3693" t="s">
        <v>4512</v>
      </c>
      <c r="BD3693" t="s">
        <v>7477</v>
      </c>
      <c r="BE3693" t="s">
        <v>7473</v>
      </c>
      <c r="BF3693" t="s">
        <v>3881</v>
      </c>
      <c r="BJ3693" s="96">
        <v>4</v>
      </c>
      <c r="BK3693" s="96" t="s">
        <v>4292</v>
      </c>
      <c r="BL3693" s="68" t="s">
        <v>6786</v>
      </c>
      <c r="CQ3693" s="205">
        <v>1</v>
      </c>
    </row>
    <row r="3694" spans="52:95" x14ac:dyDescent="0.25">
      <c r="AZ3694" s="96" t="s">
        <v>3879</v>
      </c>
      <c r="BA3694" s="96" t="s">
        <v>10</v>
      </c>
      <c r="BB3694" s="96">
        <v>2</v>
      </c>
      <c r="BC3694" t="s">
        <v>4518</v>
      </c>
      <c r="BD3694" t="s">
        <v>7477</v>
      </c>
      <c r="BE3694" t="s">
        <v>6787</v>
      </c>
      <c r="BF3694" t="s">
        <v>6788</v>
      </c>
      <c r="BG3694" t="s">
        <v>6789</v>
      </c>
      <c r="BJ3694" s="96">
        <v>4</v>
      </c>
      <c r="BK3694" s="96" t="s">
        <v>4293</v>
      </c>
      <c r="BL3694" s="68" t="s">
        <v>6786</v>
      </c>
      <c r="CQ3694" s="205">
        <v>1</v>
      </c>
    </row>
    <row r="3695" spans="52:95" x14ac:dyDescent="0.25">
      <c r="AZ3695" s="96" t="s">
        <v>3879</v>
      </c>
      <c r="BA3695" s="96" t="s">
        <v>10</v>
      </c>
      <c r="BB3695" s="96">
        <v>3</v>
      </c>
      <c r="BC3695" t="s">
        <v>4523</v>
      </c>
      <c r="BD3695" t="s">
        <v>7477</v>
      </c>
      <c r="BE3695" t="s">
        <v>7478</v>
      </c>
      <c r="BJ3695" s="96">
        <v>4</v>
      </c>
      <c r="BK3695" s="96" t="s">
        <v>4294</v>
      </c>
      <c r="BL3695" s="68" t="s">
        <v>6786</v>
      </c>
      <c r="CQ3695" s="205">
        <v>1</v>
      </c>
    </row>
    <row r="3696" spans="52:95" x14ac:dyDescent="0.25">
      <c r="AZ3696" s="96" t="s">
        <v>3879</v>
      </c>
      <c r="BA3696" s="96" t="s">
        <v>10</v>
      </c>
      <c r="BB3696" s="96">
        <v>4</v>
      </c>
      <c r="BC3696" t="s">
        <v>4527</v>
      </c>
      <c r="BD3696" t="s">
        <v>7477</v>
      </c>
      <c r="BE3696" t="s">
        <v>7180</v>
      </c>
      <c r="BJ3696" s="96">
        <v>4</v>
      </c>
      <c r="BK3696" s="96" t="s">
        <v>4295</v>
      </c>
      <c r="BL3696" s="68" t="s">
        <v>6786</v>
      </c>
      <c r="CQ3696" s="205">
        <v>1</v>
      </c>
    </row>
    <row r="3697" spans="52:95" x14ac:dyDescent="0.25">
      <c r="AZ3697" s="96" t="s">
        <v>3879</v>
      </c>
      <c r="BA3697" s="96" t="s">
        <v>10</v>
      </c>
      <c r="BB3697" s="96">
        <v>5</v>
      </c>
      <c r="BC3697" t="s">
        <v>4531</v>
      </c>
      <c r="BD3697" t="s">
        <v>7477</v>
      </c>
      <c r="BE3697" t="s">
        <v>7479</v>
      </c>
      <c r="BF3697" t="s">
        <v>6792</v>
      </c>
      <c r="BG3697" t="s">
        <v>6793</v>
      </c>
      <c r="BJ3697" s="96">
        <v>4</v>
      </c>
      <c r="BK3697" s="96" t="s">
        <v>4296</v>
      </c>
      <c r="BL3697" s="68" t="s">
        <v>6786</v>
      </c>
      <c r="CQ3697" s="205">
        <v>1</v>
      </c>
    </row>
    <row r="3698" spans="52:95" x14ac:dyDescent="0.25">
      <c r="AZ3698" s="96" t="s">
        <v>3879</v>
      </c>
      <c r="BA3698" s="96" t="s">
        <v>54</v>
      </c>
      <c r="BB3698" s="96">
        <v>1</v>
      </c>
      <c r="BC3698" t="s">
        <v>4536</v>
      </c>
      <c r="BD3698" t="s">
        <v>7480</v>
      </c>
      <c r="BJ3698" s="96">
        <v>4</v>
      </c>
      <c r="BK3698" s="96" t="s">
        <v>4297</v>
      </c>
      <c r="BL3698" s="68" t="s">
        <v>6786</v>
      </c>
      <c r="CQ3698" s="205">
        <v>1</v>
      </c>
    </row>
    <row r="3699" spans="52:95" x14ac:dyDescent="0.25">
      <c r="AZ3699" s="96" t="s">
        <v>3879</v>
      </c>
      <c r="BA3699" s="96" t="s">
        <v>54</v>
      </c>
      <c r="BB3699" s="96">
        <v>2</v>
      </c>
      <c r="BC3699" t="s">
        <v>4540</v>
      </c>
      <c r="BD3699" t="s">
        <v>4541</v>
      </c>
      <c r="BE3699" t="s">
        <v>6794</v>
      </c>
      <c r="BF3699" t="s">
        <v>6789</v>
      </c>
      <c r="BG3699" t="s">
        <v>6788</v>
      </c>
      <c r="BH3699" s="96" t="s">
        <v>6795</v>
      </c>
      <c r="BJ3699" s="96">
        <v>4</v>
      </c>
      <c r="BK3699" s="96" t="s">
        <v>4298</v>
      </c>
      <c r="BL3699" s="68" t="s">
        <v>6786</v>
      </c>
      <c r="CQ3699" s="205">
        <v>1</v>
      </c>
    </row>
    <row r="3700" spans="52:95" x14ac:dyDescent="0.25">
      <c r="AZ3700" s="96" t="s">
        <v>3879</v>
      </c>
      <c r="BA3700" s="96" t="s">
        <v>54</v>
      </c>
      <c r="BB3700" s="96">
        <v>3</v>
      </c>
      <c r="BC3700" t="s">
        <v>4545</v>
      </c>
      <c r="BD3700" t="s">
        <v>7478</v>
      </c>
      <c r="BJ3700" s="96">
        <v>4</v>
      </c>
      <c r="BK3700" s="96" t="s">
        <v>4299</v>
      </c>
      <c r="BL3700" s="68" t="s">
        <v>6786</v>
      </c>
      <c r="CQ3700" s="205">
        <v>1</v>
      </c>
    </row>
    <row r="3701" spans="52:95" x14ac:dyDescent="0.25">
      <c r="AZ3701" s="96" t="s">
        <v>3879</v>
      </c>
      <c r="BA3701" s="96" t="s">
        <v>54</v>
      </c>
      <c r="BB3701" s="96">
        <v>4</v>
      </c>
      <c r="BC3701" t="s">
        <v>4550</v>
      </c>
      <c r="BD3701" t="s">
        <v>4551</v>
      </c>
      <c r="BE3701" t="s">
        <v>6799</v>
      </c>
      <c r="BF3701" t="s">
        <v>6800</v>
      </c>
      <c r="BG3701" t="s">
        <v>6801</v>
      </c>
      <c r="BH3701" s="96" t="s">
        <v>6802</v>
      </c>
      <c r="BI3701" s="96" t="s">
        <v>6803</v>
      </c>
      <c r="BJ3701" s="96">
        <v>4</v>
      </c>
      <c r="BK3701" s="96" t="s">
        <v>4300</v>
      </c>
      <c r="BL3701" s="68" t="s">
        <v>6786</v>
      </c>
      <c r="CQ3701" s="205">
        <v>1</v>
      </c>
    </row>
    <row r="3702" spans="52:95" x14ac:dyDescent="0.25">
      <c r="AZ3702" s="96" t="s">
        <v>3879</v>
      </c>
      <c r="BA3702" s="96" t="s">
        <v>54</v>
      </c>
      <c r="BB3702" s="96">
        <v>5</v>
      </c>
      <c r="BC3702" t="s">
        <v>4555</v>
      </c>
      <c r="BD3702" t="s">
        <v>4556</v>
      </c>
      <c r="BE3702" t="s">
        <v>6804</v>
      </c>
      <c r="BF3702" t="s">
        <v>6805</v>
      </c>
      <c r="BG3702" t="s">
        <v>6806</v>
      </c>
      <c r="BH3702" s="96" t="s">
        <v>6807</v>
      </c>
      <c r="BJ3702" s="96">
        <v>4</v>
      </c>
      <c r="BK3702" s="96" t="s">
        <v>4301</v>
      </c>
      <c r="BL3702" s="68" t="s">
        <v>6786</v>
      </c>
      <c r="CQ3702" s="205">
        <v>1</v>
      </c>
    </row>
    <row r="3703" spans="52:95" x14ac:dyDescent="0.25">
      <c r="AZ3703" s="96" t="s">
        <v>3879</v>
      </c>
      <c r="BA3703" s="96" t="s">
        <v>12</v>
      </c>
      <c r="BB3703" s="96">
        <v>1</v>
      </c>
      <c r="BC3703" t="s">
        <v>4560</v>
      </c>
      <c r="BD3703" t="s">
        <v>7473</v>
      </c>
      <c r="BE3703" t="s">
        <v>3881</v>
      </c>
      <c r="BH3703"/>
      <c r="BI3703"/>
      <c r="BJ3703" s="96">
        <v>4</v>
      </c>
      <c r="BK3703" s="96" t="s">
        <v>4302</v>
      </c>
      <c r="BL3703" s="68" t="s">
        <v>6786</v>
      </c>
      <c r="CQ3703" s="205">
        <v>1</v>
      </c>
    </row>
    <row r="3704" spans="52:95" x14ac:dyDescent="0.25">
      <c r="AZ3704" s="96" t="s">
        <v>3879</v>
      </c>
      <c r="BA3704" s="96" t="s">
        <v>12</v>
      </c>
      <c r="BB3704" s="96">
        <v>2</v>
      </c>
      <c r="BC3704" t="s">
        <v>4564</v>
      </c>
      <c r="BD3704" t="s">
        <v>4565</v>
      </c>
      <c r="BE3704" t="s">
        <v>6808</v>
      </c>
      <c r="BF3704" t="s">
        <v>6809</v>
      </c>
      <c r="BG3704" t="s">
        <v>6810</v>
      </c>
      <c r="BH3704" t="s">
        <v>6811</v>
      </c>
      <c r="BI3704"/>
      <c r="BJ3704" s="96">
        <v>4</v>
      </c>
      <c r="BK3704" s="96" t="s">
        <v>4303</v>
      </c>
      <c r="BL3704" s="68" t="s">
        <v>6786</v>
      </c>
      <c r="CQ3704" s="205">
        <v>1</v>
      </c>
    </row>
    <row r="3705" spans="52:95" x14ac:dyDescent="0.25">
      <c r="AZ3705" s="96" t="s">
        <v>3879</v>
      </c>
      <c r="BA3705" s="96" t="s">
        <v>12</v>
      </c>
      <c r="BB3705" s="96">
        <v>3</v>
      </c>
      <c r="BC3705" t="s">
        <v>4569</v>
      </c>
      <c r="BD3705" t="s">
        <v>7481</v>
      </c>
      <c r="BE3705" t="s">
        <v>7478</v>
      </c>
      <c r="BH3705"/>
      <c r="BI3705"/>
      <c r="BJ3705" s="96">
        <v>4</v>
      </c>
      <c r="BK3705" s="96" t="s">
        <v>4304</v>
      </c>
      <c r="BL3705" s="68" t="s">
        <v>6786</v>
      </c>
      <c r="CQ3705" s="205">
        <v>1</v>
      </c>
    </row>
    <row r="3706" spans="52:95" x14ac:dyDescent="0.25">
      <c r="AZ3706" s="96" t="s">
        <v>3879</v>
      </c>
      <c r="BA3706" s="96" t="s">
        <v>12</v>
      </c>
      <c r="BB3706" s="96">
        <v>4</v>
      </c>
      <c r="BC3706" t="s">
        <v>4573</v>
      </c>
      <c r="BD3706" t="s">
        <v>6812</v>
      </c>
      <c r="BE3706" t="s">
        <v>6813</v>
      </c>
      <c r="BF3706" t="s">
        <v>6802</v>
      </c>
      <c r="BG3706" t="s">
        <v>6814</v>
      </c>
      <c r="BH3706" t="s">
        <v>6815</v>
      </c>
      <c r="BI3706" t="s">
        <v>6816</v>
      </c>
      <c r="BJ3706" s="96">
        <v>4</v>
      </c>
      <c r="BK3706" s="96" t="s">
        <v>4305</v>
      </c>
      <c r="BL3706" s="68" t="s">
        <v>6786</v>
      </c>
      <c r="CQ3706" s="205">
        <v>1</v>
      </c>
    </row>
    <row r="3707" spans="52:95" x14ac:dyDescent="0.25">
      <c r="AZ3707" s="96" t="s">
        <v>3879</v>
      </c>
      <c r="BA3707" s="96" t="s">
        <v>12</v>
      </c>
      <c r="BB3707" s="96">
        <v>5</v>
      </c>
      <c r="BC3707" t="s">
        <v>4577</v>
      </c>
      <c r="BD3707" t="s">
        <v>6817</v>
      </c>
      <c r="BE3707" t="s">
        <v>4578</v>
      </c>
      <c r="BF3707" t="s">
        <v>6818</v>
      </c>
      <c r="BG3707" t="s">
        <v>6819</v>
      </c>
      <c r="BH3707" t="s">
        <v>6793</v>
      </c>
      <c r="BI3707"/>
      <c r="BJ3707" s="96">
        <v>4</v>
      </c>
      <c r="BK3707" s="96" t="s">
        <v>4306</v>
      </c>
      <c r="BL3707" s="68" t="s">
        <v>6786</v>
      </c>
      <c r="CQ3707" s="205">
        <v>1</v>
      </c>
    </row>
    <row r="3708" spans="52:95" x14ac:dyDescent="0.25">
      <c r="AZ3708" s="96" t="s">
        <v>3890</v>
      </c>
      <c r="BA3708" s="96" t="s">
        <v>10</v>
      </c>
      <c r="BB3708" s="96">
        <v>1</v>
      </c>
      <c r="BC3708" t="s">
        <v>4512</v>
      </c>
      <c r="BD3708" t="s">
        <v>7482</v>
      </c>
      <c r="BE3708" t="s">
        <v>7473</v>
      </c>
      <c r="BF3708" t="s">
        <v>3892</v>
      </c>
      <c r="BJ3708" s="96">
        <v>4</v>
      </c>
      <c r="BK3708" s="96" t="s">
        <v>4292</v>
      </c>
      <c r="BL3708" s="68" t="s">
        <v>6786</v>
      </c>
      <c r="CQ3708" s="205">
        <v>1</v>
      </c>
    </row>
    <row r="3709" spans="52:95" x14ac:dyDescent="0.25">
      <c r="AZ3709" s="96" t="s">
        <v>3890</v>
      </c>
      <c r="BA3709" s="96" t="s">
        <v>10</v>
      </c>
      <c r="BB3709" s="96">
        <v>2</v>
      </c>
      <c r="BC3709" t="s">
        <v>4518</v>
      </c>
      <c r="BD3709" t="s">
        <v>7482</v>
      </c>
      <c r="BE3709" t="s">
        <v>6787</v>
      </c>
      <c r="BF3709" t="s">
        <v>6788</v>
      </c>
      <c r="BG3709" t="s">
        <v>6789</v>
      </c>
      <c r="BJ3709" s="96">
        <v>4</v>
      </c>
      <c r="BK3709" s="96" t="s">
        <v>4293</v>
      </c>
      <c r="BL3709" s="68" t="s">
        <v>6786</v>
      </c>
      <c r="CQ3709" s="205">
        <v>1</v>
      </c>
    </row>
    <row r="3710" spans="52:95" x14ac:dyDescent="0.25">
      <c r="AZ3710" s="96" t="s">
        <v>3890</v>
      </c>
      <c r="BA3710" s="96" t="s">
        <v>10</v>
      </c>
      <c r="BB3710" s="96">
        <v>3</v>
      </c>
      <c r="BC3710" t="s">
        <v>4523</v>
      </c>
      <c r="BD3710" t="s">
        <v>7482</v>
      </c>
      <c r="BE3710" t="s">
        <v>7483</v>
      </c>
      <c r="BJ3710" s="96">
        <v>4</v>
      </c>
      <c r="BK3710" s="96" t="s">
        <v>4294</v>
      </c>
      <c r="BL3710" s="68" t="s">
        <v>6786</v>
      </c>
      <c r="CQ3710" s="205">
        <v>1</v>
      </c>
    </row>
    <row r="3711" spans="52:95" x14ac:dyDescent="0.25">
      <c r="AZ3711" s="96" t="s">
        <v>3890</v>
      </c>
      <c r="BA3711" s="96" t="s">
        <v>10</v>
      </c>
      <c r="BB3711" s="96">
        <v>4</v>
      </c>
      <c r="BC3711" t="s">
        <v>4527</v>
      </c>
      <c r="BD3711" t="s">
        <v>7482</v>
      </c>
      <c r="BE3711" t="s">
        <v>7180</v>
      </c>
      <c r="BJ3711" s="96">
        <v>4</v>
      </c>
      <c r="BK3711" s="96" t="s">
        <v>4295</v>
      </c>
      <c r="BL3711" s="68" t="s">
        <v>6786</v>
      </c>
      <c r="CQ3711" s="205">
        <v>1</v>
      </c>
    </row>
    <row r="3712" spans="52:95" x14ac:dyDescent="0.25">
      <c r="AZ3712" s="96" t="s">
        <v>3890</v>
      </c>
      <c r="BA3712" s="96" t="s">
        <v>10</v>
      </c>
      <c r="BB3712" s="96">
        <v>5</v>
      </c>
      <c r="BC3712" t="s">
        <v>4531</v>
      </c>
      <c r="BD3712" t="s">
        <v>7482</v>
      </c>
      <c r="BE3712" t="s">
        <v>7484</v>
      </c>
      <c r="BF3712" t="s">
        <v>6792</v>
      </c>
      <c r="BG3712" t="s">
        <v>6793</v>
      </c>
      <c r="BJ3712" s="96">
        <v>4</v>
      </c>
      <c r="BK3712" s="96" t="s">
        <v>4296</v>
      </c>
      <c r="BL3712" s="68" t="s">
        <v>6786</v>
      </c>
      <c r="CQ3712" s="205">
        <v>1</v>
      </c>
    </row>
    <row r="3713" spans="52:95" x14ac:dyDescent="0.25">
      <c r="AZ3713" s="96" t="s">
        <v>3890</v>
      </c>
      <c r="BA3713" s="96" t="s">
        <v>54</v>
      </c>
      <c r="BB3713" s="96">
        <v>1</v>
      </c>
      <c r="BC3713" t="s">
        <v>4536</v>
      </c>
      <c r="BD3713" t="s">
        <v>7485</v>
      </c>
      <c r="BJ3713" s="96">
        <v>4</v>
      </c>
      <c r="BK3713" s="96" t="s">
        <v>4297</v>
      </c>
      <c r="BL3713" s="68" t="s">
        <v>6786</v>
      </c>
      <c r="CQ3713" s="205">
        <v>1</v>
      </c>
    </row>
    <row r="3714" spans="52:95" x14ac:dyDescent="0.25">
      <c r="AZ3714" s="96" t="s">
        <v>3890</v>
      </c>
      <c r="BA3714" s="96" t="s">
        <v>54</v>
      </c>
      <c r="BB3714" s="96">
        <v>2</v>
      </c>
      <c r="BC3714" t="s">
        <v>4540</v>
      </c>
      <c r="BD3714" t="s">
        <v>4541</v>
      </c>
      <c r="BE3714" t="s">
        <v>6794</v>
      </c>
      <c r="BF3714" t="s">
        <v>6789</v>
      </c>
      <c r="BG3714" t="s">
        <v>6788</v>
      </c>
      <c r="BH3714" s="96" t="s">
        <v>6795</v>
      </c>
      <c r="BJ3714" s="96">
        <v>4</v>
      </c>
      <c r="BK3714" s="96" t="s">
        <v>4298</v>
      </c>
      <c r="BL3714" s="68" t="s">
        <v>6786</v>
      </c>
      <c r="CQ3714" s="205">
        <v>1</v>
      </c>
    </row>
    <row r="3715" spans="52:95" x14ac:dyDescent="0.25">
      <c r="AZ3715" s="96" t="s">
        <v>3890</v>
      </c>
      <c r="BA3715" s="96" t="s">
        <v>54</v>
      </c>
      <c r="BB3715" s="96">
        <v>3</v>
      </c>
      <c r="BC3715" t="s">
        <v>4545</v>
      </c>
      <c r="BD3715" t="s">
        <v>7483</v>
      </c>
      <c r="BJ3715" s="96">
        <v>4</v>
      </c>
      <c r="BK3715" s="96" t="s">
        <v>4299</v>
      </c>
      <c r="BL3715" s="68" t="s">
        <v>6786</v>
      </c>
      <c r="CQ3715" s="205">
        <v>1</v>
      </c>
    </row>
    <row r="3716" spans="52:95" x14ac:dyDescent="0.25">
      <c r="AZ3716" s="96" t="s">
        <v>3890</v>
      </c>
      <c r="BA3716" s="96" t="s">
        <v>54</v>
      </c>
      <c r="BB3716" s="96">
        <v>4</v>
      </c>
      <c r="BC3716" t="s">
        <v>4550</v>
      </c>
      <c r="BD3716" t="s">
        <v>4551</v>
      </c>
      <c r="BE3716" t="s">
        <v>6799</v>
      </c>
      <c r="BF3716" t="s">
        <v>6800</v>
      </c>
      <c r="BG3716" t="s">
        <v>6801</v>
      </c>
      <c r="BH3716" s="96" t="s">
        <v>6802</v>
      </c>
      <c r="BI3716" s="96" t="s">
        <v>6803</v>
      </c>
      <c r="BJ3716" s="96">
        <v>4</v>
      </c>
      <c r="BK3716" s="96" t="s">
        <v>4300</v>
      </c>
      <c r="BL3716" s="68" t="s">
        <v>6786</v>
      </c>
      <c r="CQ3716" s="205">
        <v>1</v>
      </c>
    </row>
    <row r="3717" spans="52:95" x14ac:dyDescent="0.25">
      <c r="AZ3717" s="96" t="s">
        <v>3890</v>
      </c>
      <c r="BA3717" s="96" t="s">
        <v>54</v>
      </c>
      <c r="BB3717" s="96">
        <v>5</v>
      </c>
      <c r="BC3717" t="s">
        <v>4555</v>
      </c>
      <c r="BD3717" t="s">
        <v>4556</v>
      </c>
      <c r="BE3717" t="s">
        <v>6804</v>
      </c>
      <c r="BF3717" t="s">
        <v>6805</v>
      </c>
      <c r="BG3717" t="s">
        <v>6806</v>
      </c>
      <c r="BH3717" s="96" t="s">
        <v>6807</v>
      </c>
      <c r="BJ3717" s="96">
        <v>4</v>
      </c>
      <c r="BK3717" s="96" t="s">
        <v>4301</v>
      </c>
      <c r="BL3717" s="68" t="s">
        <v>6786</v>
      </c>
      <c r="CQ3717" s="205">
        <v>1</v>
      </c>
    </row>
    <row r="3718" spans="52:95" x14ac:dyDescent="0.25">
      <c r="AZ3718" s="96" t="s">
        <v>3890</v>
      </c>
      <c r="BA3718" s="96" t="s">
        <v>12</v>
      </c>
      <c r="BB3718" s="96">
        <v>1</v>
      </c>
      <c r="BC3718" t="s">
        <v>4560</v>
      </c>
      <c r="BD3718" t="s">
        <v>7473</v>
      </c>
      <c r="BE3718" t="s">
        <v>3892</v>
      </c>
      <c r="BH3718"/>
      <c r="BI3718"/>
      <c r="BJ3718" s="96">
        <v>4</v>
      </c>
      <c r="BK3718" s="96" t="s">
        <v>4302</v>
      </c>
      <c r="BL3718" s="68" t="s">
        <v>6786</v>
      </c>
      <c r="CQ3718" s="205">
        <v>1</v>
      </c>
    </row>
    <row r="3719" spans="52:95" x14ac:dyDescent="0.25">
      <c r="AZ3719" s="96" t="s">
        <v>3890</v>
      </c>
      <c r="BA3719" s="96" t="s">
        <v>12</v>
      </c>
      <c r="BB3719" s="96">
        <v>2</v>
      </c>
      <c r="BC3719" t="s">
        <v>4564</v>
      </c>
      <c r="BD3719" t="s">
        <v>4565</v>
      </c>
      <c r="BE3719" t="s">
        <v>6808</v>
      </c>
      <c r="BF3719" t="s">
        <v>6809</v>
      </c>
      <c r="BG3719" t="s">
        <v>6810</v>
      </c>
      <c r="BH3719" t="s">
        <v>6811</v>
      </c>
      <c r="BI3719"/>
      <c r="BJ3719" s="96">
        <v>4</v>
      </c>
      <c r="BK3719" s="96" t="s">
        <v>4303</v>
      </c>
      <c r="BL3719" s="68" t="s">
        <v>6786</v>
      </c>
      <c r="CQ3719" s="205">
        <v>1</v>
      </c>
    </row>
    <row r="3720" spans="52:95" x14ac:dyDescent="0.25">
      <c r="AZ3720" s="96" t="s">
        <v>3890</v>
      </c>
      <c r="BA3720" s="96" t="s">
        <v>12</v>
      </c>
      <c r="BB3720" s="96">
        <v>3</v>
      </c>
      <c r="BC3720" t="s">
        <v>4569</v>
      </c>
      <c r="BD3720" t="s">
        <v>7486</v>
      </c>
      <c r="BE3720" t="s">
        <v>7483</v>
      </c>
      <c r="BH3720"/>
      <c r="BI3720"/>
      <c r="BJ3720" s="96">
        <v>4</v>
      </c>
      <c r="BK3720" s="96" t="s">
        <v>4304</v>
      </c>
      <c r="BL3720" s="68" t="s">
        <v>6786</v>
      </c>
      <c r="CQ3720" s="205">
        <v>1</v>
      </c>
    </row>
    <row r="3721" spans="52:95" x14ac:dyDescent="0.25">
      <c r="AZ3721" s="96" t="s">
        <v>3890</v>
      </c>
      <c r="BA3721" s="96" t="s">
        <v>12</v>
      </c>
      <c r="BB3721" s="96">
        <v>4</v>
      </c>
      <c r="BC3721" t="s">
        <v>4573</v>
      </c>
      <c r="BD3721" t="s">
        <v>6812</v>
      </c>
      <c r="BE3721" t="s">
        <v>6813</v>
      </c>
      <c r="BF3721" t="s">
        <v>6802</v>
      </c>
      <c r="BG3721" t="s">
        <v>6814</v>
      </c>
      <c r="BH3721" t="s">
        <v>6815</v>
      </c>
      <c r="BI3721" t="s">
        <v>6816</v>
      </c>
      <c r="BJ3721" s="96">
        <v>4</v>
      </c>
      <c r="BK3721" s="96" t="s">
        <v>4305</v>
      </c>
      <c r="BL3721" s="68" t="s">
        <v>6786</v>
      </c>
      <c r="CQ3721" s="205">
        <v>1</v>
      </c>
    </row>
    <row r="3722" spans="52:95" x14ac:dyDescent="0.25">
      <c r="AZ3722" s="96" t="s">
        <v>3890</v>
      </c>
      <c r="BA3722" s="96" t="s">
        <v>12</v>
      </c>
      <c r="BB3722" s="96">
        <v>5</v>
      </c>
      <c r="BC3722" t="s">
        <v>4577</v>
      </c>
      <c r="BD3722" t="s">
        <v>6817</v>
      </c>
      <c r="BE3722" t="s">
        <v>4578</v>
      </c>
      <c r="BF3722" t="s">
        <v>6818</v>
      </c>
      <c r="BG3722" t="s">
        <v>6819</v>
      </c>
      <c r="BH3722" t="s">
        <v>6793</v>
      </c>
      <c r="BI3722"/>
      <c r="BJ3722" s="96">
        <v>4</v>
      </c>
      <c r="BK3722" s="96" t="s">
        <v>4306</v>
      </c>
      <c r="BL3722" s="68" t="s">
        <v>6786</v>
      </c>
      <c r="CQ3722" s="205">
        <v>1</v>
      </c>
    </row>
    <row r="3723" spans="52:95" x14ac:dyDescent="0.25">
      <c r="AZ3723" s="96" t="s">
        <v>3901</v>
      </c>
      <c r="BA3723" s="96" t="s">
        <v>10</v>
      </c>
      <c r="BB3723" s="96">
        <v>1</v>
      </c>
      <c r="BC3723" t="s">
        <v>4512</v>
      </c>
      <c r="BD3723" t="s">
        <v>7487</v>
      </c>
      <c r="BE3723" t="s">
        <v>7473</v>
      </c>
      <c r="BF3723" t="s">
        <v>7488</v>
      </c>
      <c r="BJ3723" s="96">
        <v>4</v>
      </c>
      <c r="BK3723" s="96" t="s">
        <v>4292</v>
      </c>
      <c r="BL3723" s="68" t="s">
        <v>6786</v>
      </c>
      <c r="CQ3723" s="205">
        <v>1</v>
      </c>
    </row>
    <row r="3724" spans="52:95" x14ac:dyDescent="0.25">
      <c r="AZ3724" s="96" t="s">
        <v>3901</v>
      </c>
      <c r="BA3724" s="96" t="s">
        <v>10</v>
      </c>
      <c r="BB3724" s="96">
        <v>2</v>
      </c>
      <c r="BC3724" t="s">
        <v>4518</v>
      </c>
      <c r="BD3724" t="s">
        <v>7487</v>
      </c>
      <c r="BE3724" t="s">
        <v>6787</v>
      </c>
      <c r="BF3724" t="s">
        <v>6788</v>
      </c>
      <c r="BG3724" t="s">
        <v>6789</v>
      </c>
      <c r="BJ3724" s="96">
        <v>4</v>
      </c>
      <c r="BK3724" s="96" t="s">
        <v>4293</v>
      </c>
      <c r="BL3724" s="68" t="s">
        <v>6786</v>
      </c>
      <c r="CQ3724" s="205">
        <v>1</v>
      </c>
    </row>
    <row r="3725" spans="52:95" x14ac:dyDescent="0.25">
      <c r="AZ3725" s="96" t="s">
        <v>3901</v>
      </c>
      <c r="BA3725" s="96" t="s">
        <v>10</v>
      </c>
      <c r="BB3725" s="96">
        <v>3</v>
      </c>
      <c r="BC3725" t="s">
        <v>4523</v>
      </c>
      <c r="BD3725" t="s">
        <v>7487</v>
      </c>
      <c r="BE3725" t="s">
        <v>7489</v>
      </c>
      <c r="BJ3725" s="96">
        <v>4</v>
      </c>
      <c r="BK3725" s="96" t="s">
        <v>4294</v>
      </c>
      <c r="BL3725" s="68" t="s">
        <v>6786</v>
      </c>
      <c r="CQ3725" s="205">
        <v>1</v>
      </c>
    </row>
    <row r="3726" spans="52:95" x14ac:dyDescent="0.25">
      <c r="AZ3726" s="96" t="s">
        <v>3901</v>
      </c>
      <c r="BA3726" s="96" t="s">
        <v>10</v>
      </c>
      <c r="BB3726" s="96">
        <v>4</v>
      </c>
      <c r="BC3726" t="s">
        <v>4527</v>
      </c>
      <c r="BD3726" t="s">
        <v>7487</v>
      </c>
      <c r="BE3726" t="s">
        <v>7180</v>
      </c>
      <c r="BJ3726" s="96">
        <v>4</v>
      </c>
      <c r="BK3726" s="96" t="s">
        <v>4295</v>
      </c>
      <c r="BL3726" s="68" t="s">
        <v>6786</v>
      </c>
      <c r="CQ3726" s="205">
        <v>1</v>
      </c>
    </row>
    <row r="3727" spans="52:95" x14ac:dyDescent="0.25">
      <c r="AZ3727" s="96" t="s">
        <v>3901</v>
      </c>
      <c r="BA3727" s="96" t="s">
        <v>10</v>
      </c>
      <c r="BB3727" s="96">
        <v>5</v>
      </c>
      <c r="BC3727" t="s">
        <v>4531</v>
      </c>
      <c r="BD3727" t="s">
        <v>7487</v>
      </c>
      <c r="BE3727" t="s">
        <v>7490</v>
      </c>
      <c r="BF3727" t="s">
        <v>6792</v>
      </c>
      <c r="BG3727" t="s">
        <v>6793</v>
      </c>
      <c r="BJ3727" s="96">
        <v>4</v>
      </c>
      <c r="BK3727" s="96" t="s">
        <v>4296</v>
      </c>
      <c r="BL3727" s="68" t="s">
        <v>6786</v>
      </c>
      <c r="CQ3727" s="205">
        <v>1</v>
      </c>
    </row>
    <row r="3728" spans="52:95" x14ac:dyDescent="0.25">
      <c r="AZ3728" s="96" t="s">
        <v>3901</v>
      </c>
      <c r="BA3728" s="96" t="s">
        <v>54</v>
      </c>
      <c r="BB3728" s="96">
        <v>1</v>
      </c>
      <c r="BC3728" t="s">
        <v>4536</v>
      </c>
      <c r="BD3728" t="s">
        <v>7491</v>
      </c>
      <c r="BJ3728" s="96">
        <v>4</v>
      </c>
      <c r="BK3728" s="96" t="s">
        <v>4297</v>
      </c>
      <c r="BL3728" s="68" t="s">
        <v>6786</v>
      </c>
      <c r="CQ3728" s="205">
        <v>1</v>
      </c>
    </row>
    <row r="3729" spans="52:95" x14ac:dyDescent="0.25">
      <c r="AZ3729" s="96" t="s">
        <v>3901</v>
      </c>
      <c r="BA3729" s="96" t="s">
        <v>54</v>
      </c>
      <c r="BB3729" s="96">
        <v>2</v>
      </c>
      <c r="BC3729" t="s">
        <v>4540</v>
      </c>
      <c r="BD3729" t="s">
        <v>4541</v>
      </c>
      <c r="BE3729" t="s">
        <v>6794</v>
      </c>
      <c r="BF3729" t="s">
        <v>6789</v>
      </c>
      <c r="BG3729" t="s">
        <v>6788</v>
      </c>
      <c r="BH3729" s="96" t="s">
        <v>6795</v>
      </c>
      <c r="BJ3729" s="96">
        <v>4</v>
      </c>
      <c r="BK3729" s="96" t="s">
        <v>4298</v>
      </c>
      <c r="BL3729" s="68" t="s">
        <v>6786</v>
      </c>
      <c r="CQ3729" s="205">
        <v>1</v>
      </c>
    </row>
    <row r="3730" spans="52:95" x14ac:dyDescent="0.25">
      <c r="AZ3730" s="96" t="s">
        <v>3901</v>
      </c>
      <c r="BA3730" s="96" t="s">
        <v>54</v>
      </c>
      <c r="BB3730" s="96">
        <v>3</v>
      </c>
      <c r="BC3730" t="s">
        <v>4545</v>
      </c>
      <c r="BD3730" t="s">
        <v>7489</v>
      </c>
      <c r="BJ3730" s="96">
        <v>4</v>
      </c>
      <c r="BK3730" s="96" t="s">
        <v>4299</v>
      </c>
      <c r="BL3730" s="68" t="s">
        <v>6786</v>
      </c>
      <c r="CQ3730" s="205">
        <v>1</v>
      </c>
    </row>
    <row r="3731" spans="52:95" x14ac:dyDescent="0.25">
      <c r="AZ3731" s="96" t="s">
        <v>3901</v>
      </c>
      <c r="BA3731" s="96" t="s">
        <v>54</v>
      </c>
      <c r="BB3731" s="96">
        <v>4</v>
      </c>
      <c r="BC3731" t="s">
        <v>4550</v>
      </c>
      <c r="BD3731" t="s">
        <v>4551</v>
      </c>
      <c r="BE3731" t="s">
        <v>6799</v>
      </c>
      <c r="BF3731" t="s">
        <v>6800</v>
      </c>
      <c r="BG3731" t="s">
        <v>6801</v>
      </c>
      <c r="BH3731" s="96" t="s">
        <v>6802</v>
      </c>
      <c r="BI3731" s="96" t="s">
        <v>6803</v>
      </c>
      <c r="BJ3731" s="96">
        <v>4</v>
      </c>
      <c r="BK3731" s="96" t="s">
        <v>4300</v>
      </c>
      <c r="BL3731" s="68" t="s">
        <v>6786</v>
      </c>
      <c r="CQ3731" s="205">
        <v>1</v>
      </c>
    </row>
    <row r="3732" spans="52:95" x14ac:dyDescent="0.25">
      <c r="AZ3732" s="96" t="s">
        <v>3901</v>
      </c>
      <c r="BA3732" s="96" t="s">
        <v>54</v>
      </c>
      <c r="BB3732" s="96">
        <v>5</v>
      </c>
      <c r="BC3732" t="s">
        <v>4555</v>
      </c>
      <c r="BD3732" t="s">
        <v>4556</v>
      </c>
      <c r="BE3732" t="s">
        <v>6804</v>
      </c>
      <c r="BF3732" t="s">
        <v>6805</v>
      </c>
      <c r="BG3732" t="s">
        <v>6806</v>
      </c>
      <c r="BH3732" s="96" t="s">
        <v>6807</v>
      </c>
      <c r="BJ3732" s="96">
        <v>4</v>
      </c>
      <c r="BK3732" s="96" t="s">
        <v>4301</v>
      </c>
      <c r="BL3732" s="68" t="s">
        <v>6786</v>
      </c>
      <c r="CQ3732" s="205">
        <v>1</v>
      </c>
    </row>
    <row r="3733" spans="52:95" x14ac:dyDescent="0.25">
      <c r="AZ3733" s="96" t="s">
        <v>3901</v>
      </c>
      <c r="BA3733" s="96" t="s">
        <v>12</v>
      </c>
      <c r="BB3733" s="96">
        <v>1</v>
      </c>
      <c r="BC3733" t="s">
        <v>4560</v>
      </c>
      <c r="BD3733" t="s">
        <v>7473</v>
      </c>
      <c r="BE3733" t="s">
        <v>7488</v>
      </c>
      <c r="BH3733"/>
      <c r="BI3733"/>
      <c r="BJ3733" s="96">
        <v>4</v>
      </c>
      <c r="BK3733" s="96" t="s">
        <v>4302</v>
      </c>
      <c r="BL3733" s="68" t="s">
        <v>6786</v>
      </c>
      <c r="CQ3733" s="205">
        <v>1</v>
      </c>
    </row>
    <row r="3734" spans="52:95" x14ac:dyDescent="0.25">
      <c r="AZ3734" s="96" t="s">
        <v>3901</v>
      </c>
      <c r="BA3734" s="96" t="s">
        <v>12</v>
      </c>
      <c r="BB3734" s="96">
        <v>2</v>
      </c>
      <c r="BC3734" t="s">
        <v>4564</v>
      </c>
      <c r="BD3734" t="s">
        <v>4565</v>
      </c>
      <c r="BE3734" t="s">
        <v>6808</v>
      </c>
      <c r="BF3734" t="s">
        <v>6809</v>
      </c>
      <c r="BG3734" t="s">
        <v>6810</v>
      </c>
      <c r="BH3734" t="s">
        <v>6811</v>
      </c>
      <c r="BI3734"/>
      <c r="BJ3734" s="96">
        <v>4</v>
      </c>
      <c r="BK3734" s="96" t="s">
        <v>4303</v>
      </c>
      <c r="BL3734" s="68" t="s">
        <v>6786</v>
      </c>
      <c r="CQ3734" s="205">
        <v>1</v>
      </c>
    </row>
    <row r="3735" spans="52:95" x14ac:dyDescent="0.25">
      <c r="AZ3735" s="96" t="s">
        <v>3901</v>
      </c>
      <c r="BA3735" s="96" t="s">
        <v>12</v>
      </c>
      <c r="BB3735" s="96">
        <v>3</v>
      </c>
      <c r="BC3735" t="s">
        <v>4569</v>
      </c>
      <c r="BD3735" t="s">
        <v>7492</v>
      </c>
      <c r="BE3735" t="s">
        <v>7489</v>
      </c>
      <c r="BH3735"/>
      <c r="BI3735"/>
      <c r="BJ3735" s="96">
        <v>4</v>
      </c>
      <c r="BK3735" s="96" t="s">
        <v>4304</v>
      </c>
      <c r="BL3735" s="68" t="s">
        <v>6786</v>
      </c>
      <c r="CQ3735" s="205">
        <v>1</v>
      </c>
    </row>
    <row r="3736" spans="52:95" x14ac:dyDescent="0.25">
      <c r="AZ3736" s="96" t="s">
        <v>3901</v>
      </c>
      <c r="BA3736" s="96" t="s">
        <v>12</v>
      </c>
      <c r="BB3736" s="96">
        <v>4</v>
      </c>
      <c r="BC3736" t="s">
        <v>4573</v>
      </c>
      <c r="BD3736" t="s">
        <v>6812</v>
      </c>
      <c r="BE3736" t="s">
        <v>6813</v>
      </c>
      <c r="BF3736" t="s">
        <v>6802</v>
      </c>
      <c r="BG3736" t="s">
        <v>6814</v>
      </c>
      <c r="BH3736" t="s">
        <v>6815</v>
      </c>
      <c r="BI3736" t="s">
        <v>6816</v>
      </c>
      <c r="BJ3736" s="96">
        <v>4</v>
      </c>
      <c r="BK3736" s="96" t="s">
        <v>4305</v>
      </c>
      <c r="BL3736" s="68" t="s">
        <v>6786</v>
      </c>
      <c r="CQ3736" s="205">
        <v>1</v>
      </c>
    </row>
    <row r="3737" spans="52:95" x14ac:dyDescent="0.25">
      <c r="AZ3737" s="96" t="s">
        <v>3901</v>
      </c>
      <c r="BA3737" s="96" t="s">
        <v>12</v>
      </c>
      <c r="BB3737" s="96">
        <v>5</v>
      </c>
      <c r="BC3737" t="s">
        <v>4577</v>
      </c>
      <c r="BD3737" t="s">
        <v>6817</v>
      </c>
      <c r="BE3737" t="s">
        <v>4578</v>
      </c>
      <c r="BF3737" t="s">
        <v>6818</v>
      </c>
      <c r="BG3737" t="s">
        <v>6819</v>
      </c>
      <c r="BH3737" t="s">
        <v>6793</v>
      </c>
      <c r="BI3737"/>
      <c r="BJ3737" s="96">
        <v>4</v>
      </c>
      <c r="BK3737" s="96" t="s">
        <v>4306</v>
      </c>
      <c r="BL3737" s="68" t="s">
        <v>6786</v>
      </c>
      <c r="CQ3737" s="205">
        <v>1</v>
      </c>
    </row>
    <row r="3738" spans="52:95" x14ac:dyDescent="0.25">
      <c r="AZ3738" s="96" t="s">
        <v>3912</v>
      </c>
      <c r="BA3738" s="96" t="s">
        <v>10</v>
      </c>
      <c r="BB3738" s="96">
        <v>1</v>
      </c>
      <c r="BC3738" t="s">
        <v>4512</v>
      </c>
      <c r="BD3738" t="s">
        <v>7493</v>
      </c>
      <c r="BE3738" t="s">
        <v>7473</v>
      </c>
      <c r="BF3738" t="s">
        <v>3914</v>
      </c>
      <c r="BJ3738" s="96">
        <v>4</v>
      </c>
      <c r="BK3738" s="96" t="s">
        <v>4292</v>
      </c>
      <c r="BL3738" s="68" t="s">
        <v>6786</v>
      </c>
      <c r="CQ3738" s="205">
        <v>1</v>
      </c>
    </row>
    <row r="3739" spans="52:95" x14ac:dyDescent="0.25">
      <c r="AZ3739" s="96" t="s">
        <v>3912</v>
      </c>
      <c r="BA3739" s="96" t="s">
        <v>10</v>
      </c>
      <c r="BB3739" s="96">
        <v>2</v>
      </c>
      <c r="BC3739" t="s">
        <v>4518</v>
      </c>
      <c r="BD3739" t="s">
        <v>7493</v>
      </c>
      <c r="BE3739" t="s">
        <v>6787</v>
      </c>
      <c r="BF3739" t="s">
        <v>6788</v>
      </c>
      <c r="BG3739" t="s">
        <v>6789</v>
      </c>
      <c r="BJ3739" s="96">
        <v>4</v>
      </c>
      <c r="BK3739" s="96" t="s">
        <v>4293</v>
      </c>
      <c r="BL3739" s="68" t="s">
        <v>6786</v>
      </c>
      <c r="CQ3739" s="205">
        <v>1</v>
      </c>
    </row>
    <row r="3740" spans="52:95" x14ac:dyDescent="0.25">
      <c r="AZ3740" s="96" t="s">
        <v>3912</v>
      </c>
      <c r="BA3740" s="96" t="s">
        <v>10</v>
      </c>
      <c r="BB3740" s="96">
        <v>3</v>
      </c>
      <c r="BC3740" t="s">
        <v>4523</v>
      </c>
      <c r="BD3740" t="s">
        <v>7493</v>
      </c>
      <c r="BE3740" t="s">
        <v>7494</v>
      </c>
      <c r="BJ3740" s="96">
        <v>4</v>
      </c>
      <c r="BK3740" s="96" t="s">
        <v>4294</v>
      </c>
      <c r="BL3740" s="68" t="s">
        <v>6786</v>
      </c>
      <c r="CQ3740" s="205">
        <v>1</v>
      </c>
    </row>
    <row r="3741" spans="52:95" x14ac:dyDescent="0.25">
      <c r="AZ3741" s="96" t="s">
        <v>3912</v>
      </c>
      <c r="BA3741" s="96" t="s">
        <v>10</v>
      </c>
      <c r="BB3741" s="96">
        <v>4</v>
      </c>
      <c r="BC3741" t="s">
        <v>4527</v>
      </c>
      <c r="BD3741" t="s">
        <v>7493</v>
      </c>
      <c r="BE3741" t="s">
        <v>7180</v>
      </c>
      <c r="BJ3741" s="96">
        <v>4</v>
      </c>
      <c r="BK3741" s="96" t="s">
        <v>4295</v>
      </c>
      <c r="BL3741" s="68" t="s">
        <v>6786</v>
      </c>
      <c r="CQ3741" s="205">
        <v>1</v>
      </c>
    </row>
    <row r="3742" spans="52:95" x14ac:dyDescent="0.25">
      <c r="AZ3742" s="96" t="s">
        <v>3912</v>
      </c>
      <c r="BA3742" s="96" t="s">
        <v>10</v>
      </c>
      <c r="BB3742" s="96">
        <v>5</v>
      </c>
      <c r="BC3742" t="s">
        <v>4531</v>
      </c>
      <c r="BD3742" t="s">
        <v>7493</v>
      </c>
      <c r="BE3742" t="s">
        <v>7495</v>
      </c>
      <c r="BF3742" t="s">
        <v>6792</v>
      </c>
      <c r="BG3742" t="s">
        <v>6793</v>
      </c>
      <c r="BJ3742" s="96">
        <v>4</v>
      </c>
      <c r="BK3742" s="96" t="s">
        <v>4296</v>
      </c>
      <c r="BL3742" s="68" t="s">
        <v>6786</v>
      </c>
      <c r="CQ3742" s="205">
        <v>1</v>
      </c>
    </row>
    <row r="3743" spans="52:95" x14ac:dyDescent="0.25">
      <c r="AZ3743" s="96" t="s">
        <v>3912</v>
      </c>
      <c r="BA3743" s="96" t="s">
        <v>54</v>
      </c>
      <c r="BB3743" s="96">
        <v>1</v>
      </c>
      <c r="BC3743" t="s">
        <v>4536</v>
      </c>
      <c r="BD3743" t="s">
        <v>7496</v>
      </c>
      <c r="BJ3743" s="96">
        <v>4</v>
      </c>
      <c r="BK3743" s="96" t="s">
        <v>4297</v>
      </c>
      <c r="BL3743" s="68" t="s">
        <v>6786</v>
      </c>
      <c r="CQ3743" s="205">
        <v>1</v>
      </c>
    </row>
    <row r="3744" spans="52:95" x14ac:dyDescent="0.25">
      <c r="AZ3744" s="96" t="s">
        <v>3912</v>
      </c>
      <c r="BA3744" s="96" t="s">
        <v>54</v>
      </c>
      <c r="BB3744" s="96">
        <v>2</v>
      </c>
      <c r="BC3744" t="s">
        <v>4540</v>
      </c>
      <c r="BD3744" t="s">
        <v>4541</v>
      </c>
      <c r="BE3744" t="s">
        <v>6794</v>
      </c>
      <c r="BF3744" t="s">
        <v>6789</v>
      </c>
      <c r="BG3744" t="s">
        <v>6788</v>
      </c>
      <c r="BH3744" s="96" t="s">
        <v>6795</v>
      </c>
      <c r="BJ3744" s="96">
        <v>4</v>
      </c>
      <c r="BK3744" s="96" t="s">
        <v>4298</v>
      </c>
      <c r="BL3744" s="68" t="s">
        <v>6786</v>
      </c>
      <c r="CQ3744" s="205">
        <v>1</v>
      </c>
    </row>
    <row r="3745" spans="52:95" x14ac:dyDescent="0.25">
      <c r="AZ3745" s="96" t="s">
        <v>3912</v>
      </c>
      <c r="BA3745" s="96" t="s">
        <v>54</v>
      </c>
      <c r="BB3745" s="96">
        <v>3</v>
      </c>
      <c r="BC3745" t="s">
        <v>4545</v>
      </c>
      <c r="BD3745" t="s">
        <v>7494</v>
      </c>
      <c r="BJ3745" s="96">
        <v>4</v>
      </c>
      <c r="BK3745" s="96" t="s">
        <v>4299</v>
      </c>
      <c r="BL3745" s="68" t="s">
        <v>6786</v>
      </c>
      <c r="CQ3745" s="205">
        <v>1</v>
      </c>
    </row>
    <row r="3746" spans="52:95" x14ac:dyDescent="0.25">
      <c r="AZ3746" s="96" t="s">
        <v>3912</v>
      </c>
      <c r="BA3746" s="96" t="s">
        <v>54</v>
      </c>
      <c r="BB3746" s="96">
        <v>4</v>
      </c>
      <c r="BC3746" t="s">
        <v>4550</v>
      </c>
      <c r="BD3746" t="s">
        <v>4551</v>
      </c>
      <c r="BE3746" t="s">
        <v>6799</v>
      </c>
      <c r="BF3746" t="s">
        <v>6800</v>
      </c>
      <c r="BG3746" t="s">
        <v>6801</v>
      </c>
      <c r="BH3746" s="96" t="s">
        <v>6802</v>
      </c>
      <c r="BI3746" s="96" t="s">
        <v>6803</v>
      </c>
      <c r="BJ3746" s="96">
        <v>4</v>
      </c>
      <c r="BK3746" s="96" t="s">
        <v>4300</v>
      </c>
      <c r="BL3746" s="68" t="s">
        <v>6786</v>
      </c>
      <c r="CQ3746" s="205">
        <v>1</v>
      </c>
    </row>
    <row r="3747" spans="52:95" x14ac:dyDescent="0.25">
      <c r="AZ3747" s="96" t="s">
        <v>3912</v>
      </c>
      <c r="BA3747" s="96" t="s">
        <v>54</v>
      </c>
      <c r="BB3747" s="96">
        <v>5</v>
      </c>
      <c r="BC3747" t="s">
        <v>4555</v>
      </c>
      <c r="BD3747" t="s">
        <v>4556</v>
      </c>
      <c r="BE3747" t="s">
        <v>6804</v>
      </c>
      <c r="BF3747" t="s">
        <v>6805</v>
      </c>
      <c r="BG3747" t="s">
        <v>6806</v>
      </c>
      <c r="BH3747" s="96" t="s">
        <v>6807</v>
      </c>
      <c r="BJ3747" s="96">
        <v>4</v>
      </c>
      <c r="BK3747" s="96" t="s">
        <v>4301</v>
      </c>
      <c r="BL3747" s="68" t="s">
        <v>6786</v>
      </c>
      <c r="CQ3747" s="205">
        <v>1</v>
      </c>
    </row>
    <row r="3748" spans="52:95" x14ac:dyDescent="0.25">
      <c r="AZ3748" s="96" t="s">
        <v>3912</v>
      </c>
      <c r="BA3748" s="96" t="s">
        <v>12</v>
      </c>
      <c r="BB3748" s="96">
        <v>1</v>
      </c>
      <c r="BC3748" t="s">
        <v>4560</v>
      </c>
      <c r="BD3748" t="s">
        <v>7473</v>
      </c>
      <c r="BE3748" t="s">
        <v>3914</v>
      </c>
      <c r="BH3748"/>
      <c r="BI3748"/>
      <c r="BJ3748" s="96">
        <v>4</v>
      </c>
      <c r="BK3748" s="96" t="s">
        <v>4302</v>
      </c>
      <c r="BL3748" s="68" t="s">
        <v>6786</v>
      </c>
      <c r="CQ3748" s="205">
        <v>1</v>
      </c>
    </row>
    <row r="3749" spans="52:95" x14ac:dyDescent="0.25">
      <c r="AZ3749" s="96" t="s">
        <v>3912</v>
      </c>
      <c r="BA3749" s="96" t="s">
        <v>12</v>
      </c>
      <c r="BB3749" s="96">
        <v>2</v>
      </c>
      <c r="BC3749" t="s">
        <v>4564</v>
      </c>
      <c r="BD3749" t="s">
        <v>4565</v>
      </c>
      <c r="BE3749" t="s">
        <v>6808</v>
      </c>
      <c r="BF3749" t="s">
        <v>6809</v>
      </c>
      <c r="BG3749" t="s">
        <v>6810</v>
      </c>
      <c r="BH3749" t="s">
        <v>6811</v>
      </c>
      <c r="BI3749"/>
      <c r="BJ3749" s="96">
        <v>4</v>
      </c>
      <c r="BK3749" s="96" t="s">
        <v>4303</v>
      </c>
      <c r="BL3749" s="68" t="s">
        <v>6786</v>
      </c>
      <c r="CQ3749" s="205">
        <v>1</v>
      </c>
    </row>
    <row r="3750" spans="52:95" x14ac:dyDescent="0.25">
      <c r="AZ3750" s="96" t="s">
        <v>3912</v>
      </c>
      <c r="BA3750" s="96" t="s">
        <v>12</v>
      </c>
      <c r="BB3750" s="96">
        <v>3</v>
      </c>
      <c r="BC3750" t="s">
        <v>4569</v>
      </c>
      <c r="BD3750" t="s">
        <v>7497</v>
      </c>
      <c r="BE3750" t="s">
        <v>7494</v>
      </c>
      <c r="BH3750"/>
      <c r="BI3750"/>
      <c r="BJ3750" s="96">
        <v>4</v>
      </c>
      <c r="BK3750" s="96" t="s">
        <v>4304</v>
      </c>
      <c r="BL3750" s="68" t="s">
        <v>6786</v>
      </c>
      <c r="CQ3750" s="205">
        <v>1</v>
      </c>
    </row>
    <row r="3751" spans="52:95" x14ac:dyDescent="0.25">
      <c r="AZ3751" s="96" t="s">
        <v>3912</v>
      </c>
      <c r="BA3751" s="96" t="s">
        <v>12</v>
      </c>
      <c r="BB3751" s="96">
        <v>4</v>
      </c>
      <c r="BC3751" t="s">
        <v>4573</v>
      </c>
      <c r="BD3751" t="s">
        <v>6812</v>
      </c>
      <c r="BE3751" t="s">
        <v>6813</v>
      </c>
      <c r="BF3751" t="s">
        <v>6802</v>
      </c>
      <c r="BG3751" t="s">
        <v>6814</v>
      </c>
      <c r="BH3751" t="s">
        <v>6815</v>
      </c>
      <c r="BI3751" t="s">
        <v>6816</v>
      </c>
      <c r="BJ3751" s="96">
        <v>4</v>
      </c>
      <c r="BK3751" s="96" t="s">
        <v>4305</v>
      </c>
      <c r="BL3751" s="68" t="s">
        <v>6786</v>
      </c>
      <c r="CQ3751" s="205">
        <v>1</v>
      </c>
    </row>
    <row r="3752" spans="52:95" x14ac:dyDescent="0.25">
      <c r="AZ3752" s="96" t="s">
        <v>3912</v>
      </c>
      <c r="BA3752" s="96" t="s">
        <v>12</v>
      </c>
      <c r="BB3752" s="96">
        <v>5</v>
      </c>
      <c r="BC3752" t="s">
        <v>4577</v>
      </c>
      <c r="BD3752" t="s">
        <v>6817</v>
      </c>
      <c r="BE3752" t="s">
        <v>4578</v>
      </c>
      <c r="BF3752" t="s">
        <v>6818</v>
      </c>
      <c r="BG3752" t="s">
        <v>6819</v>
      </c>
      <c r="BH3752" t="s">
        <v>6793</v>
      </c>
      <c r="BI3752"/>
      <c r="BJ3752" s="96">
        <v>4</v>
      </c>
      <c r="BK3752" s="96" t="s">
        <v>4306</v>
      </c>
      <c r="BL3752" s="68" t="s">
        <v>6786</v>
      </c>
      <c r="CQ3752" s="205">
        <v>1</v>
      </c>
    </row>
    <row r="3753" spans="52:95" x14ac:dyDescent="0.25">
      <c r="AZ3753" s="96" t="s">
        <v>3923</v>
      </c>
      <c r="BA3753" s="96" t="s">
        <v>10</v>
      </c>
      <c r="BB3753" s="96">
        <v>1</v>
      </c>
      <c r="BC3753" t="s">
        <v>4512</v>
      </c>
      <c r="BD3753" t="s">
        <v>7498</v>
      </c>
      <c r="BE3753" t="s">
        <v>7473</v>
      </c>
      <c r="BF3753" t="s">
        <v>3925</v>
      </c>
      <c r="BJ3753" s="96">
        <v>4</v>
      </c>
      <c r="BK3753" s="96" t="s">
        <v>4292</v>
      </c>
      <c r="BL3753" s="68" t="s">
        <v>6786</v>
      </c>
      <c r="CQ3753" s="205">
        <v>1</v>
      </c>
    </row>
    <row r="3754" spans="52:95" x14ac:dyDescent="0.25">
      <c r="AZ3754" s="96" t="s">
        <v>3923</v>
      </c>
      <c r="BA3754" s="96" t="s">
        <v>10</v>
      </c>
      <c r="BB3754" s="96">
        <v>2</v>
      </c>
      <c r="BC3754" t="s">
        <v>4518</v>
      </c>
      <c r="BD3754" t="s">
        <v>7498</v>
      </c>
      <c r="BE3754" t="s">
        <v>6787</v>
      </c>
      <c r="BF3754" t="s">
        <v>6788</v>
      </c>
      <c r="BG3754" t="s">
        <v>6789</v>
      </c>
      <c r="BJ3754" s="96">
        <v>4</v>
      </c>
      <c r="BK3754" s="96" t="s">
        <v>4293</v>
      </c>
      <c r="BL3754" s="68" t="s">
        <v>6786</v>
      </c>
      <c r="CQ3754" s="205">
        <v>1</v>
      </c>
    </row>
    <row r="3755" spans="52:95" x14ac:dyDescent="0.25">
      <c r="AZ3755" s="96" t="s">
        <v>3923</v>
      </c>
      <c r="BA3755" s="96" t="s">
        <v>10</v>
      </c>
      <c r="BB3755" s="96">
        <v>3</v>
      </c>
      <c r="BC3755" t="s">
        <v>4523</v>
      </c>
      <c r="BD3755" t="s">
        <v>7498</v>
      </c>
      <c r="BE3755" t="s">
        <v>7499</v>
      </c>
      <c r="BJ3755" s="96">
        <v>4</v>
      </c>
      <c r="BK3755" s="96" t="s">
        <v>4294</v>
      </c>
      <c r="BL3755" s="68" t="s">
        <v>6786</v>
      </c>
      <c r="CQ3755" s="205">
        <v>1</v>
      </c>
    </row>
    <row r="3756" spans="52:95" x14ac:dyDescent="0.25">
      <c r="AZ3756" s="96" t="s">
        <v>3923</v>
      </c>
      <c r="BA3756" s="96" t="s">
        <v>10</v>
      </c>
      <c r="BB3756" s="96">
        <v>4</v>
      </c>
      <c r="BC3756" t="s">
        <v>4527</v>
      </c>
      <c r="BD3756" t="s">
        <v>7498</v>
      </c>
      <c r="BE3756" t="s">
        <v>7180</v>
      </c>
      <c r="BJ3756" s="96">
        <v>4</v>
      </c>
      <c r="BK3756" s="96" t="s">
        <v>4295</v>
      </c>
      <c r="BL3756" s="68" t="s">
        <v>6786</v>
      </c>
      <c r="CQ3756" s="205">
        <v>1</v>
      </c>
    </row>
    <row r="3757" spans="52:95" x14ac:dyDescent="0.25">
      <c r="AZ3757" s="96" t="s">
        <v>3923</v>
      </c>
      <c r="BA3757" s="96" t="s">
        <v>10</v>
      </c>
      <c r="BB3757" s="96">
        <v>5</v>
      </c>
      <c r="BC3757" t="s">
        <v>4531</v>
      </c>
      <c r="BD3757" t="s">
        <v>7498</v>
      </c>
      <c r="BE3757" t="s">
        <v>7500</v>
      </c>
      <c r="BF3757" t="s">
        <v>6792</v>
      </c>
      <c r="BG3757" t="s">
        <v>6793</v>
      </c>
      <c r="BJ3757" s="96">
        <v>4</v>
      </c>
      <c r="BK3757" s="96" t="s">
        <v>4296</v>
      </c>
      <c r="BL3757" s="68" t="s">
        <v>6786</v>
      </c>
      <c r="CQ3757" s="205">
        <v>1</v>
      </c>
    </row>
    <row r="3758" spans="52:95" x14ac:dyDescent="0.25">
      <c r="AZ3758" s="96" t="s">
        <v>3923</v>
      </c>
      <c r="BA3758" s="96" t="s">
        <v>54</v>
      </c>
      <c r="BB3758" s="96">
        <v>1</v>
      </c>
      <c r="BC3758" t="s">
        <v>4536</v>
      </c>
      <c r="BD3758" t="s">
        <v>7501</v>
      </c>
      <c r="BJ3758" s="96">
        <v>4</v>
      </c>
      <c r="BK3758" s="96" t="s">
        <v>4297</v>
      </c>
      <c r="BL3758" s="68" t="s">
        <v>6786</v>
      </c>
      <c r="CQ3758" s="205">
        <v>1</v>
      </c>
    </row>
    <row r="3759" spans="52:95" x14ac:dyDescent="0.25">
      <c r="AZ3759" s="96" t="s">
        <v>3923</v>
      </c>
      <c r="BA3759" s="96" t="s">
        <v>54</v>
      </c>
      <c r="BB3759" s="96">
        <v>2</v>
      </c>
      <c r="BC3759" t="s">
        <v>4540</v>
      </c>
      <c r="BD3759" t="s">
        <v>4541</v>
      </c>
      <c r="BE3759" t="s">
        <v>6794</v>
      </c>
      <c r="BF3759" t="s">
        <v>6789</v>
      </c>
      <c r="BG3759" t="s">
        <v>6788</v>
      </c>
      <c r="BH3759" s="96" t="s">
        <v>6795</v>
      </c>
      <c r="BJ3759" s="96">
        <v>4</v>
      </c>
      <c r="BK3759" s="96" t="s">
        <v>4298</v>
      </c>
      <c r="BL3759" s="68" t="s">
        <v>6786</v>
      </c>
      <c r="CQ3759" s="205">
        <v>1</v>
      </c>
    </row>
    <row r="3760" spans="52:95" x14ac:dyDescent="0.25">
      <c r="AZ3760" s="96" t="s">
        <v>3923</v>
      </c>
      <c r="BA3760" s="96" t="s">
        <v>54</v>
      </c>
      <c r="BB3760" s="96">
        <v>3</v>
      </c>
      <c r="BC3760" t="s">
        <v>4545</v>
      </c>
      <c r="BD3760" t="s">
        <v>7499</v>
      </c>
      <c r="BJ3760" s="96">
        <v>4</v>
      </c>
      <c r="BK3760" s="96" t="s">
        <v>4299</v>
      </c>
      <c r="BL3760" s="68" t="s">
        <v>6786</v>
      </c>
      <c r="CQ3760" s="205">
        <v>1</v>
      </c>
    </row>
    <row r="3761" spans="52:95" x14ac:dyDescent="0.25">
      <c r="AZ3761" s="96" t="s">
        <v>3923</v>
      </c>
      <c r="BA3761" s="96" t="s">
        <v>54</v>
      </c>
      <c r="BB3761" s="96">
        <v>4</v>
      </c>
      <c r="BC3761" t="s">
        <v>4550</v>
      </c>
      <c r="BD3761" t="s">
        <v>4551</v>
      </c>
      <c r="BE3761" t="s">
        <v>6799</v>
      </c>
      <c r="BF3761" t="s">
        <v>6800</v>
      </c>
      <c r="BG3761" t="s">
        <v>6801</v>
      </c>
      <c r="BH3761" s="96" t="s">
        <v>6802</v>
      </c>
      <c r="BI3761" s="96" t="s">
        <v>6803</v>
      </c>
      <c r="BJ3761" s="96">
        <v>4</v>
      </c>
      <c r="BK3761" s="96" t="s">
        <v>4300</v>
      </c>
      <c r="BL3761" s="68" t="s">
        <v>6786</v>
      </c>
      <c r="CQ3761" s="205">
        <v>1</v>
      </c>
    </row>
    <row r="3762" spans="52:95" x14ac:dyDescent="0.25">
      <c r="AZ3762" s="96" t="s">
        <v>3923</v>
      </c>
      <c r="BA3762" s="96" t="s">
        <v>54</v>
      </c>
      <c r="BB3762" s="96">
        <v>5</v>
      </c>
      <c r="BC3762" t="s">
        <v>4555</v>
      </c>
      <c r="BD3762" t="s">
        <v>4556</v>
      </c>
      <c r="BE3762" t="s">
        <v>6804</v>
      </c>
      <c r="BF3762" t="s">
        <v>6805</v>
      </c>
      <c r="BG3762" t="s">
        <v>6806</v>
      </c>
      <c r="BH3762" s="96" t="s">
        <v>6807</v>
      </c>
      <c r="BJ3762" s="96">
        <v>4</v>
      </c>
      <c r="BK3762" s="96" t="s">
        <v>4301</v>
      </c>
      <c r="BL3762" s="68" t="s">
        <v>6786</v>
      </c>
      <c r="CQ3762" s="205">
        <v>1</v>
      </c>
    </row>
    <row r="3763" spans="52:95" x14ac:dyDescent="0.25">
      <c r="AZ3763" s="96" t="s">
        <v>3923</v>
      </c>
      <c r="BA3763" s="96" t="s">
        <v>12</v>
      </c>
      <c r="BB3763" s="96">
        <v>1</v>
      </c>
      <c r="BC3763" t="s">
        <v>4560</v>
      </c>
      <c r="BD3763" t="s">
        <v>7473</v>
      </c>
      <c r="BE3763" t="s">
        <v>3925</v>
      </c>
      <c r="BH3763"/>
      <c r="BI3763"/>
      <c r="BJ3763" s="96">
        <v>4</v>
      </c>
      <c r="BK3763" s="96" t="s">
        <v>4302</v>
      </c>
      <c r="BL3763" s="68" t="s">
        <v>6786</v>
      </c>
      <c r="CQ3763" s="205">
        <v>1</v>
      </c>
    </row>
    <row r="3764" spans="52:95" x14ac:dyDescent="0.25">
      <c r="AZ3764" s="96" t="s">
        <v>3923</v>
      </c>
      <c r="BA3764" s="96" t="s">
        <v>12</v>
      </c>
      <c r="BB3764" s="96">
        <v>2</v>
      </c>
      <c r="BC3764" t="s">
        <v>4564</v>
      </c>
      <c r="BD3764" t="s">
        <v>4565</v>
      </c>
      <c r="BE3764" t="s">
        <v>6808</v>
      </c>
      <c r="BF3764" t="s">
        <v>6809</v>
      </c>
      <c r="BG3764" t="s">
        <v>6810</v>
      </c>
      <c r="BH3764" t="s">
        <v>6811</v>
      </c>
      <c r="BI3764"/>
      <c r="BJ3764" s="96">
        <v>4</v>
      </c>
      <c r="BK3764" s="96" t="s">
        <v>4303</v>
      </c>
      <c r="BL3764" s="68" t="s">
        <v>6786</v>
      </c>
      <c r="CQ3764" s="205">
        <v>1</v>
      </c>
    </row>
    <row r="3765" spans="52:95" x14ac:dyDescent="0.25">
      <c r="AZ3765" s="96" t="s">
        <v>3923</v>
      </c>
      <c r="BA3765" s="96" t="s">
        <v>12</v>
      </c>
      <c r="BB3765" s="96">
        <v>3</v>
      </c>
      <c r="BC3765" t="s">
        <v>4569</v>
      </c>
      <c r="BD3765" t="s">
        <v>7502</v>
      </c>
      <c r="BE3765" t="s">
        <v>7499</v>
      </c>
      <c r="BH3765"/>
      <c r="BI3765"/>
      <c r="BJ3765" s="96">
        <v>4</v>
      </c>
      <c r="BK3765" s="96" t="s">
        <v>4304</v>
      </c>
      <c r="BL3765" s="68" t="s">
        <v>6786</v>
      </c>
      <c r="CQ3765" s="205">
        <v>1</v>
      </c>
    </row>
    <row r="3766" spans="52:95" x14ac:dyDescent="0.25">
      <c r="AZ3766" s="96" t="s">
        <v>3923</v>
      </c>
      <c r="BA3766" s="96" t="s">
        <v>12</v>
      </c>
      <c r="BB3766" s="96">
        <v>4</v>
      </c>
      <c r="BC3766" t="s">
        <v>4573</v>
      </c>
      <c r="BD3766" t="s">
        <v>6812</v>
      </c>
      <c r="BE3766" t="s">
        <v>6813</v>
      </c>
      <c r="BF3766" t="s">
        <v>6802</v>
      </c>
      <c r="BG3766" t="s">
        <v>6814</v>
      </c>
      <c r="BH3766" t="s">
        <v>6815</v>
      </c>
      <c r="BI3766" t="s">
        <v>6816</v>
      </c>
      <c r="BJ3766" s="96">
        <v>4</v>
      </c>
      <c r="BK3766" s="96" t="s">
        <v>4305</v>
      </c>
      <c r="BL3766" s="68" t="s">
        <v>6786</v>
      </c>
      <c r="CQ3766" s="205">
        <v>1</v>
      </c>
    </row>
    <row r="3767" spans="52:95" x14ac:dyDescent="0.25">
      <c r="AZ3767" s="96" t="s">
        <v>3923</v>
      </c>
      <c r="BA3767" s="96" t="s">
        <v>12</v>
      </c>
      <c r="BB3767" s="96">
        <v>5</v>
      </c>
      <c r="BC3767" t="s">
        <v>4577</v>
      </c>
      <c r="BD3767" t="s">
        <v>6817</v>
      </c>
      <c r="BE3767" t="s">
        <v>4578</v>
      </c>
      <c r="BF3767" t="s">
        <v>6818</v>
      </c>
      <c r="BG3767" t="s">
        <v>6819</v>
      </c>
      <c r="BH3767" t="s">
        <v>6793</v>
      </c>
      <c r="BI3767"/>
      <c r="BJ3767" s="96">
        <v>4</v>
      </c>
      <c r="BK3767" s="96" t="s">
        <v>4306</v>
      </c>
      <c r="BL3767" s="68" t="s">
        <v>6786</v>
      </c>
      <c r="CQ3767" s="205">
        <v>1</v>
      </c>
    </row>
    <row r="3768" spans="52:95" x14ac:dyDescent="0.25">
      <c r="AZ3768" s="96" t="s">
        <v>3934</v>
      </c>
      <c r="BA3768" s="96" t="s">
        <v>10</v>
      </c>
      <c r="BB3768" s="96">
        <v>1</v>
      </c>
      <c r="BC3768" t="s">
        <v>4512</v>
      </c>
      <c r="BD3768" t="s">
        <v>7503</v>
      </c>
      <c r="BE3768" t="s">
        <v>7473</v>
      </c>
      <c r="BF3768" t="s">
        <v>7467</v>
      </c>
      <c r="BJ3768" s="96">
        <v>4</v>
      </c>
      <c r="BK3768" s="96" t="s">
        <v>4292</v>
      </c>
      <c r="BL3768" s="68" t="s">
        <v>6786</v>
      </c>
      <c r="CQ3768" s="205">
        <v>1</v>
      </c>
    </row>
    <row r="3769" spans="52:95" x14ac:dyDescent="0.25">
      <c r="AZ3769" s="96" t="s">
        <v>3934</v>
      </c>
      <c r="BA3769" s="96" t="s">
        <v>10</v>
      </c>
      <c r="BB3769" s="96">
        <v>2</v>
      </c>
      <c r="BC3769" t="s">
        <v>4518</v>
      </c>
      <c r="BD3769" t="s">
        <v>7503</v>
      </c>
      <c r="BE3769" t="s">
        <v>6787</v>
      </c>
      <c r="BF3769" t="s">
        <v>6788</v>
      </c>
      <c r="BG3769" t="s">
        <v>6789</v>
      </c>
      <c r="BJ3769" s="96">
        <v>4</v>
      </c>
      <c r="BK3769" s="96" t="s">
        <v>4293</v>
      </c>
      <c r="BL3769" s="68" t="s">
        <v>6786</v>
      </c>
      <c r="CQ3769" s="205">
        <v>1</v>
      </c>
    </row>
    <row r="3770" spans="52:95" x14ac:dyDescent="0.25">
      <c r="AZ3770" s="96" t="s">
        <v>3934</v>
      </c>
      <c r="BA3770" s="96" t="s">
        <v>10</v>
      </c>
      <c r="BB3770" s="96">
        <v>3</v>
      </c>
      <c r="BC3770" t="s">
        <v>4523</v>
      </c>
      <c r="BD3770" t="s">
        <v>7503</v>
      </c>
      <c r="BE3770" t="s">
        <v>7504</v>
      </c>
      <c r="BJ3770" s="96">
        <v>4</v>
      </c>
      <c r="BK3770" s="96" t="s">
        <v>4294</v>
      </c>
      <c r="BL3770" s="68" t="s">
        <v>6786</v>
      </c>
      <c r="CQ3770" s="205">
        <v>1</v>
      </c>
    </row>
    <row r="3771" spans="52:95" x14ac:dyDescent="0.25">
      <c r="AZ3771" s="96" t="s">
        <v>3934</v>
      </c>
      <c r="BA3771" s="96" t="s">
        <v>10</v>
      </c>
      <c r="BB3771" s="96">
        <v>4</v>
      </c>
      <c r="BC3771" t="s">
        <v>4527</v>
      </c>
      <c r="BD3771" t="s">
        <v>7503</v>
      </c>
      <c r="BE3771" t="s">
        <v>7180</v>
      </c>
      <c r="BJ3771" s="96">
        <v>4</v>
      </c>
      <c r="BK3771" s="96" t="s">
        <v>4295</v>
      </c>
      <c r="BL3771" s="68" t="s">
        <v>6786</v>
      </c>
      <c r="CQ3771" s="205">
        <v>1</v>
      </c>
    </row>
    <row r="3772" spans="52:95" x14ac:dyDescent="0.25">
      <c r="AZ3772" s="96" t="s">
        <v>3934</v>
      </c>
      <c r="BA3772" s="96" t="s">
        <v>10</v>
      </c>
      <c r="BB3772" s="96">
        <v>5</v>
      </c>
      <c r="BC3772" t="s">
        <v>4531</v>
      </c>
      <c r="BD3772" t="s">
        <v>7503</v>
      </c>
      <c r="BE3772" t="s">
        <v>7505</v>
      </c>
      <c r="BF3772" t="s">
        <v>6792</v>
      </c>
      <c r="BG3772" t="s">
        <v>6793</v>
      </c>
      <c r="BJ3772" s="96">
        <v>4</v>
      </c>
      <c r="BK3772" s="96" t="s">
        <v>4296</v>
      </c>
      <c r="BL3772" s="68" t="s">
        <v>6786</v>
      </c>
      <c r="CQ3772" s="205">
        <v>1</v>
      </c>
    </row>
    <row r="3773" spans="52:95" x14ac:dyDescent="0.25">
      <c r="AZ3773" s="96" t="s">
        <v>3934</v>
      </c>
      <c r="BA3773" s="96" t="s">
        <v>54</v>
      </c>
      <c r="BB3773" s="96">
        <v>1</v>
      </c>
      <c r="BC3773" t="s">
        <v>4536</v>
      </c>
      <c r="BD3773" t="s">
        <v>7470</v>
      </c>
      <c r="BJ3773" s="96">
        <v>4</v>
      </c>
      <c r="BK3773" s="96" t="s">
        <v>4297</v>
      </c>
      <c r="BL3773" s="68" t="s">
        <v>6786</v>
      </c>
      <c r="CQ3773" s="205">
        <v>1</v>
      </c>
    </row>
    <row r="3774" spans="52:95" x14ac:dyDescent="0.25">
      <c r="AZ3774" s="96" t="s">
        <v>3934</v>
      </c>
      <c r="BA3774" s="96" t="s">
        <v>54</v>
      </c>
      <c r="BB3774" s="96">
        <v>2</v>
      </c>
      <c r="BC3774" t="s">
        <v>4540</v>
      </c>
      <c r="BD3774" t="s">
        <v>4541</v>
      </c>
      <c r="BE3774" t="s">
        <v>6794</v>
      </c>
      <c r="BF3774" t="s">
        <v>6789</v>
      </c>
      <c r="BG3774" t="s">
        <v>6788</v>
      </c>
      <c r="BH3774" s="96" t="s">
        <v>6795</v>
      </c>
      <c r="BJ3774" s="96">
        <v>4</v>
      </c>
      <c r="BK3774" s="96" t="s">
        <v>4298</v>
      </c>
      <c r="BL3774" s="68" t="s">
        <v>6786</v>
      </c>
      <c r="CQ3774" s="205">
        <v>1</v>
      </c>
    </row>
    <row r="3775" spans="52:95" x14ac:dyDescent="0.25">
      <c r="AZ3775" s="96" t="s">
        <v>3934</v>
      </c>
      <c r="BA3775" s="96" t="s">
        <v>54</v>
      </c>
      <c r="BB3775" s="96">
        <v>3</v>
      </c>
      <c r="BC3775" t="s">
        <v>4545</v>
      </c>
      <c r="BD3775" t="s">
        <v>7504</v>
      </c>
      <c r="BJ3775" s="96">
        <v>4</v>
      </c>
      <c r="BK3775" s="96" t="s">
        <v>4299</v>
      </c>
      <c r="BL3775" s="68" t="s">
        <v>6786</v>
      </c>
      <c r="CQ3775" s="205">
        <v>1</v>
      </c>
    </row>
    <row r="3776" spans="52:95" x14ac:dyDescent="0.25">
      <c r="AZ3776" s="96" t="s">
        <v>3934</v>
      </c>
      <c r="BA3776" s="96" t="s">
        <v>54</v>
      </c>
      <c r="BB3776" s="96">
        <v>4</v>
      </c>
      <c r="BC3776" t="s">
        <v>4550</v>
      </c>
      <c r="BD3776" t="s">
        <v>4551</v>
      </c>
      <c r="BE3776" t="s">
        <v>6799</v>
      </c>
      <c r="BF3776" t="s">
        <v>6800</v>
      </c>
      <c r="BG3776" t="s">
        <v>6801</v>
      </c>
      <c r="BH3776" s="96" t="s">
        <v>6802</v>
      </c>
      <c r="BI3776" s="96" t="s">
        <v>6803</v>
      </c>
      <c r="BJ3776" s="96">
        <v>4</v>
      </c>
      <c r="BK3776" s="96" t="s">
        <v>4300</v>
      </c>
      <c r="BL3776" s="68" t="s">
        <v>6786</v>
      </c>
      <c r="CQ3776" s="205">
        <v>1</v>
      </c>
    </row>
    <row r="3777" spans="52:95" x14ac:dyDescent="0.25">
      <c r="AZ3777" s="96" t="s">
        <v>3934</v>
      </c>
      <c r="BA3777" s="96" t="s">
        <v>54</v>
      </c>
      <c r="BB3777" s="96">
        <v>5</v>
      </c>
      <c r="BC3777" t="s">
        <v>4555</v>
      </c>
      <c r="BD3777" t="s">
        <v>4556</v>
      </c>
      <c r="BE3777" t="s">
        <v>6804</v>
      </c>
      <c r="BF3777" t="s">
        <v>6805</v>
      </c>
      <c r="BG3777" t="s">
        <v>6806</v>
      </c>
      <c r="BH3777" s="96" t="s">
        <v>6807</v>
      </c>
      <c r="BJ3777" s="96">
        <v>4</v>
      </c>
      <c r="BK3777" s="96" t="s">
        <v>4301</v>
      </c>
      <c r="BL3777" s="68" t="s">
        <v>6786</v>
      </c>
      <c r="CQ3777" s="205">
        <v>1</v>
      </c>
    </row>
    <row r="3778" spans="52:95" x14ac:dyDescent="0.25">
      <c r="AZ3778" s="96" t="s">
        <v>3934</v>
      </c>
      <c r="BA3778" s="96" t="s">
        <v>12</v>
      </c>
      <c r="BB3778" s="96">
        <v>1</v>
      </c>
      <c r="BC3778" t="s">
        <v>4560</v>
      </c>
      <c r="BD3778" t="s">
        <v>7473</v>
      </c>
      <c r="BE3778" t="s">
        <v>7467</v>
      </c>
      <c r="BH3778"/>
      <c r="BI3778"/>
      <c r="BJ3778" s="96">
        <v>4</v>
      </c>
      <c r="BK3778" s="96" t="s">
        <v>4302</v>
      </c>
      <c r="BL3778" s="68" t="s">
        <v>6786</v>
      </c>
      <c r="CQ3778" s="205">
        <v>1</v>
      </c>
    </row>
    <row r="3779" spans="52:95" x14ac:dyDescent="0.25">
      <c r="AZ3779" s="96" t="s">
        <v>3934</v>
      </c>
      <c r="BA3779" s="96" t="s">
        <v>12</v>
      </c>
      <c r="BB3779" s="96">
        <v>2</v>
      </c>
      <c r="BC3779" t="s">
        <v>4564</v>
      </c>
      <c r="BD3779" t="s">
        <v>4565</v>
      </c>
      <c r="BE3779" t="s">
        <v>6808</v>
      </c>
      <c r="BF3779" t="s">
        <v>6809</v>
      </c>
      <c r="BG3779" t="s">
        <v>6810</v>
      </c>
      <c r="BH3779" t="s">
        <v>6811</v>
      </c>
      <c r="BI3779"/>
      <c r="BJ3779" s="96">
        <v>4</v>
      </c>
      <c r="BK3779" s="96" t="s">
        <v>4303</v>
      </c>
      <c r="BL3779" s="68" t="s">
        <v>6786</v>
      </c>
      <c r="CQ3779" s="205">
        <v>1</v>
      </c>
    </row>
    <row r="3780" spans="52:95" x14ac:dyDescent="0.25">
      <c r="AZ3780" s="96" t="s">
        <v>3934</v>
      </c>
      <c r="BA3780" s="96" t="s">
        <v>12</v>
      </c>
      <c r="BB3780" s="96">
        <v>3</v>
      </c>
      <c r="BC3780" t="s">
        <v>4569</v>
      </c>
      <c r="BD3780" t="s">
        <v>7506</v>
      </c>
      <c r="BE3780" t="s">
        <v>7504</v>
      </c>
      <c r="BH3780"/>
      <c r="BI3780"/>
      <c r="BJ3780" s="96">
        <v>4</v>
      </c>
      <c r="BK3780" s="96" t="s">
        <v>4304</v>
      </c>
      <c r="BL3780" s="68" t="s">
        <v>6786</v>
      </c>
      <c r="CQ3780" s="205">
        <v>1</v>
      </c>
    </row>
    <row r="3781" spans="52:95" x14ac:dyDescent="0.25">
      <c r="AZ3781" s="96" t="s">
        <v>3934</v>
      </c>
      <c r="BA3781" s="96" t="s">
        <v>12</v>
      </c>
      <c r="BB3781" s="96">
        <v>4</v>
      </c>
      <c r="BC3781" t="s">
        <v>4573</v>
      </c>
      <c r="BD3781" t="s">
        <v>6812</v>
      </c>
      <c r="BE3781" t="s">
        <v>6813</v>
      </c>
      <c r="BF3781" t="s">
        <v>6802</v>
      </c>
      <c r="BG3781" t="s">
        <v>6814</v>
      </c>
      <c r="BH3781" t="s">
        <v>6815</v>
      </c>
      <c r="BI3781" t="s">
        <v>6816</v>
      </c>
      <c r="BJ3781" s="96">
        <v>4</v>
      </c>
      <c r="BK3781" s="96" t="s">
        <v>4305</v>
      </c>
      <c r="BL3781" s="68" t="s">
        <v>6786</v>
      </c>
      <c r="CQ3781" s="205">
        <v>1</v>
      </c>
    </row>
    <row r="3782" spans="52:95" x14ac:dyDescent="0.25">
      <c r="AZ3782" s="96" t="s">
        <v>3934</v>
      </c>
      <c r="BA3782" s="96" t="s">
        <v>12</v>
      </c>
      <c r="BB3782" s="96">
        <v>5</v>
      </c>
      <c r="BC3782" t="s">
        <v>4577</v>
      </c>
      <c r="BD3782" t="s">
        <v>6817</v>
      </c>
      <c r="BE3782" t="s">
        <v>4578</v>
      </c>
      <c r="BF3782" t="s">
        <v>6818</v>
      </c>
      <c r="BG3782" t="s">
        <v>6819</v>
      </c>
      <c r="BH3782" t="s">
        <v>6793</v>
      </c>
      <c r="BI3782"/>
      <c r="BJ3782" s="96">
        <v>4</v>
      </c>
      <c r="BK3782" s="96" t="s">
        <v>4306</v>
      </c>
      <c r="BL3782" s="68" t="s">
        <v>6786</v>
      </c>
      <c r="CQ3782" s="205">
        <v>1</v>
      </c>
    </row>
    <row r="3783" spans="52:95" x14ac:dyDescent="0.25">
      <c r="AZ3783" s="96" t="s">
        <v>3943</v>
      </c>
      <c r="BA3783" s="96" t="s">
        <v>10</v>
      </c>
      <c r="BB3783" s="96">
        <v>1</v>
      </c>
      <c r="BC3783" t="s">
        <v>4512</v>
      </c>
      <c r="BD3783" t="s">
        <v>7507</v>
      </c>
      <c r="BE3783" t="s">
        <v>7473</v>
      </c>
      <c r="BJ3783" s="96">
        <v>4</v>
      </c>
      <c r="BK3783" s="96" t="s">
        <v>4292</v>
      </c>
      <c r="BL3783" s="68" t="s">
        <v>6786</v>
      </c>
      <c r="CQ3783" s="205">
        <v>1</v>
      </c>
    </row>
    <row r="3784" spans="52:95" x14ac:dyDescent="0.25">
      <c r="AZ3784" s="96" t="s">
        <v>3943</v>
      </c>
      <c r="BA3784" s="96" t="s">
        <v>10</v>
      </c>
      <c r="BB3784" s="96">
        <v>2</v>
      </c>
      <c r="BC3784" t="s">
        <v>4518</v>
      </c>
      <c r="BD3784" t="s">
        <v>7507</v>
      </c>
      <c r="BE3784" t="s">
        <v>6787</v>
      </c>
      <c r="BF3784" t="s">
        <v>6788</v>
      </c>
      <c r="BG3784" t="s">
        <v>6789</v>
      </c>
      <c r="BJ3784" s="96">
        <v>4</v>
      </c>
      <c r="BK3784" s="96" t="s">
        <v>4293</v>
      </c>
      <c r="BL3784" s="68" t="s">
        <v>6786</v>
      </c>
      <c r="CQ3784" s="205">
        <v>1</v>
      </c>
    </row>
    <row r="3785" spans="52:95" x14ac:dyDescent="0.25">
      <c r="AZ3785" s="96" t="s">
        <v>3943</v>
      </c>
      <c r="BA3785" s="96" t="s">
        <v>10</v>
      </c>
      <c r="BB3785" s="96">
        <v>3</v>
      </c>
      <c r="BC3785" t="s">
        <v>4523</v>
      </c>
      <c r="BD3785" t="s">
        <v>7507</v>
      </c>
      <c r="BE3785" t="s">
        <v>7508</v>
      </c>
      <c r="BJ3785" s="96">
        <v>4</v>
      </c>
      <c r="BK3785" s="96" t="s">
        <v>4294</v>
      </c>
      <c r="BL3785" s="68" t="s">
        <v>6786</v>
      </c>
      <c r="CQ3785" s="205">
        <v>1</v>
      </c>
    </row>
    <row r="3786" spans="52:95" x14ac:dyDescent="0.25">
      <c r="AZ3786" s="96" t="s">
        <v>3943</v>
      </c>
      <c r="BA3786" s="96" t="s">
        <v>10</v>
      </c>
      <c r="BB3786" s="96">
        <v>4</v>
      </c>
      <c r="BC3786" t="s">
        <v>4527</v>
      </c>
      <c r="BD3786" t="s">
        <v>7507</v>
      </c>
      <c r="BE3786" t="s">
        <v>7180</v>
      </c>
      <c r="BJ3786" s="96">
        <v>4</v>
      </c>
      <c r="BK3786" s="96" t="s">
        <v>4295</v>
      </c>
      <c r="BL3786" s="68" t="s">
        <v>6786</v>
      </c>
      <c r="CQ3786" s="205">
        <v>1</v>
      </c>
    </row>
    <row r="3787" spans="52:95" x14ac:dyDescent="0.25">
      <c r="AZ3787" s="96" t="s">
        <v>3943</v>
      </c>
      <c r="BA3787" s="96" t="s">
        <v>10</v>
      </c>
      <c r="BB3787" s="96">
        <v>5</v>
      </c>
      <c r="BC3787" t="s">
        <v>4531</v>
      </c>
      <c r="BD3787" t="s">
        <v>7507</v>
      </c>
      <c r="BE3787" t="s">
        <v>7509</v>
      </c>
      <c r="BF3787" t="s">
        <v>6792</v>
      </c>
      <c r="BG3787" t="s">
        <v>6793</v>
      </c>
      <c r="BJ3787" s="96">
        <v>4</v>
      </c>
      <c r="BK3787" s="96" t="s">
        <v>4296</v>
      </c>
      <c r="BL3787" s="68" t="s">
        <v>6786</v>
      </c>
      <c r="CQ3787" s="205">
        <v>1</v>
      </c>
    </row>
    <row r="3788" spans="52:95" x14ac:dyDescent="0.25">
      <c r="AZ3788" s="96" t="s">
        <v>3943</v>
      </c>
      <c r="BA3788" s="96" t="s">
        <v>54</v>
      </c>
      <c r="BB3788" s="96">
        <v>1</v>
      </c>
      <c r="BC3788" t="s">
        <v>4536</v>
      </c>
      <c r="BD3788" t="s">
        <v>7291</v>
      </c>
      <c r="BJ3788" s="96">
        <v>4</v>
      </c>
      <c r="BK3788" s="96" t="s">
        <v>4297</v>
      </c>
      <c r="BL3788" s="68" t="s">
        <v>6786</v>
      </c>
      <c r="CQ3788" s="205">
        <v>1</v>
      </c>
    </row>
    <row r="3789" spans="52:95" x14ac:dyDescent="0.25">
      <c r="AZ3789" s="96" t="s">
        <v>3943</v>
      </c>
      <c r="BA3789" s="96" t="s">
        <v>54</v>
      </c>
      <c r="BB3789" s="96">
        <v>2</v>
      </c>
      <c r="BC3789" t="s">
        <v>4540</v>
      </c>
      <c r="BD3789" t="s">
        <v>4541</v>
      </c>
      <c r="BE3789" t="s">
        <v>6794</v>
      </c>
      <c r="BF3789" t="s">
        <v>6789</v>
      </c>
      <c r="BG3789" t="s">
        <v>6788</v>
      </c>
      <c r="BH3789" s="96" t="s">
        <v>6795</v>
      </c>
      <c r="BJ3789" s="96">
        <v>4</v>
      </c>
      <c r="BK3789" s="96" t="s">
        <v>4298</v>
      </c>
      <c r="BL3789" s="68" t="s">
        <v>6786</v>
      </c>
      <c r="CQ3789" s="205">
        <v>1</v>
      </c>
    </row>
    <row r="3790" spans="52:95" x14ac:dyDescent="0.25">
      <c r="AZ3790" s="96" t="s">
        <v>3943</v>
      </c>
      <c r="BA3790" s="96" t="s">
        <v>54</v>
      </c>
      <c r="BB3790" s="96">
        <v>3</v>
      </c>
      <c r="BC3790" t="s">
        <v>4545</v>
      </c>
      <c r="BD3790" t="s">
        <v>7508</v>
      </c>
      <c r="BJ3790" s="96">
        <v>4</v>
      </c>
      <c r="BK3790" s="96" t="s">
        <v>4299</v>
      </c>
      <c r="BL3790" s="68" t="s">
        <v>6786</v>
      </c>
      <c r="CQ3790" s="205">
        <v>1</v>
      </c>
    </row>
    <row r="3791" spans="52:95" x14ac:dyDescent="0.25">
      <c r="AZ3791" s="96" t="s">
        <v>3943</v>
      </c>
      <c r="BA3791" s="96" t="s">
        <v>54</v>
      </c>
      <c r="BB3791" s="96">
        <v>4</v>
      </c>
      <c r="BC3791" t="s">
        <v>4550</v>
      </c>
      <c r="BD3791" t="s">
        <v>4551</v>
      </c>
      <c r="BE3791" t="s">
        <v>6799</v>
      </c>
      <c r="BF3791" t="s">
        <v>6800</v>
      </c>
      <c r="BG3791" t="s">
        <v>6801</v>
      </c>
      <c r="BH3791" s="96" t="s">
        <v>6802</v>
      </c>
      <c r="BI3791" s="96" t="s">
        <v>6803</v>
      </c>
      <c r="BJ3791" s="96">
        <v>4</v>
      </c>
      <c r="BK3791" s="96" t="s">
        <v>4300</v>
      </c>
      <c r="BL3791" s="68" t="s">
        <v>6786</v>
      </c>
      <c r="CQ3791" s="205">
        <v>1</v>
      </c>
    </row>
    <row r="3792" spans="52:95" x14ac:dyDescent="0.25">
      <c r="AZ3792" s="96" t="s">
        <v>3943</v>
      </c>
      <c r="BA3792" s="96" t="s">
        <v>54</v>
      </c>
      <c r="BB3792" s="96">
        <v>5</v>
      </c>
      <c r="BC3792" t="s">
        <v>4555</v>
      </c>
      <c r="BD3792" t="s">
        <v>4556</v>
      </c>
      <c r="BE3792" t="s">
        <v>6804</v>
      </c>
      <c r="BF3792" t="s">
        <v>6805</v>
      </c>
      <c r="BG3792" t="s">
        <v>6806</v>
      </c>
      <c r="BH3792" s="96" t="s">
        <v>6807</v>
      </c>
      <c r="BJ3792" s="96">
        <v>4</v>
      </c>
      <c r="BK3792" s="96" t="s">
        <v>4301</v>
      </c>
      <c r="BL3792" s="68" t="s">
        <v>6786</v>
      </c>
      <c r="CQ3792" s="205">
        <v>1</v>
      </c>
    </row>
    <row r="3793" spans="52:95" x14ac:dyDescent="0.25">
      <c r="AZ3793" s="96" t="s">
        <v>3943</v>
      </c>
      <c r="BA3793" s="96" t="s">
        <v>12</v>
      </c>
      <c r="BB3793" s="96">
        <v>1</v>
      </c>
      <c r="BC3793" t="s">
        <v>4560</v>
      </c>
      <c r="BD3793" t="s">
        <v>7473</v>
      </c>
      <c r="BH3793"/>
      <c r="BI3793"/>
      <c r="BJ3793" s="96">
        <v>4</v>
      </c>
      <c r="BK3793" s="96" t="s">
        <v>4302</v>
      </c>
      <c r="BL3793" s="68" t="s">
        <v>6786</v>
      </c>
      <c r="CQ3793" s="205">
        <v>1</v>
      </c>
    </row>
    <row r="3794" spans="52:95" x14ac:dyDescent="0.25">
      <c r="AZ3794" s="96" t="s">
        <v>3943</v>
      </c>
      <c r="BA3794" s="96" t="s">
        <v>12</v>
      </c>
      <c r="BB3794" s="96">
        <v>2</v>
      </c>
      <c r="BC3794" t="s">
        <v>4564</v>
      </c>
      <c r="BD3794" t="s">
        <v>4565</v>
      </c>
      <c r="BE3794" t="s">
        <v>6808</v>
      </c>
      <c r="BF3794" t="s">
        <v>6809</v>
      </c>
      <c r="BG3794" t="s">
        <v>6810</v>
      </c>
      <c r="BH3794" t="s">
        <v>6811</v>
      </c>
      <c r="BI3794"/>
      <c r="BJ3794" s="96">
        <v>4</v>
      </c>
      <c r="BK3794" s="96" t="s">
        <v>4303</v>
      </c>
      <c r="BL3794" s="68" t="s">
        <v>6786</v>
      </c>
      <c r="CQ3794" s="205">
        <v>1</v>
      </c>
    </row>
    <row r="3795" spans="52:95" x14ac:dyDescent="0.25">
      <c r="AZ3795" s="96" t="s">
        <v>3943</v>
      </c>
      <c r="BA3795" s="96" t="s">
        <v>12</v>
      </c>
      <c r="BB3795" s="96">
        <v>3</v>
      </c>
      <c r="BC3795" t="s">
        <v>4569</v>
      </c>
      <c r="BD3795" t="s">
        <v>7510</v>
      </c>
      <c r="BE3795" t="s">
        <v>7508</v>
      </c>
      <c r="BH3795"/>
      <c r="BI3795"/>
      <c r="BJ3795" s="96">
        <v>4</v>
      </c>
      <c r="BK3795" s="96" t="s">
        <v>4304</v>
      </c>
      <c r="BL3795" s="68" t="s">
        <v>6786</v>
      </c>
      <c r="CQ3795" s="205">
        <v>1</v>
      </c>
    </row>
    <row r="3796" spans="52:95" x14ac:dyDescent="0.25">
      <c r="AZ3796" s="96" t="s">
        <v>3943</v>
      </c>
      <c r="BA3796" s="96" t="s">
        <v>12</v>
      </c>
      <c r="BB3796" s="96">
        <v>4</v>
      </c>
      <c r="BC3796" t="s">
        <v>4573</v>
      </c>
      <c r="BD3796" t="s">
        <v>6812</v>
      </c>
      <c r="BE3796" t="s">
        <v>6813</v>
      </c>
      <c r="BF3796" t="s">
        <v>6802</v>
      </c>
      <c r="BG3796" t="s">
        <v>6814</v>
      </c>
      <c r="BH3796" t="s">
        <v>6815</v>
      </c>
      <c r="BI3796" t="s">
        <v>6816</v>
      </c>
      <c r="BJ3796" s="96">
        <v>4</v>
      </c>
      <c r="BK3796" s="96" t="s">
        <v>4305</v>
      </c>
      <c r="BL3796" s="68" t="s">
        <v>6786</v>
      </c>
      <c r="CQ3796" s="205">
        <v>1</v>
      </c>
    </row>
    <row r="3797" spans="52:95" x14ac:dyDescent="0.25">
      <c r="AZ3797" s="96" t="s">
        <v>3943</v>
      </c>
      <c r="BA3797" s="96" t="s">
        <v>12</v>
      </c>
      <c r="BB3797" s="96">
        <v>5</v>
      </c>
      <c r="BC3797" t="s">
        <v>4577</v>
      </c>
      <c r="BD3797" t="s">
        <v>6817</v>
      </c>
      <c r="BE3797" t="s">
        <v>4578</v>
      </c>
      <c r="BF3797" t="s">
        <v>6818</v>
      </c>
      <c r="BG3797" t="s">
        <v>6819</v>
      </c>
      <c r="BH3797" t="s">
        <v>6793</v>
      </c>
      <c r="BI3797"/>
      <c r="BJ3797" s="96">
        <v>4</v>
      </c>
      <c r="BK3797" s="96" t="s">
        <v>4306</v>
      </c>
      <c r="BL3797" s="68" t="s">
        <v>6786</v>
      </c>
      <c r="CQ3797" s="205">
        <v>1</v>
      </c>
    </row>
    <row r="3798" spans="52:95" x14ac:dyDescent="0.25">
      <c r="AZ3798" s="96" t="s">
        <v>3952</v>
      </c>
      <c r="BA3798" s="96" t="s">
        <v>10</v>
      </c>
      <c r="BB3798" s="96">
        <v>1</v>
      </c>
      <c r="BC3798" t="s">
        <v>4512</v>
      </c>
      <c r="BD3798" t="s">
        <v>7511</v>
      </c>
      <c r="BE3798" t="s">
        <v>7512</v>
      </c>
      <c r="BF3798" t="s">
        <v>7513</v>
      </c>
      <c r="BJ3798" s="96">
        <v>4</v>
      </c>
      <c r="BK3798" s="96" t="s">
        <v>4292</v>
      </c>
      <c r="BL3798" s="68" t="s">
        <v>6786</v>
      </c>
      <c r="CQ3798" s="205">
        <v>1</v>
      </c>
    </row>
    <row r="3799" spans="52:95" x14ac:dyDescent="0.25">
      <c r="AZ3799" s="96" t="s">
        <v>3952</v>
      </c>
      <c r="BA3799" s="96" t="s">
        <v>10</v>
      </c>
      <c r="BB3799" s="96">
        <v>2</v>
      </c>
      <c r="BC3799" t="s">
        <v>4518</v>
      </c>
      <c r="BD3799" t="s">
        <v>7511</v>
      </c>
      <c r="BE3799" t="s">
        <v>6787</v>
      </c>
      <c r="BF3799" t="s">
        <v>6788</v>
      </c>
      <c r="BG3799" t="s">
        <v>6789</v>
      </c>
      <c r="BJ3799" s="96">
        <v>4</v>
      </c>
      <c r="BK3799" s="96" t="s">
        <v>4293</v>
      </c>
      <c r="BL3799" s="68" t="s">
        <v>6786</v>
      </c>
      <c r="CQ3799" s="205">
        <v>1</v>
      </c>
    </row>
    <row r="3800" spans="52:95" x14ac:dyDescent="0.25">
      <c r="AZ3800" s="96" t="s">
        <v>3952</v>
      </c>
      <c r="BA3800" s="96" t="s">
        <v>10</v>
      </c>
      <c r="BB3800" s="96">
        <v>3</v>
      </c>
      <c r="BC3800" t="s">
        <v>4523</v>
      </c>
      <c r="BD3800" t="s">
        <v>7511</v>
      </c>
      <c r="BE3800" t="s">
        <v>7514</v>
      </c>
      <c r="BJ3800" s="96">
        <v>4</v>
      </c>
      <c r="BK3800" s="96" t="s">
        <v>4294</v>
      </c>
      <c r="BL3800" s="68" t="s">
        <v>6786</v>
      </c>
      <c r="CQ3800" s="205">
        <v>1</v>
      </c>
    </row>
    <row r="3801" spans="52:95" x14ac:dyDescent="0.25">
      <c r="AZ3801" s="96" t="s">
        <v>3952</v>
      </c>
      <c r="BA3801" s="96" t="s">
        <v>10</v>
      </c>
      <c r="BB3801" s="96">
        <v>4</v>
      </c>
      <c r="BC3801" t="s">
        <v>4527</v>
      </c>
      <c r="BD3801" t="s">
        <v>7511</v>
      </c>
      <c r="BE3801" t="s">
        <v>7180</v>
      </c>
      <c r="BJ3801" s="96">
        <v>4</v>
      </c>
      <c r="BK3801" s="96" t="s">
        <v>4295</v>
      </c>
      <c r="BL3801" s="68" t="s">
        <v>6786</v>
      </c>
      <c r="CQ3801" s="205">
        <v>1</v>
      </c>
    </row>
    <row r="3802" spans="52:95" x14ac:dyDescent="0.25">
      <c r="AZ3802" s="96" t="s">
        <v>3952</v>
      </c>
      <c r="BA3802" s="96" t="s">
        <v>10</v>
      </c>
      <c r="BB3802" s="96">
        <v>5</v>
      </c>
      <c r="BC3802" t="s">
        <v>4531</v>
      </c>
      <c r="BD3802" t="s">
        <v>7511</v>
      </c>
      <c r="BE3802" t="s">
        <v>7515</v>
      </c>
      <c r="BF3802" t="s">
        <v>6792</v>
      </c>
      <c r="BG3802" t="s">
        <v>6793</v>
      </c>
      <c r="BJ3802" s="96">
        <v>4</v>
      </c>
      <c r="BK3802" s="96" t="s">
        <v>4296</v>
      </c>
      <c r="BL3802" s="68" t="s">
        <v>6786</v>
      </c>
      <c r="CQ3802" s="205">
        <v>1</v>
      </c>
    </row>
    <row r="3803" spans="52:95" x14ac:dyDescent="0.25">
      <c r="AZ3803" s="96" t="s">
        <v>3952</v>
      </c>
      <c r="BA3803" s="96" t="s">
        <v>54</v>
      </c>
      <c r="BB3803" s="96">
        <v>1</v>
      </c>
      <c r="BC3803" t="s">
        <v>4536</v>
      </c>
      <c r="BD3803" t="s">
        <v>7516</v>
      </c>
      <c r="BJ3803" s="96">
        <v>4</v>
      </c>
      <c r="BK3803" s="96" t="s">
        <v>4297</v>
      </c>
      <c r="BL3803" s="68" t="s">
        <v>6786</v>
      </c>
      <c r="CQ3803" s="205">
        <v>1</v>
      </c>
    </row>
    <row r="3804" spans="52:95" x14ac:dyDescent="0.25">
      <c r="AZ3804" s="96" t="s">
        <v>3952</v>
      </c>
      <c r="BA3804" s="96" t="s">
        <v>54</v>
      </c>
      <c r="BB3804" s="96">
        <v>2</v>
      </c>
      <c r="BC3804" t="s">
        <v>4540</v>
      </c>
      <c r="BD3804" t="s">
        <v>4541</v>
      </c>
      <c r="BE3804" t="s">
        <v>6794</v>
      </c>
      <c r="BF3804" t="s">
        <v>6789</v>
      </c>
      <c r="BG3804" t="s">
        <v>6788</v>
      </c>
      <c r="BH3804" s="96" t="s">
        <v>6795</v>
      </c>
      <c r="BJ3804" s="96">
        <v>4</v>
      </c>
      <c r="BK3804" s="96" t="s">
        <v>4298</v>
      </c>
      <c r="BL3804" s="68" t="s">
        <v>6786</v>
      </c>
      <c r="CQ3804" s="205">
        <v>1</v>
      </c>
    </row>
    <row r="3805" spans="52:95" x14ac:dyDescent="0.25">
      <c r="AZ3805" s="96" t="s">
        <v>3952</v>
      </c>
      <c r="BA3805" s="96" t="s">
        <v>54</v>
      </c>
      <c r="BB3805" s="96">
        <v>3</v>
      </c>
      <c r="BC3805" t="s">
        <v>4545</v>
      </c>
      <c r="BD3805" t="s">
        <v>7514</v>
      </c>
      <c r="BJ3805" s="96">
        <v>4</v>
      </c>
      <c r="BK3805" s="96" t="s">
        <v>4299</v>
      </c>
      <c r="BL3805" s="68" t="s">
        <v>6786</v>
      </c>
      <c r="CQ3805" s="205">
        <v>1</v>
      </c>
    </row>
    <row r="3806" spans="52:95" x14ac:dyDescent="0.25">
      <c r="AZ3806" s="96" t="s">
        <v>3952</v>
      </c>
      <c r="BA3806" s="96" t="s">
        <v>54</v>
      </c>
      <c r="BB3806" s="96">
        <v>4</v>
      </c>
      <c r="BC3806" t="s">
        <v>4550</v>
      </c>
      <c r="BD3806" t="s">
        <v>4551</v>
      </c>
      <c r="BE3806" t="s">
        <v>6799</v>
      </c>
      <c r="BF3806" t="s">
        <v>6800</v>
      </c>
      <c r="BG3806" t="s">
        <v>6801</v>
      </c>
      <c r="BH3806" s="96" t="s">
        <v>6802</v>
      </c>
      <c r="BI3806" s="96" t="s">
        <v>6803</v>
      </c>
      <c r="BJ3806" s="96">
        <v>4</v>
      </c>
      <c r="BK3806" s="96" t="s">
        <v>4300</v>
      </c>
      <c r="BL3806" s="68" t="s">
        <v>6786</v>
      </c>
      <c r="CQ3806" s="205">
        <v>1</v>
      </c>
    </row>
    <row r="3807" spans="52:95" x14ac:dyDescent="0.25">
      <c r="AZ3807" s="96" t="s">
        <v>3952</v>
      </c>
      <c r="BA3807" s="96" t="s">
        <v>54</v>
      </c>
      <c r="BB3807" s="96">
        <v>5</v>
      </c>
      <c r="BC3807" t="s">
        <v>4555</v>
      </c>
      <c r="BD3807" t="s">
        <v>4556</v>
      </c>
      <c r="BE3807" t="s">
        <v>6804</v>
      </c>
      <c r="BF3807" t="s">
        <v>6805</v>
      </c>
      <c r="BG3807" t="s">
        <v>6806</v>
      </c>
      <c r="BH3807" s="96" t="s">
        <v>6807</v>
      </c>
      <c r="BJ3807" s="96">
        <v>4</v>
      </c>
      <c r="BK3807" s="96" t="s">
        <v>4301</v>
      </c>
      <c r="BL3807" s="68" t="s">
        <v>6786</v>
      </c>
      <c r="CQ3807" s="205">
        <v>1</v>
      </c>
    </row>
    <row r="3808" spans="52:95" x14ac:dyDescent="0.25">
      <c r="AZ3808" s="96" t="s">
        <v>3952</v>
      </c>
      <c r="BA3808" s="96" t="s">
        <v>12</v>
      </c>
      <c r="BB3808" s="96">
        <v>1</v>
      </c>
      <c r="BC3808" t="s">
        <v>4560</v>
      </c>
      <c r="BD3808" t="s">
        <v>7512</v>
      </c>
      <c r="BE3808" t="s">
        <v>7513</v>
      </c>
      <c r="BH3808"/>
      <c r="BI3808"/>
      <c r="BJ3808" s="96">
        <v>4</v>
      </c>
      <c r="BK3808" s="96" t="s">
        <v>4302</v>
      </c>
      <c r="BL3808" s="68" t="s">
        <v>6786</v>
      </c>
      <c r="CQ3808" s="205">
        <v>1</v>
      </c>
    </row>
    <row r="3809" spans="52:95" x14ac:dyDescent="0.25">
      <c r="AZ3809" s="96" t="s">
        <v>3952</v>
      </c>
      <c r="BA3809" s="96" t="s">
        <v>12</v>
      </c>
      <c r="BB3809" s="96">
        <v>2</v>
      </c>
      <c r="BC3809" t="s">
        <v>4564</v>
      </c>
      <c r="BD3809" t="s">
        <v>4565</v>
      </c>
      <c r="BE3809" t="s">
        <v>6808</v>
      </c>
      <c r="BF3809" t="s">
        <v>6809</v>
      </c>
      <c r="BG3809" t="s">
        <v>6810</v>
      </c>
      <c r="BH3809" t="s">
        <v>6811</v>
      </c>
      <c r="BI3809"/>
      <c r="BJ3809" s="96">
        <v>4</v>
      </c>
      <c r="BK3809" s="96" t="s">
        <v>4303</v>
      </c>
      <c r="BL3809" s="68" t="s">
        <v>6786</v>
      </c>
      <c r="CQ3809" s="205">
        <v>1</v>
      </c>
    </row>
    <row r="3810" spans="52:95" x14ac:dyDescent="0.25">
      <c r="AZ3810" s="96" t="s">
        <v>3952</v>
      </c>
      <c r="BA3810" s="96" t="s">
        <v>12</v>
      </c>
      <c r="BB3810" s="96">
        <v>3</v>
      </c>
      <c r="BC3810" t="s">
        <v>4569</v>
      </c>
      <c r="BD3810" t="s">
        <v>7517</v>
      </c>
      <c r="BE3810" t="s">
        <v>7514</v>
      </c>
      <c r="BH3810"/>
      <c r="BI3810"/>
      <c r="BJ3810" s="96">
        <v>4</v>
      </c>
      <c r="BK3810" s="96" t="s">
        <v>4304</v>
      </c>
      <c r="BL3810" s="68" t="s">
        <v>6786</v>
      </c>
      <c r="CQ3810" s="205">
        <v>1</v>
      </c>
    </row>
    <row r="3811" spans="52:95" x14ac:dyDescent="0.25">
      <c r="AZ3811" s="96" t="s">
        <v>3952</v>
      </c>
      <c r="BA3811" s="96" t="s">
        <v>12</v>
      </c>
      <c r="BB3811" s="96">
        <v>4</v>
      </c>
      <c r="BC3811" t="s">
        <v>4573</v>
      </c>
      <c r="BD3811" t="s">
        <v>6812</v>
      </c>
      <c r="BE3811" t="s">
        <v>6813</v>
      </c>
      <c r="BF3811" t="s">
        <v>6802</v>
      </c>
      <c r="BG3811" t="s">
        <v>6814</v>
      </c>
      <c r="BH3811" t="s">
        <v>6815</v>
      </c>
      <c r="BI3811" t="s">
        <v>6816</v>
      </c>
      <c r="BJ3811" s="96">
        <v>4</v>
      </c>
      <c r="BK3811" s="96" t="s">
        <v>4305</v>
      </c>
      <c r="BL3811" s="68" t="s">
        <v>6786</v>
      </c>
      <c r="CQ3811" s="205">
        <v>1</v>
      </c>
    </row>
    <row r="3812" spans="52:95" x14ac:dyDescent="0.25">
      <c r="AZ3812" s="96" t="s">
        <v>3952</v>
      </c>
      <c r="BA3812" s="96" t="s">
        <v>12</v>
      </c>
      <c r="BB3812" s="96">
        <v>5</v>
      </c>
      <c r="BC3812" t="s">
        <v>4577</v>
      </c>
      <c r="BD3812" t="s">
        <v>6817</v>
      </c>
      <c r="BE3812" t="s">
        <v>4578</v>
      </c>
      <c r="BF3812" t="s">
        <v>6818</v>
      </c>
      <c r="BG3812" t="s">
        <v>6819</v>
      </c>
      <c r="BH3812" t="s">
        <v>6793</v>
      </c>
      <c r="BI3812"/>
      <c r="BJ3812" s="96">
        <v>4</v>
      </c>
      <c r="BK3812" s="96" t="s">
        <v>4306</v>
      </c>
      <c r="BL3812" s="68" t="s">
        <v>6786</v>
      </c>
      <c r="CQ3812" s="205">
        <v>1</v>
      </c>
    </row>
    <row r="3813" spans="52:95" x14ac:dyDescent="0.25">
      <c r="AZ3813" s="96" t="s">
        <v>3967</v>
      </c>
      <c r="BA3813" s="96" t="s">
        <v>10</v>
      </c>
      <c r="BB3813" s="96">
        <v>1</v>
      </c>
      <c r="BC3813" t="s">
        <v>4512</v>
      </c>
      <c r="BD3813" t="s">
        <v>7518</v>
      </c>
      <c r="BE3813" t="s">
        <v>7512</v>
      </c>
      <c r="BF3813" t="s">
        <v>3969</v>
      </c>
      <c r="BJ3813" s="96">
        <v>4</v>
      </c>
      <c r="BK3813" s="96" t="s">
        <v>4292</v>
      </c>
      <c r="BL3813" s="68" t="s">
        <v>6786</v>
      </c>
      <c r="CQ3813" s="205">
        <v>1</v>
      </c>
    </row>
    <row r="3814" spans="52:95" x14ac:dyDescent="0.25">
      <c r="AZ3814" s="96" t="s">
        <v>3967</v>
      </c>
      <c r="BA3814" s="96" t="s">
        <v>10</v>
      </c>
      <c r="BB3814" s="96">
        <v>2</v>
      </c>
      <c r="BC3814" t="s">
        <v>4518</v>
      </c>
      <c r="BD3814" t="s">
        <v>7518</v>
      </c>
      <c r="BE3814" t="s">
        <v>6787</v>
      </c>
      <c r="BF3814" t="s">
        <v>6788</v>
      </c>
      <c r="BG3814" t="s">
        <v>6789</v>
      </c>
      <c r="BJ3814" s="96">
        <v>4</v>
      </c>
      <c r="BK3814" s="96" t="s">
        <v>4293</v>
      </c>
      <c r="BL3814" s="68" t="s">
        <v>6786</v>
      </c>
      <c r="CQ3814" s="205">
        <v>1</v>
      </c>
    </row>
    <row r="3815" spans="52:95" x14ac:dyDescent="0.25">
      <c r="AZ3815" s="96" t="s">
        <v>3967</v>
      </c>
      <c r="BA3815" s="96" t="s">
        <v>10</v>
      </c>
      <c r="BB3815" s="96">
        <v>3</v>
      </c>
      <c r="BC3815" t="s">
        <v>4523</v>
      </c>
      <c r="BD3815" t="s">
        <v>7518</v>
      </c>
      <c r="BE3815" t="s">
        <v>7519</v>
      </c>
      <c r="BJ3815" s="96">
        <v>4</v>
      </c>
      <c r="BK3815" s="96" t="s">
        <v>4294</v>
      </c>
      <c r="BL3815" s="68" t="s">
        <v>6786</v>
      </c>
      <c r="CQ3815" s="205">
        <v>1</v>
      </c>
    </row>
    <row r="3816" spans="52:95" x14ac:dyDescent="0.25">
      <c r="AZ3816" s="96" t="s">
        <v>3967</v>
      </c>
      <c r="BA3816" s="96" t="s">
        <v>10</v>
      </c>
      <c r="BB3816" s="96">
        <v>4</v>
      </c>
      <c r="BC3816" t="s">
        <v>4527</v>
      </c>
      <c r="BD3816" t="s">
        <v>7518</v>
      </c>
      <c r="BE3816" t="s">
        <v>7180</v>
      </c>
      <c r="BJ3816" s="96">
        <v>4</v>
      </c>
      <c r="BK3816" s="96" t="s">
        <v>4295</v>
      </c>
      <c r="BL3816" s="68" t="s">
        <v>6786</v>
      </c>
      <c r="CQ3816" s="205">
        <v>1</v>
      </c>
    </row>
    <row r="3817" spans="52:95" x14ac:dyDescent="0.25">
      <c r="AZ3817" s="96" t="s">
        <v>3967</v>
      </c>
      <c r="BA3817" s="96" t="s">
        <v>10</v>
      </c>
      <c r="BB3817" s="96">
        <v>5</v>
      </c>
      <c r="BC3817" t="s">
        <v>4531</v>
      </c>
      <c r="BD3817" t="s">
        <v>7518</v>
      </c>
      <c r="BE3817" t="s">
        <v>7520</v>
      </c>
      <c r="BF3817" t="s">
        <v>6792</v>
      </c>
      <c r="BG3817" t="s">
        <v>6793</v>
      </c>
      <c r="BJ3817" s="96">
        <v>4</v>
      </c>
      <c r="BK3817" s="96" t="s">
        <v>4296</v>
      </c>
      <c r="BL3817" s="68" t="s">
        <v>6786</v>
      </c>
      <c r="CQ3817" s="205">
        <v>1</v>
      </c>
    </row>
    <row r="3818" spans="52:95" x14ac:dyDescent="0.25">
      <c r="AZ3818" s="96" t="s">
        <v>3967</v>
      </c>
      <c r="BA3818" s="96" t="s">
        <v>54</v>
      </c>
      <c r="BB3818" s="96">
        <v>1</v>
      </c>
      <c r="BC3818" t="s">
        <v>4536</v>
      </c>
      <c r="BD3818" t="s">
        <v>7521</v>
      </c>
      <c r="BJ3818" s="96">
        <v>4</v>
      </c>
      <c r="BK3818" s="96" t="s">
        <v>4297</v>
      </c>
      <c r="BL3818" s="68" t="s">
        <v>6786</v>
      </c>
      <c r="CQ3818" s="205">
        <v>1</v>
      </c>
    </row>
    <row r="3819" spans="52:95" x14ac:dyDescent="0.25">
      <c r="AZ3819" s="96" t="s">
        <v>3967</v>
      </c>
      <c r="BA3819" s="96" t="s">
        <v>54</v>
      </c>
      <c r="BB3819" s="96">
        <v>2</v>
      </c>
      <c r="BC3819" t="s">
        <v>4540</v>
      </c>
      <c r="BD3819" t="s">
        <v>4541</v>
      </c>
      <c r="BE3819" t="s">
        <v>6794</v>
      </c>
      <c r="BF3819" t="s">
        <v>6789</v>
      </c>
      <c r="BG3819" t="s">
        <v>6788</v>
      </c>
      <c r="BH3819" s="96" t="s">
        <v>6795</v>
      </c>
      <c r="BJ3819" s="96">
        <v>4</v>
      </c>
      <c r="BK3819" s="96" t="s">
        <v>4298</v>
      </c>
      <c r="BL3819" s="68" t="s">
        <v>6786</v>
      </c>
      <c r="CQ3819" s="205">
        <v>1</v>
      </c>
    </row>
    <row r="3820" spans="52:95" x14ac:dyDescent="0.25">
      <c r="AZ3820" s="96" t="s">
        <v>3967</v>
      </c>
      <c r="BA3820" s="96" t="s">
        <v>54</v>
      </c>
      <c r="BB3820" s="96">
        <v>3</v>
      </c>
      <c r="BC3820" t="s">
        <v>4545</v>
      </c>
      <c r="BD3820" t="s">
        <v>7519</v>
      </c>
      <c r="BJ3820" s="96">
        <v>4</v>
      </c>
      <c r="BK3820" s="96" t="s">
        <v>4299</v>
      </c>
      <c r="BL3820" s="68" t="s">
        <v>6786</v>
      </c>
      <c r="CQ3820" s="205">
        <v>1</v>
      </c>
    </row>
    <row r="3821" spans="52:95" x14ac:dyDescent="0.25">
      <c r="AZ3821" s="96" t="s">
        <v>3967</v>
      </c>
      <c r="BA3821" s="96" t="s">
        <v>54</v>
      </c>
      <c r="BB3821" s="96">
        <v>4</v>
      </c>
      <c r="BC3821" t="s">
        <v>4550</v>
      </c>
      <c r="BD3821" t="s">
        <v>4551</v>
      </c>
      <c r="BE3821" t="s">
        <v>6799</v>
      </c>
      <c r="BF3821" t="s">
        <v>6800</v>
      </c>
      <c r="BG3821" t="s">
        <v>6801</v>
      </c>
      <c r="BH3821" s="96" t="s">
        <v>6802</v>
      </c>
      <c r="BI3821" s="96" t="s">
        <v>6803</v>
      </c>
      <c r="BJ3821" s="96">
        <v>4</v>
      </c>
      <c r="BK3821" s="96" t="s">
        <v>4300</v>
      </c>
      <c r="BL3821" s="68" t="s">
        <v>6786</v>
      </c>
      <c r="CQ3821" s="205">
        <v>1</v>
      </c>
    </row>
    <row r="3822" spans="52:95" x14ac:dyDescent="0.25">
      <c r="AZ3822" s="96" t="s">
        <v>3967</v>
      </c>
      <c r="BA3822" s="96" t="s">
        <v>54</v>
      </c>
      <c r="BB3822" s="96">
        <v>5</v>
      </c>
      <c r="BC3822" t="s">
        <v>4555</v>
      </c>
      <c r="BD3822" t="s">
        <v>4556</v>
      </c>
      <c r="BE3822" t="s">
        <v>6804</v>
      </c>
      <c r="BF3822" t="s">
        <v>6805</v>
      </c>
      <c r="BG3822" t="s">
        <v>6806</v>
      </c>
      <c r="BH3822" s="96" t="s">
        <v>6807</v>
      </c>
      <c r="BJ3822" s="96">
        <v>4</v>
      </c>
      <c r="BK3822" s="96" t="s">
        <v>4301</v>
      </c>
      <c r="BL3822" s="68" t="s">
        <v>6786</v>
      </c>
      <c r="CQ3822" s="205">
        <v>1</v>
      </c>
    </row>
    <row r="3823" spans="52:95" x14ac:dyDescent="0.25">
      <c r="AZ3823" s="96" t="s">
        <v>3967</v>
      </c>
      <c r="BA3823" s="96" t="s">
        <v>12</v>
      </c>
      <c r="BB3823" s="96">
        <v>1</v>
      </c>
      <c r="BC3823" t="s">
        <v>4560</v>
      </c>
      <c r="BD3823" t="s">
        <v>7512</v>
      </c>
      <c r="BE3823" t="s">
        <v>3969</v>
      </c>
      <c r="BH3823"/>
      <c r="BI3823"/>
      <c r="BJ3823" s="96">
        <v>4</v>
      </c>
      <c r="BK3823" s="96" t="s">
        <v>4302</v>
      </c>
      <c r="BL3823" s="68" t="s">
        <v>6786</v>
      </c>
      <c r="CQ3823" s="205">
        <v>1</v>
      </c>
    </row>
    <row r="3824" spans="52:95" x14ac:dyDescent="0.25">
      <c r="AZ3824" s="96" t="s">
        <v>3967</v>
      </c>
      <c r="BA3824" s="96" t="s">
        <v>12</v>
      </c>
      <c r="BB3824" s="96">
        <v>2</v>
      </c>
      <c r="BC3824" t="s">
        <v>4564</v>
      </c>
      <c r="BD3824" t="s">
        <v>4565</v>
      </c>
      <c r="BE3824" t="s">
        <v>6808</v>
      </c>
      <c r="BF3824" t="s">
        <v>6809</v>
      </c>
      <c r="BG3824" t="s">
        <v>6810</v>
      </c>
      <c r="BH3824" t="s">
        <v>6811</v>
      </c>
      <c r="BI3824"/>
      <c r="BJ3824" s="96">
        <v>4</v>
      </c>
      <c r="BK3824" s="96" t="s">
        <v>4303</v>
      </c>
      <c r="BL3824" s="68" t="s">
        <v>6786</v>
      </c>
      <c r="CQ3824" s="205">
        <v>1</v>
      </c>
    </row>
    <row r="3825" spans="52:95" x14ac:dyDescent="0.25">
      <c r="AZ3825" s="96" t="s">
        <v>3967</v>
      </c>
      <c r="BA3825" s="96" t="s">
        <v>12</v>
      </c>
      <c r="BB3825" s="96">
        <v>3</v>
      </c>
      <c r="BC3825" t="s">
        <v>4569</v>
      </c>
      <c r="BD3825" t="s">
        <v>7522</v>
      </c>
      <c r="BE3825" t="s">
        <v>7519</v>
      </c>
      <c r="BH3825"/>
      <c r="BI3825"/>
      <c r="BJ3825" s="96">
        <v>4</v>
      </c>
      <c r="BK3825" s="96" t="s">
        <v>4304</v>
      </c>
      <c r="BL3825" s="68" t="s">
        <v>6786</v>
      </c>
      <c r="CQ3825" s="205">
        <v>1</v>
      </c>
    </row>
    <row r="3826" spans="52:95" x14ac:dyDescent="0.25">
      <c r="AZ3826" s="96" t="s">
        <v>3967</v>
      </c>
      <c r="BA3826" s="96" t="s">
        <v>12</v>
      </c>
      <c r="BB3826" s="96">
        <v>4</v>
      </c>
      <c r="BC3826" t="s">
        <v>4573</v>
      </c>
      <c r="BD3826" t="s">
        <v>6812</v>
      </c>
      <c r="BE3826" t="s">
        <v>6813</v>
      </c>
      <c r="BF3826" t="s">
        <v>6802</v>
      </c>
      <c r="BG3826" t="s">
        <v>6814</v>
      </c>
      <c r="BH3826" t="s">
        <v>6815</v>
      </c>
      <c r="BI3826" t="s">
        <v>6816</v>
      </c>
      <c r="BJ3826" s="96">
        <v>4</v>
      </c>
      <c r="BK3826" s="96" t="s">
        <v>4305</v>
      </c>
      <c r="BL3826" s="68" t="s">
        <v>6786</v>
      </c>
      <c r="CQ3826" s="205">
        <v>1</v>
      </c>
    </row>
    <row r="3827" spans="52:95" x14ac:dyDescent="0.25">
      <c r="AZ3827" s="96" t="s">
        <v>3967</v>
      </c>
      <c r="BA3827" s="96" t="s">
        <v>12</v>
      </c>
      <c r="BB3827" s="96">
        <v>5</v>
      </c>
      <c r="BC3827" t="s">
        <v>4577</v>
      </c>
      <c r="BD3827" t="s">
        <v>6817</v>
      </c>
      <c r="BE3827" t="s">
        <v>4578</v>
      </c>
      <c r="BF3827" t="s">
        <v>6818</v>
      </c>
      <c r="BG3827" t="s">
        <v>6819</v>
      </c>
      <c r="BH3827" t="s">
        <v>6793</v>
      </c>
      <c r="BI3827"/>
      <c r="BJ3827" s="96">
        <v>4</v>
      </c>
      <c r="BK3827" s="96" t="s">
        <v>4306</v>
      </c>
      <c r="BL3827" s="68" t="s">
        <v>6786</v>
      </c>
      <c r="CQ3827" s="205">
        <v>1</v>
      </c>
    </row>
    <row r="3828" spans="52:95" x14ac:dyDescent="0.25">
      <c r="AZ3828" s="96" t="s">
        <v>3977</v>
      </c>
      <c r="BA3828" s="96" t="s">
        <v>10</v>
      </c>
      <c r="BB3828" s="96">
        <v>1</v>
      </c>
      <c r="BC3828" t="s">
        <v>4512</v>
      </c>
      <c r="BD3828" t="s">
        <v>7523</v>
      </c>
      <c r="BE3828" t="s">
        <v>7512</v>
      </c>
      <c r="BJ3828" s="96">
        <v>4</v>
      </c>
      <c r="BK3828" s="96" t="s">
        <v>4292</v>
      </c>
      <c r="BL3828" s="68" t="s">
        <v>6786</v>
      </c>
      <c r="CQ3828" s="205">
        <v>1</v>
      </c>
    </row>
    <row r="3829" spans="52:95" x14ac:dyDescent="0.25">
      <c r="AZ3829" s="96" t="s">
        <v>3977</v>
      </c>
      <c r="BA3829" s="96" t="s">
        <v>10</v>
      </c>
      <c r="BB3829" s="96">
        <v>2</v>
      </c>
      <c r="BC3829" t="s">
        <v>4518</v>
      </c>
      <c r="BD3829" t="s">
        <v>7523</v>
      </c>
      <c r="BE3829" t="s">
        <v>6787</v>
      </c>
      <c r="BF3829" t="s">
        <v>6788</v>
      </c>
      <c r="BG3829" t="s">
        <v>6789</v>
      </c>
      <c r="BJ3829" s="96">
        <v>4</v>
      </c>
      <c r="BK3829" s="96" t="s">
        <v>4293</v>
      </c>
      <c r="BL3829" s="68" t="s">
        <v>6786</v>
      </c>
      <c r="CQ3829" s="205">
        <v>1</v>
      </c>
    </row>
    <row r="3830" spans="52:95" x14ac:dyDescent="0.25">
      <c r="AZ3830" s="96" t="s">
        <v>3977</v>
      </c>
      <c r="BA3830" s="96" t="s">
        <v>10</v>
      </c>
      <c r="BB3830" s="96">
        <v>3</v>
      </c>
      <c r="BC3830" t="s">
        <v>4523</v>
      </c>
      <c r="BD3830" t="s">
        <v>7523</v>
      </c>
      <c r="BE3830" t="s">
        <v>7524</v>
      </c>
      <c r="BJ3830" s="96">
        <v>4</v>
      </c>
      <c r="BK3830" s="96" t="s">
        <v>4294</v>
      </c>
      <c r="BL3830" s="68" t="s">
        <v>6786</v>
      </c>
      <c r="CQ3830" s="205">
        <v>1</v>
      </c>
    </row>
    <row r="3831" spans="52:95" x14ac:dyDescent="0.25">
      <c r="AZ3831" s="96" t="s">
        <v>3977</v>
      </c>
      <c r="BA3831" s="96" t="s">
        <v>10</v>
      </c>
      <c r="BB3831" s="96">
        <v>4</v>
      </c>
      <c r="BC3831" t="s">
        <v>4527</v>
      </c>
      <c r="BD3831" t="s">
        <v>7523</v>
      </c>
      <c r="BE3831" t="s">
        <v>7180</v>
      </c>
      <c r="BJ3831" s="96">
        <v>4</v>
      </c>
      <c r="BK3831" s="96" t="s">
        <v>4295</v>
      </c>
      <c r="BL3831" s="68" t="s">
        <v>6786</v>
      </c>
      <c r="CQ3831" s="205">
        <v>1</v>
      </c>
    </row>
    <row r="3832" spans="52:95" x14ac:dyDescent="0.25">
      <c r="AZ3832" s="96" t="s">
        <v>3977</v>
      </c>
      <c r="BA3832" s="96" t="s">
        <v>10</v>
      </c>
      <c r="BB3832" s="96">
        <v>5</v>
      </c>
      <c r="BC3832" t="s">
        <v>4531</v>
      </c>
      <c r="BD3832" t="s">
        <v>7523</v>
      </c>
      <c r="BE3832" t="s">
        <v>7525</v>
      </c>
      <c r="BF3832" t="s">
        <v>6792</v>
      </c>
      <c r="BG3832" t="s">
        <v>6793</v>
      </c>
      <c r="BJ3832" s="96">
        <v>4</v>
      </c>
      <c r="BK3832" s="96" t="s">
        <v>4296</v>
      </c>
      <c r="BL3832" s="68" t="s">
        <v>6786</v>
      </c>
      <c r="CQ3832" s="205">
        <v>1</v>
      </c>
    </row>
    <row r="3833" spans="52:95" x14ac:dyDescent="0.25">
      <c r="AZ3833" s="96" t="s">
        <v>3977</v>
      </c>
      <c r="BA3833" s="96" t="s">
        <v>54</v>
      </c>
      <c r="BB3833" s="96">
        <v>1</v>
      </c>
      <c r="BC3833" t="s">
        <v>4536</v>
      </c>
      <c r="BD3833" t="s">
        <v>7526</v>
      </c>
      <c r="BJ3833" s="96">
        <v>4</v>
      </c>
      <c r="BK3833" s="96" t="s">
        <v>4297</v>
      </c>
      <c r="BL3833" s="68" t="s">
        <v>6786</v>
      </c>
      <c r="CQ3833" s="205">
        <v>1</v>
      </c>
    </row>
    <row r="3834" spans="52:95" x14ac:dyDescent="0.25">
      <c r="AZ3834" s="96" t="s">
        <v>3977</v>
      </c>
      <c r="BA3834" s="96" t="s">
        <v>54</v>
      </c>
      <c r="BB3834" s="96">
        <v>2</v>
      </c>
      <c r="BC3834" t="s">
        <v>4540</v>
      </c>
      <c r="BD3834" t="s">
        <v>4541</v>
      </c>
      <c r="BE3834" t="s">
        <v>6794</v>
      </c>
      <c r="BF3834" t="s">
        <v>6789</v>
      </c>
      <c r="BG3834" t="s">
        <v>6788</v>
      </c>
      <c r="BH3834" s="96" t="s">
        <v>6795</v>
      </c>
      <c r="BJ3834" s="96">
        <v>4</v>
      </c>
      <c r="BK3834" s="96" t="s">
        <v>4298</v>
      </c>
      <c r="BL3834" s="68" t="s">
        <v>6786</v>
      </c>
      <c r="CQ3834" s="205">
        <v>1</v>
      </c>
    </row>
    <row r="3835" spans="52:95" x14ac:dyDescent="0.25">
      <c r="AZ3835" s="96" t="s">
        <v>3977</v>
      </c>
      <c r="BA3835" s="96" t="s">
        <v>54</v>
      </c>
      <c r="BB3835" s="96">
        <v>3</v>
      </c>
      <c r="BC3835" t="s">
        <v>4545</v>
      </c>
      <c r="BD3835" t="s">
        <v>7524</v>
      </c>
      <c r="BJ3835" s="96">
        <v>4</v>
      </c>
      <c r="BK3835" s="96" t="s">
        <v>4299</v>
      </c>
      <c r="BL3835" s="68" t="s">
        <v>6786</v>
      </c>
      <c r="CQ3835" s="205">
        <v>1</v>
      </c>
    </row>
    <row r="3836" spans="52:95" x14ac:dyDescent="0.25">
      <c r="AZ3836" s="96" t="s">
        <v>3977</v>
      </c>
      <c r="BA3836" s="96" t="s">
        <v>54</v>
      </c>
      <c r="BB3836" s="96">
        <v>4</v>
      </c>
      <c r="BC3836" t="s">
        <v>4550</v>
      </c>
      <c r="BD3836" t="s">
        <v>4551</v>
      </c>
      <c r="BE3836" t="s">
        <v>6799</v>
      </c>
      <c r="BF3836" t="s">
        <v>6800</v>
      </c>
      <c r="BG3836" t="s">
        <v>6801</v>
      </c>
      <c r="BH3836" s="96" t="s">
        <v>6802</v>
      </c>
      <c r="BI3836" s="96" t="s">
        <v>6803</v>
      </c>
      <c r="BJ3836" s="96">
        <v>4</v>
      </c>
      <c r="BK3836" s="96" t="s">
        <v>4300</v>
      </c>
      <c r="BL3836" s="68" t="s">
        <v>6786</v>
      </c>
      <c r="CQ3836" s="205">
        <v>1</v>
      </c>
    </row>
    <row r="3837" spans="52:95" x14ac:dyDescent="0.25">
      <c r="AZ3837" s="96" t="s">
        <v>3977</v>
      </c>
      <c r="BA3837" s="96" t="s">
        <v>54</v>
      </c>
      <c r="BB3837" s="96">
        <v>5</v>
      </c>
      <c r="BC3837" t="s">
        <v>4555</v>
      </c>
      <c r="BD3837" t="s">
        <v>4556</v>
      </c>
      <c r="BE3837" t="s">
        <v>6804</v>
      </c>
      <c r="BF3837" t="s">
        <v>6805</v>
      </c>
      <c r="BG3837" t="s">
        <v>6806</v>
      </c>
      <c r="BH3837" s="96" t="s">
        <v>6807</v>
      </c>
      <c r="BJ3837" s="96">
        <v>4</v>
      </c>
      <c r="BK3837" s="96" t="s">
        <v>4301</v>
      </c>
      <c r="BL3837" s="68" t="s">
        <v>6786</v>
      </c>
      <c r="CQ3837" s="205">
        <v>1</v>
      </c>
    </row>
    <row r="3838" spans="52:95" x14ac:dyDescent="0.25">
      <c r="AZ3838" s="96" t="s">
        <v>3977</v>
      </c>
      <c r="BA3838" s="96" t="s">
        <v>12</v>
      </c>
      <c r="BB3838" s="96">
        <v>1</v>
      </c>
      <c r="BC3838" t="s">
        <v>4560</v>
      </c>
      <c r="BD3838" t="s">
        <v>7512</v>
      </c>
      <c r="BH3838"/>
      <c r="BI3838"/>
      <c r="BJ3838" s="96">
        <v>4</v>
      </c>
      <c r="BK3838" s="96" t="s">
        <v>4302</v>
      </c>
      <c r="BL3838" s="68" t="s">
        <v>6786</v>
      </c>
      <c r="CQ3838" s="205">
        <v>1</v>
      </c>
    </row>
    <row r="3839" spans="52:95" x14ac:dyDescent="0.25">
      <c r="AZ3839" s="96" t="s">
        <v>3977</v>
      </c>
      <c r="BA3839" s="96" t="s">
        <v>12</v>
      </c>
      <c r="BB3839" s="96">
        <v>2</v>
      </c>
      <c r="BC3839" t="s">
        <v>4564</v>
      </c>
      <c r="BD3839" t="s">
        <v>4565</v>
      </c>
      <c r="BE3839" t="s">
        <v>6808</v>
      </c>
      <c r="BF3839" t="s">
        <v>6809</v>
      </c>
      <c r="BG3839" t="s">
        <v>6810</v>
      </c>
      <c r="BH3839" t="s">
        <v>6811</v>
      </c>
      <c r="BI3839"/>
      <c r="BJ3839" s="96">
        <v>4</v>
      </c>
      <c r="BK3839" s="96" t="s">
        <v>4303</v>
      </c>
      <c r="BL3839" s="68" t="s">
        <v>6786</v>
      </c>
      <c r="CQ3839" s="205">
        <v>1</v>
      </c>
    </row>
    <row r="3840" spans="52:95" x14ac:dyDescent="0.25">
      <c r="AZ3840" s="96" t="s">
        <v>3977</v>
      </c>
      <c r="BA3840" s="96" t="s">
        <v>12</v>
      </c>
      <c r="BB3840" s="96">
        <v>3</v>
      </c>
      <c r="BC3840" t="s">
        <v>4569</v>
      </c>
      <c r="BD3840" t="s">
        <v>7527</v>
      </c>
      <c r="BE3840" t="s">
        <v>7524</v>
      </c>
      <c r="BH3840"/>
      <c r="BI3840"/>
      <c r="BJ3840" s="96">
        <v>4</v>
      </c>
      <c r="BK3840" s="96" t="s">
        <v>4304</v>
      </c>
      <c r="BL3840" s="68" t="s">
        <v>6786</v>
      </c>
      <c r="CQ3840" s="205">
        <v>1</v>
      </c>
    </row>
    <row r="3841" spans="52:95" x14ac:dyDescent="0.25">
      <c r="AZ3841" s="96" t="s">
        <v>3977</v>
      </c>
      <c r="BA3841" s="96" t="s">
        <v>12</v>
      </c>
      <c r="BB3841" s="96">
        <v>4</v>
      </c>
      <c r="BC3841" t="s">
        <v>4573</v>
      </c>
      <c r="BD3841" t="s">
        <v>6812</v>
      </c>
      <c r="BE3841" t="s">
        <v>6813</v>
      </c>
      <c r="BF3841" t="s">
        <v>6802</v>
      </c>
      <c r="BG3841" t="s">
        <v>6814</v>
      </c>
      <c r="BH3841" t="s">
        <v>6815</v>
      </c>
      <c r="BI3841" t="s">
        <v>6816</v>
      </c>
      <c r="BJ3841" s="96">
        <v>4</v>
      </c>
      <c r="BK3841" s="96" t="s">
        <v>4305</v>
      </c>
      <c r="BL3841" s="68" t="s">
        <v>6786</v>
      </c>
      <c r="CQ3841" s="205">
        <v>1</v>
      </c>
    </row>
    <row r="3842" spans="52:95" x14ac:dyDescent="0.25">
      <c r="AZ3842" s="96" t="s">
        <v>3977</v>
      </c>
      <c r="BA3842" s="96" t="s">
        <v>12</v>
      </c>
      <c r="BB3842" s="96">
        <v>5</v>
      </c>
      <c r="BC3842" t="s">
        <v>4577</v>
      </c>
      <c r="BD3842" t="s">
        <v>6817</v>
      </c>
      <c r="BE3842" t="s">
        <v>4578</v>
      </c>
      <c r="BF3842" t="s">
        <v>6818</v>
      </c>
      <c r="BG3842" t="s">
        <v>6819</v>
      </c>
      <c r="BH3842" t="s">
        <v>6793</v>
      </c>
      <c r="BI3842"/>
      <c r="BJ3842" s="96">
        <v>4</v>
      </c>
      <c r="BK3842" s="96" t="s">
        <v>4306</v>
      </c>
      <c r="BL3842" s="68" t="s">
        <v>6786</v>
      </c>
      <c r="CQ3842" s="205">
        <v>1</v>
      </c>
    </row>
    <row r="3843" spans="52:95" x14ac:dyDescent="0.25">
      <c r="AZ3843" s="96" t="s">
        <v>3988</v>
      </c>
      <c r="BA3843" s="96" t="s">
        <v>10</v>
      </c>
      <c r="BB3843" s="96">
        <v>1</v>
      </c>
      <c r="BC3843" t="s">
        <v>4512</v>
      </c>
      <c r="BD3843" t="s">
        <v>7528</v>
      </c>
      <c r="BE3843" t="s">
        <v>7512</v>
      </c>
      <c r="BF3843" t="s">
        <v>7529</v>
      </c>
      <c r="BJ3843" s="96">
        <v>4</v>
      </c>
      <c r="BK3843" s="96" t="s">
        <v>4292</v>
      </c>
      <c r="BL3843" s="68" t="s">
        <v>6786</v>
      </c>
      <c r="CQ3843" s="205">
        <v>1</v>
      </c>
    </row>
    <row r="3844" spans="52:95" x14ac:dyDescent="0.25">
      <c r="AZ3844" s="96" t="s">
        <v>3988</v>
      </c>
      <c r="BA3844" s="96" t="s">
        <v>10</v>
      </c>
      <c r="BB3844" s="96">
        <v>2</v>
      </c>
      <c r="BC3844" t="s">
        <v>4518</v>
      </c>
      <c r="BD3844" t="s">
        <v>7528</v>
      </c>
      <c r="BE3844" t="s">
        <v>6787</v>
      </c>
      <c r="BF3844" t="s">
        <v>6788</v>
      </c>
      <c r="BG3844" t="s">
        <v>6789</v>
      </c>
      <c r="BJ3844" s="96">
        <v>4</v>
      </c>
      <c r="BK3844" s="96" t="s">
        <v>4293</v>
      </c>
      <c r="BL3844" s="68" t="s">
        <v>6786</v>
      </c>
      <c r="CQ3844" s="205">
        <v>1</v>
      </c>
    </row>
    <row r="3845" spans="52:95" x14ac:dyDescent="0.25">
      <c r="AZ3845" s="96" t="s">
        <v>3988</v>
      </c>
      <c r="BA3845" s="96" t="s">
        <v>10</v>
      </c>
      <c r="BB3845" s="96">
        <v>3</v>
      </c>
      <c r="BC3845" t="s">
        <v>4523</v>
      </c>
      <c r="BD3845" t="s">
        <v>7528</v>
      </c>
      <c r="BE3845" t="s">
        <v>7530</v>
      </c>
      <c r="BJ3845" s="96">
        <v>4</v>
      </c>
      <c r="BK3845" s="96" t="s">
        <v>4294</v>
      </c>
      <c r="BL3845" s="68" t="s">
        <v>6786</v>
      </c>
      <c r="CQ3845" s="205">
        <v>1</v>
      </c>
    </row>
    <row r="3846" spans="52:95" x14ac:dyDescent="0.25">
      <c r="AZ3846" s="96" t="s">
        <v>3988</v>
      </c>
      <c r="BA3846" s="96" t="s">
        <v>10</v>
      </c>
      <c r="BB3846" s="96">
        <v>4</v>
      </c>
      <c r="BC3846" t="s">
        <v>4527</v>
      </c>
      <c r="BD3846" t="s">
        <v>7528</v>
      </c>
      <c r="BE3846" t="s">
        <v>7180</v>
      </c>
      <c r="BJ3846" s="96">
        <v>4</v>
      </c>
      <c r="BK3846" s="96" t="s">
        <v>4295</v>
      </c>
      <c r="BL3846" s="68" t="s">
        <v>6786</v>
      </c>
      <c r="CQ3846" s="205">
        <v>1</v>
      </c>
    </row>
    <row r="3847" spans="52:95" x14ac:dyDescent="0.25">
      <c r="AZ3847" s="96" t="s">
        <v>3988</v>
      </c>
      <c r="BA3847" s="96" t="s">
        <v>10</v>
      </c>
      <c r="BB3847" s="96">
        <v>5</v>
      </c>
      <c r="BC3847" t="s">
        <v>4531</v>
      </c>
      <c r="BD3847" t="s">
        <v>7528</v>
      </c>
      <c r="BE3847" t="s">
        <v>7531</v>
      </c>
      <c r="BF3847" t="s">
        <v>6792</v>
      </c>
      <c r="BG3847" t="s">
        <v>6793</v>
      </c>
      <c r="BJ3847" s="96">
        <v>4</v>
      </c>
      <c r="BK3847" s="96" t="s">
        <v>4296</v>
      </c>
      <c r="BL3847" s="68" t="s">
        <v>6786</v>
      </c>
      <c r="CQ3847" s="205">
        <v>1</v>
      </c>
    </row>
    <row r="3848" spans="52:95" x14ac:dyDescent="0.25">
      <c r="AZ3848" s="96" t="s">
        <v>3988</v>
      </c>
      <c r="BA3848" s="96" t="s">
        <v>54</v>
      </c>
      <c r="BB3848" s="96">
        <v>1</v>
      </c>
      <c r="BC3848" t="s">
        <v>4536</v>
      </c>
      <c r="BD3848" t="s">
        <v>7532</v>
      </c>
      <c r="BJ3848" s="96">
        <v>4</v>
      </c>
      <c r="BK3848" s="96" t="s">
        <v>4297</v>
      </c>
      <c r="BL3848" s="68" t="s">
        <v>6786</v>
      </c>
      <c r="CQ3848" s="205">
        <v>1</v>
      </c>
    </row>
    <row r="3849" spans="52:95" x14ac:dyDescent="0.25">
      <c r="AZ3849" s="96" t="s">
        <v>3988</v>
      </c>
      <c r="BA3849" s="96" t="s">
        <v>54</v>
      </c>
      <c r="BB3849" s="96">
        <v>2</v>
      </c>
      <c r="BC3849" t="s">
        <v>4540</v>
      </c>
      <c r="BD3849" t="s">
        <v>4541</v>
      </c>
      <c r="BE3849" t="s">
        <v>6794</v>
      </c>
      <c r="BF3849" t="s">
        <v>6789</v>
      </c>
      <c r="BG3849" t="s">
        <v>6788</v>
      </c>
      <c r="BH3849" s="96" t="s">
        <v>6795</v>
      </c>
      <c r="BJ3849" s="96">
        <v>4</v>
      </c>
      <c r="BK3849" s="96" t="s">
        <v>4298</v>
      </c>
      <c r="BL3849" s="68" t="s">
        <v>6786</v>
      </c>
      <c r="CQ3849" s="205">
        <v>1</v>
      </c>
    </row>
    <row r="3850" spans="52:95" x14ac:dyDescent="0.25">
      <c r="AZ3850" s="96" t="s">
        <v>3988</v>
      </c>
      <c r="BA3850" s="96" t="s">
        <v>54</v>
      </c>
      <c r="BB3850" s="96">
        <v>3</v>
      </c>
      <c r="BC3850" t="s">
        <v>4545</v>
      </c>
      <c r="BD3850" t="s">
        <v>7530</v>
      </c>
      <c r="BJ3850" s="96">
        <v>4</v>
      </c>
      <c r="BK3850" s="96" t="s">
        <v>4299</v>
      </c>
      <c r="BL3850" s="68" t="s">
        <v>6786</v>
      </c>
      <c r="CQ3850" s="205">
        <v>1</v>
      </c>
    </row>
    <row r="3851" spans="52:95" x14ac:dyDescent="0.25">
      <c r="AZ3851" s="96" t="s">
        <v>3988</v>
      </c>
      <c r="BA3851" s="96" t="s">
        <v>54</v>
      </c>
      <c r="BB3851" s="96">
        <v>4</v>
      </c>
      <c r="BC3851" t="s">
        <v>4550</v>
      </c>
      <c r="BD3851" t="s">
        <v>4551</v>
      </c>
      <c r="BE3851" t="s">
        <v>6799</v>
      </c>
      <c r="BF3851" t="s">
        <v>6800</v>
      </c>
      <c r="BG3851" t="s">
        <v>6801</v>
      </c>
      <c r="BH3851" s="96" t="s">
        <v>6802</v>
      </c>
      <c r="BI3851" s="96" t="s">
        <v>6803</v>
      </c>
      <c r="BJ3851" s="96">
        <v>4</v>
      </c>
      <c r="BK3851" s="96" t="s">
        <v>4300</v>
      </c>
      <c r="BL3851" s="68" t="s">
        <v>6786</v>
      </c>
      <c r="CQ3851" s="205">
        <v>1</v>
      </c>
    </row>
    <row r="3852" spans="52:95" x14ac:dyDescent="0.25">
      <c r="AZ3852" s="96" t="s">
        <v>3988</v>
      </c>
      <c r="BA3852" s="96" t="s">
        <v>54</v>
      </c>
      <c r="BB3852" s="96">
        <v>5</v>
      </c>
      <c r="BC3852" t="s">
        <v>4555</v>
      </c>
      <c r="BD3852" t="s">
        <v>4556</v>
      </c>
      <c r="BE3852" t="s">
        <v>6804</v>
      </c>
      <c r="BF3852" t="s">
        <v>6805</v>
      </c>
      <c r="BG3852" t="s">
        <v>6806</v>
      </c>
      <c r="BH3852" s="96" t="s">
        <v>6807</v>
      </c>
      <c r="BJ3852" s="96">
        <v>4</v>
      </c>
      <c r="BK3852" s="96" t="s">
        <v>4301</v>
      </c>
      <c r="BL3852" s="68" t="s">
        <v>6786</v>
      </c>
      <c r="CQ3852" s="205">
        <v>1</v>
      </c>
    </row>
    <row r="3853" spans="52:95" x14ac:dyDescent="0.25">
      <c r="AZ3853" s="96" t="s">
        <v>3988</v>
      </c>
      <c r="BA3853" s="96" t="s">
        <v>12</v>
      </c>
      <c r="BB3853" s="96">
        <v>1</v>
      </c>
      <c r="BC3853" t="s">
        <v>4560</v>
      </c>
      <c r="BD3853" t="s">
        <v>7512</v>
      </c>
      <c r="BE3853" t="s">
        <v>7529</v>
      </c>
      <c r="BH3853"/>
      <c r="BI3853"/>
      <c r="BJ3853" s="96">
        <v>4</v>
      </c>
      <c r="BK3853" s="96" t="s">
        <v>4302</v>
      </c>
      <c r="BL3853" s="68" t="s">
        <v>6786</v>
      </c>
      <c r="CQ3853" s="205">
        <v>1</v>
      </c>
    </row>
    <row r="3854" spans="52:95" x14ac:dyDescent="0.25">
      <c r="AZ3854" s="96" t="s">
        <v>3988</v>
      </c>
      <c r="BA3854" s="96" t="s">
        <v>12</v>
      </c>
      <c r="BB3854" s="96">
        <v>2</v>
      </c>
      <c r="BC3854" t="s">
        <v>4564</v>
      </c>
      <c r="BD3854" t="s">
        <v>4565</v>
      </c>
      <c r="BE3854" t="s">
        <v>6808</v>
      </c>
      <c r="BF3854" t="s">
        <v>6809</v>
      </c>
      <c r="BG3854" t="s">
        <v>6810</v>
      </c>
      <c r="BH3854" t="s">
        <v>6811</v>
      </c>
      <c r="BI3854"/>
      <c r="BJ3854" s="96">
        <v>4</v>
      </c>
      <c r="BK3854" s="96" t="s">
        <v>4303</v>
      </c>
      <c r="BL3854" s="68" t="s">
        <v>6786</v>
      </c>
      <c r="CQ3854" s="205">
        <v>1</v>
      </c>
    </row>
    <row r="3855" spans="52:95" x14ac:dyDescent="0.25">
      <c r="AZ3855" s="96" t="s">
        <v>3988</v>
      </c>
      <c r="BA3855" s="96" t="s">
        <v>12</v>
      </c>
      <c r="BB3855" s="96">
        <v>3</v>
      </c>
      <c r="BC3855" t="s">
        <v>4569</v>
      </c>
      <c r="BD3855" t="s">
        <v>7533</v>
      </c>
      <c r="BE3855" t="s">
        <v>7530</v>
      </c>
      <c r="BH3855"/>
      <c r="BI3855"/>
      <c r="BJ3855" s="96">
        <v>4</v>
      </c>
      <c r="BK3855" s="96" t="s">
        <v>4304</v>
      </c>
      <c r="BL3855" s="68" t="s">
        <v>6786</v>
      </c>
      <c r="CQ3855" s="205">
        <v>1</v>
      </c>
    </row>
    <row r="3856" spans="52:95" x14ac:dyDescent="0.25">
      <c r="AZ3856" s="96" t="s">
        <v>3988</v>
      </c>
      <c r="BA3856" s="96" t="s">
        <v>12</v>
      </c>
      <c r="BB3856" s="96">
        <v>4</v>
      </c>
      <c r="BC3856" t="s">
        <v>4573</v>
      </c>
      <c r="BD3856" t="s">
        <v>6812</v>
      </c>
      <c r="BE3856" t="s">
        <v>6813</v>
      </c>
      <c r="BF3856" t="s">
        <v>6802</v>
      </c>
      <c r="BG3856" t="s">
        <v>6814</v>
      </c>
      <c r="BH3856" t="s">
        <v>6815</v>
      </c>
      <c r="BI3856" t="s">
        <v>6816</v>
      </c>
      <c r="BJ3856" s="96">
        <v>4</v>
      </c>
      <c r="BK3856" s="96" t="s">
        <v>4305</v>
      </c>
      <c r="BL3856" s="68" t="s">
        <v>6786</v>
      </c>
      <c r="CQ3856" s="205">
        <v>1</v>
      </c>
    </row>
    <row r="3857" spans="52:95" x14ac:dyDescent="0.25">
      <c r="AZ3857" s="96" t="s">
        <v>3988</v>
      </c>
      <c r="BA3857" s="96" t="s">
        <v>12</v>
      </c>
      <c r="BB3857" s="96">
        <v>5</v>
      </c>
      <c r="BC3857" t="s">
        <v>4577</v>
      </c>
      <c r="BD3857" t="s">
        <v>6817</v>
      </c>
      <c r="BE3857" t="s">
        <v>4578</v>
      </c>
      <c r="BF3857" t="s">
        <v>6818</v>
      </c>
      <c r="BG3857" t="s">
        <v>6819</v>
      </c>
      <c r="BH3857" t="s">
        <v>6793</v>
      </c>
      <c r="BI3857"/>
      <c r="BJ3857" s="96">
        <v>4</v>
      </c>
      <c r="BK3857" s="96" t="s">
        <v>4306</v>
      </c>
      <c r="BL3857" s="68" t="s">
        <v>6786</v>
      </c>
      <c r="CQ3857" s="205">
        <v>1</v>
      </c>
    </row>
    <row r="3858" spans="52:95" x14ac:dyDescent="0.25">
      <c r="AZ3858" s="96" t="s">
        <v>3998</v>
      </c>
      <c r="BA3858" s="96" t="s">
        <v>10</v>
      </c>
      <c r="BB3858" s="96">
        <v>1</v>
      </c>
      <c r="BC3858" t="s">
        <v>4512</v>
      </c>
      <c r="BD3858" t="s">
        <v>7534</v>
      </c>
      <c r="BE3858" t="s">
        <v>7512</v>
      </c>
      <c r="BJ3858" s="96">
        <v>4</v>
      </c>
      <c r="BK3858" s="96" t="s">
        <v>4292</v>
      </c>
      <c r="BL3858" s="68" t="s">
        <v>6786</v>
      </c>
      <c r="CQ3858" s="205">
        <v>1</v>
      </c>
    </row>
    <row r="3859" spans="52:95" x14ac:dyDescent="0.25">
      <c r="AZ3859" s="96" t="s">
        <v>3998</v>
      </c>
      <c r="BA3859" s="96" t="s">
        <v>10</v>
      </c>
      <c r="BB3859" s="96">
        <v>2</v>
      </c>
      <c r="BC3859" t="s">
        <v>4518</v>
      </c>
      <c r="BD3859" t="s">
        <v>7534</v>
      </c>
      <c r="BE3859" t="s">
        <v>6787</v>
      </c>
      <c r="BF3859" t="s">
        <v>6788</v>
      </c>
      <c r="BG3859" t="s">
        <v>6789</v>
      </c>
      <c r="BJ3859" s="96">
        <v>4</v>
      </c>
      <c r="BK3859" s="96" t="s">
        <v>4293</v>
      </c>
      <c r="BL3859" s="68" t="s">
        <v>6786</v>
      </c>
      <c r="CQ3859" s="205">
        <v>1</v>
      </c>
    </row>
    <row r="3860" spans="52:95" x14ac:dyDescent="0.25">
      <c r="AZ3860" s="96" t="s">
        <v>3998</v>
      </c>
      <c r="BA3860" s="96" t="s">
        <v>10</v>
      </c>
      <c r="BB3860" s="96">
        <v>3</v>
      </c>
      <c r="BC3860" t="s">
        <v>4523</v>
      </c>
      <c r="BD3860" t="s">
        <v>7534</v>
      </c>
      <c r="BE3860" t="s">
        <v>7535</v>
      </c>
      <c r="BJ3860" s="96">
        <v>4</v>
      </c>
      <c r="BK3860" s="96" t="s">
        <v>4294</v>
      </c>
      <c r="BL3860" s="68" t="s">
        <v>6786</v>
      </c>
      <c r="CQ3860" s="205">
        <v>1</v>
      </c>
    </row>
    <row r="3861" spans="52:95" x14ac:dyDescent="0.25">
      <c r="AZ3861" s="96" t="s">
        <v>3998</v>
      </c>
      <c r="BA3861" s="96" t="s">
        <v>10</v>
      </c>
      <c r="BB3861" s="96">
        <v>4</v>
      </c>
      <c r="BC3861" t="s">
        <v>4527</v>
      </c>
      <c r="BD3861" t="s">
        <v>7534</v>
      </c>
      <c r="BE3861" t="s">
        <v>7180</v>
      </c>
      <c r="BJ3861" s="96">
        <v>4</v>
      </c>
      <c r="BK3861" s="96" t="s">
        <v>4295</v>
      </c>
      <c r="BL3861" s="68" t="s">
        <v>6786</v>
      </c>
      <c r="CQ3861" s="205">
        <v>1</v>
      </c>
    </row>
    <row r="3862" spans="52:95" x14ac:dyDescent="0.25">
      <c r="AZ3862" s="96" t="s">
        <v>3998</v>
      </c>
      <c r="BA3862" s="96" t="s">
        <v>10</v>
      </c>
      <c r="BB3862" s="96">
        <v>5</v>
      </c>
      <c r="BC3862" t="s">
        <v>4531</v>
      </c>
      <c r="BD3862" t="s">
        <v>7534</v>
      </c>
      <c r="BE3862" t="s">
        <v>7536</v>
      </c>
      <c r="BF3862" t="s">
        <v>6792</v>
      </c>
      <c r="BG3862" t="s">
        <v>6793</v>
      </c>
      <c r="BJ3862" s="96">
        <v>4</v>
      </c>
      <c r="BK3862" s="96" t="s">
        <v>4296</v>
      </c>
      <c r="BL3862" s="68" t="s">
        <v>6786</v>
      </c>
      <c r="CQ3862" s="205">
        <v>1</v>
      </c>
    </row>
    <row r="3863" spans="52:95" x14ac:dyDescent="0.25">
      <c r="AZ3863" s="96" t="s">
        <v>3998</v>
      </c>
      <c r="BA3863" s="96" t="s">
        <v>54</v>
      </c>
      <c r="BB3863" s="96">
        <v>1</v>
      </c>
      <c r="BC3863" t="s">
        <v>4536</v>
      </c>
      <c r="BD3863" t="s">
        <v>7397</v>
      </c>
      <c r="BJ3863" s="96">
        <v>4</v>
      </c>
      <c r="BK3863" s="96" t="s">
        <v>4297</v>
      </c>
      <c r="BL3863" s="68" t="s">
        <v>6786</v>
      </c>
      <c r="CQ3863" s="205">
        <v>1</v>
      </c>
    </row>
    <row r="3864" spans="52:95" x14ac:dyDescent="0.25">
      <c r="AZ3864" s="96" t="s">
        <v>3998</v>
      </c>
      <c r="BA3864" s="96" t="s">
        <v>54</v>
      </c>
      <c r="BB3864" s="96">
        <v>2</v>
      </c>
      <c r="BC3864" t="s">
        <v>4540</v>
      </c>
      <c r="BD3864" t="s">
        <v>4541</v>
      </c>
      <c r="BE3864" t="s">
        <v>6794</v>
      </c>
      <c r="BF3864" t="s">
        <v>6789</v>
      </c>
      <c r="BG3864" t="s">
        <v>6788</v>
      </c>
      <c r="BH3864" s="96" t="s">
        <v>6795</v>
      </c>
      <c r="BJ3864" s="96">
        <v>4</v>
      </c>
      <c r="BK3864" s="96" t="s">
        <v>4298</v>
      </c>
      <c r="BL3864" s="68" t="s">
        <v>6786</v>
      </c>
      <c r="CQ3864" s="205">
        <v>1</v>
      </c>
    </row>
    <row r="3865" spans="52:95" x14ac:dyDescent="0.25">
      <c r="AZ3865" s="96" t="s">
        <v>3998</v>
      </c>
      <c r="BA3865" s="96" t="s">
        <v>54</v>
      </c>
      <c r="BB3865" s="96">
        <v>3</v>
      </c>
      <c r="BC3865" t="s">
        <v>4545</v>
      </c>
      <c r="BD3865" t="s">
        <v>7535</v>
      </c>
      <c r="BJ3865" s="96">
        <v>4</v>
      </c>
      <c r="BK3865" s="96" t="s">
        <v>4299</v>
      </c>
      <c r="BL3865" s="68" t="s">
        <v>6786</v>
      </c>
      <c r="CQ3865" s="205">
        <v>1</v>
      </c>
    </row>
    <row r="3866" spans="52:95" x14ac:dyDescent="0.25">
      <c r="AZ3866" s="96" t="s">
        <v>3998</v>
      </c>
      <c r="BA3866" s="96" t="s">
        <v>54</v>
      </c>
      <c r="BB3866" s="96">
        <v>4</v>
      </c>
      <c r="BC3866" t="s">
        <v>4550</v>
      </c>
      <c r="BD3866" t="s">
        <v>4551</v>
      </c>
      <c r="BE3866" t="s">
        <v>6799</v>
      </c>
      <c r="BF3866" t="s">
        <v>6800</v>
      </c>
      <c r="BG3866" t="s">
        <v>6801</v>
      </c>
      <c r="BH3866" s="96" t="s">
        <v>6802</v>
      </c>
      <c r="BI3866" s="96" t="s">
        <v>6803</v>
      </c>
      <c r="BJ3866" s="96">
        <v>4</v>
      </c>
      <c r="BK3866" s="96" t="s">
        <v>4300</v>
      </c>
      <c r="BL3866" s="68" t="s">
        <v>6786</v>
      </c>
      <c r="CQ3866" s="205">
        <v>1</v>
      </c>
    </row>
    <row r="3867" spans="52:95" x14ac:dyDescent="0.25">
      <c r="AZ3867" s="96" t="s">
        <v>3998</v>
      </c>
      <c r="BA3867" s="96" t="s">
        <v>54</v>
      </c>
      <c r="BB3867" s="96">
        <v>5</v>
      </c>
      <c r="BC3867" t="s">
        <v>4555</v>
      </c>
      <c r="BD3867" t="s">
        <v>4556</v>
      </c>
      <c r="BE3867" t="s">
        <v>6804</v>
      </c>
      <c r="BF3867" t="s">
        <v>6805</v>
      </c>
      <c r="BG3867" t="s">
        <v>6806</v>
      </c>
      <c r="BH3867" s="96" t="s">
        <v>6807</v>
      </c>
      <c r="BJ3867" s="96">
        <v>4</v>
      </c>
      <c r="BK3867" s="96" t="s">
        <v>4301</v>
      </c>
      <c r="BL3867" s="68" t="s">
        <v>6786</v>
      </c>
      <c r="CQ3867" s="205">
        <v>1</v>
      </c>
    </row>
    <row r="3868" spans="52:95" x14ac:dyDescent="0.25">
      <c r="AZ3868" s="96" t="s">
        <v>3998</v>
      </c>
      <c r="BA3868" s="96" t="s">
        <v>12</v>
      </c>
      <c r="BB3868" s="96">
        <v>1</v>
      </c>
      <c r="BC3868" t="s">
        <v>4560</v>
      </c>
      <c r="BD3868" t="s">
        <v>7512</v>
      </c>
      <c r="BH3868"/>
      <c r="BI3868"/>
      <c r="BJ3868" s="96">
        <v>4</v>
      </c>
      <c r="BK3868" s="96" t="s">
        <v>4302</v>
      </c>
      <c r="BL3868" s="68" t="s">
        <v>6786</v>
      </c>
      <c r="CQ3868" s="205">
        <v>1</v>
      </c>
    </row>
    <row r="3869" spans="52:95" x14ac:dyDescent="0.25">
      <c r="AZ3869" s="96" t="s">
        <v>3998</v>
      </c>
      <c r="BA3869" s="96" t="s">
        <v>12</v>
      </c>
      <c r="BB3869" s="96">
        <v>2</v>
      </c>
      <c r="BC3869" t="s">
        <v>4564</v>
      </c>
      <c r="BD3869" t="s">
        <v>4565</v>
      </c>
      <c r="BE3869" t="s">
        <v>6808</v>
      </c>
      <c r="BF3869" t="s">
        <v>6809</v>
      </c>
      <c r="BG3869" t="s">
        <v>6810</v>
      </c>
      <c r="BH3869" t="s">
        <v>6811</v>
      </c>
      <c r="BI3869"/>
      <c r="BJ3869" s="96">
        <v>4</v>
      </c>
      <c r="BK3869" s="96" t="s">
        <v>4303</v>
      </c>
      <c r="BL3869" s="68" t="s">
        <v>6786</v>
      </c>
      <c r="CQ3869" s="205">
        <v>1</v>
      </c>
    </row>
    <row r="3870" spans="52:95" x14ac:dyDescent="0.25">
      <c r="AZ3870" s="96" t="s">
        <v>3998</v>
      </c>
      <c r="BA3870" s="96" t="s">
        <v>12</v>
      </c>
      <c r="BB3870" s="96">
        <v>3</v>
      </c>
      <c r="BC3870" t="s">
        <v>4569</v>
      </c>
      <c r="BD3870" t="s">
        <v>7537</v>
      </c>
      <c r="BE3870" t="s">
        <v>7535</v>
      </c>
      <c r="BH3870"/>
      <c r="BI3870"/>
      <c r="BJ3870" s="96">
        <v>4</v>
      </c>
      <c r="BK3870" s="96" t="s">
        <v>4304</v>
      </c>
      <c r="BL3870" s="68" t="s">
        <v>6786</v>
      </c>
      <c r="CQ3870" s="205">
        <v>1</v>
      </c>
    </row>
    <row r="3871" spans="52:95" x14ac:dyDescent="0.25">
      <c r="AZ3871" s="96" t="s">
        <v>3998</v>
      </c>
      <c r="BA3871" s="96" t="s">
        <v>12</v>
      </c>
      <c r="BB3871" s="96">
        <v>4</v>
      </c>
      <c r="BC3871" t="s">
        <v>4573</v>
      </c>
      <c r="BD3871" t="s">
        <v>6812</v>
      </c>
      <c r="BE3871" t="s">
        <v>6813</v>
      </c>
      <c r="BF3871" t="s">
        <v>6802</v>
      </c>
      <c r="BG3871" t="s">
        <v>6814</v>
      </c>
      <c r="BH3871" t="s">
        <v>6815</v>
      </c>
      <c r="BI3871" t="s">
        <v>6816</v>
      </c>
      <c r="BJ3871" s="96">
        <v>4</v>
      </c>
      <c r="BK3871" s="96" t="s">
        <v>4305</v>
      </c>
      <c r="BL3871" s="68" t="s">
        <v>6786</v>
      </c>
      <c r="CQ3871" s="205">
        <v>1</v>
      </c>
    </row>
    <row r="3872" spans="52:95" x14ac:dyDescent="0.25">
      <c r="AZ3872" s="96" t="s">
        <v>3998</v>
      </c>
      <c r="BA3872" s="96" t="s">
        <v>12</v>
      </c>
      <c r="BB3872" s="96">
        <v>5</v>
      </c>
      <c r="BC3872" t="s">
        <v>4577</v>
      </c>
      <c r="BD3872" t="s">
        <v>6817</v>
      </c>
      <c r="BE3872" t="s">
        <v>4578</v>
      </c>
      <c r="BF3872" t="s">
        <v>6818</v>
      </c>
      <c r="BG3872" t="s">
        <v>6819</v>
      </c>
      <c r="BH3872" t="s">
        <v>6793</v>
      </c>
      <c r="BI3872"/>
      <c r="BJ3872" s="96">
        <v>4</v>
      </c>
      <c r="BK3872" s="96" t="s">
        <v>4306</v>
      </c>
      <c r="BL3872" s="68" t="s">
        <v>6786</v>
      </c>
      <c r="CQ3872" s="205">
        <v>1</v>
      </c>
    </row>
    <row r="3873" spans="52:95" x14ac:dyDescent="0.25">
      <c r="AZ3873" s="96" t="s">
        <v>4007</v>
      </c>
      <c r="BA3873" s="96" t="s">
        <v>10</v>
      </c>
      <c r="BB3873" s="96">
        <v>1</v>
      </c>
      <c r="BC3873" t="s">
        <v>4512</v>
      </c>
      <c r="BD3873" t="s">
        <v>7538</v>
      </c>
      <c r="BE3873" t="s">
        <v>7512</v>
      </c>
      <c r="BJ3873" s="96">
        <v>4</v>
      </c>
      <c r="BK3873" s="96" t="s">
        <v>4292</v>
      </c>
      <c r="BL3873" s="68" t="s">
        <v>6786</v>
      </c>
      <c r="CQ3873" s="205">
        <v>1</v>
      </c>
    </row>
    <row r="3874" spans="52:95" x14ac:dyDescent="0.25">
      <c r="AZ3874" s="96" t="s">
        <v>4007</v>
      </c>
      <c r="BA3874" s="96" t="s">
        <v>10</v>
      </c>
      <c r="BB3874" s="96">
        <v>2</v>
      </c>
      <c r="BC3874" t="s">
        <v>4518</v>
      </c>
      <c r="BD3874" t="s">
        <v>7538</v>
      </c>
      <c r="BE3874" t="s">
        <v>6787</v>
      </c>
      <c r="BF3874" t="s">
        <v>6788</v>
      </c>
      <c r="BG3874" t="s">
        <v>6789</v>
      </c>
      <c r="BJ3874" s="96">
        <v>4</v>
      </c>
      <c r="BK3874" s="96" t="s">
        <v>4293</v>
      </c>
      <c r="BL3874" s="68" t="s">
        <v>6786</v>
      </c>
      <c r="CQ3874" s="205">
        <v>1</v>
      </c>
    </row>
    <row r="3875" spans="52:95" x14ac:dyDescent="0.25">
      <c r="AZ3875" s="96" t="s">
        <v>4007</v>
      </c>
      <c r="BA3875" s="96" t="s">
        <v>10</v>
      </c>
      <c r="BB3875" s="96">
        <v>3</v>
      </c>
      <c r="BC3875" t="s">
        <v>4523</v>
      </c>
      <c r="BD3875" t="s">
        <v>7538</v>
      </c>
      <c r="BE3875" t="s">
        <v>7539</v>
      </c>
      <c r="BJ3875" s="96">
        <v>4</v>
      </c>
      <c r="BK3875" s="96" t="s">
        <v>4294</v>
      </c>
      <c r="BL3875" s="68" t="s">
        <v>6786</v>
      </c>
      <c r="CQ3875" s="205">
        <v>1</v>
      </c>
    </row>
    <row r="3876" spans="52:95" x14ac:dyDescent="0.25">
      <c r="AZ3876" s="96" t="s">
        <v>4007</v>
      </c>
      <c r="BA3876" s="96" t="s">
        <v>10</v>
      </c>
      <c r="BB3876" s="96">
        <v>4</v>
      </c>
      <c r="BC3876" t="s">
        <v>4527</v>
      </c>
      <c r="BD3876" t="s">
        <v>7538</v>
      </c>
      <c r="BE3876" t="s">
        <v>7180</v>
      </c>
      <c r="BJ3876" s="96">
        <v>4</v>
      </c>
      <c r="BK3876" s="96" t="s">
        <v>4295</v>
      </c>
      <c r="BL3876" s="68" t="s">
        <v>6786</v>
      </c>
      <c r="CQ3876" s="205">
        <v>1</v>
      </c>
    </row>
    <row r="3877" spans="52:95" x14ac:dyDescent="0.25">
      <c r="AZ3877" s="96" t="s">
        <v>4007</v>
      </c>
      <c r="BA3877" s="96" t="s">
        <v>10</v>
      </c>
      <c r="BB3877" s="96">
        <v>5</v>
      </c>
      <c r="BC3877" t="s">
        <v>4531</v>
      </c>
      <c r="BD3877" t="s">
        <v>7538</v>
      </c>
      <c r="BE3877" t="s">
        <v>7540</v>
      </c>
      <c r="BF3877" t="s">
        <v>6792</v>
      </c>
      <c r="BG3877" t="s">
        <v>6793</v>
      </c>
      <c r="BJ3877" s="96">
        <v>4</v>
      </c>
      <c r="BK3877" s="96" t="s">
        <v>4296</v>
      </c>
      <c r="BL3877" s="68" t="s">
        <v>6786</v>
      </c>
      <c r="CQ3877" s="205">
        <v>1</v>
      </c>
    </row>
    <row r="3878" spans="52:95" x14ac:dyDescent="0.25">
      <c r="AZ3878" s="96" t="s">
        <v>4007</v>
      </c>
      <c r="BA3878" s="96" t="s">
        <v>54</v>
      </c>
      <c r="BB3878" s="96">
        <v>1</v>
      </c>
      <c r="BC3878" t="s">
        <v>4536</v>
      </c>
      <c r="BD3878" t="s">
        <v>7397</v>
      </c>
      <c r="BJ3878" s="96">
        <v>4</v>
      </c>
      <c r="BK3878" s="96" t="s">
        <v>4297</v>
      </c>
      <c r="BL3878" s="68" t="s">
        <v>6786</v>
      </c>
      <c r="CQ3878" s="205">
        <v>1</v>
      </c>
    </row>
    <row r="3879" spans="52:95" x14ac:dyDescent="0.25">
      <c r="AZ3879" s="96" t="s">
        <v>4007</v>
      </c>
      <c r="BA3879" s="96" t="s">
        <v>54</v>
      </c>
      <c r="BB3879" s="96">
        <v>2</v>
      </c>
      <c r="BC3879" t="s">
        <v>4540</v>
      </c>
      <c r="BD3879" t="s">
        <v>4541</v>
      </c>
      <c r="BE3879" t="s">
        <v>6794</v>
      </c>
      <c r="BF3879" t="s">
        <v>6789</v>
      </c>
      <c r="BG3879" t="s">
        <v>6788</v>
      </c>
      <c r="BH3879" s="96" t="s">
        <v>6795</v>
      </c>
      <c r="BJ3879" s="96">
        <v>4</v>
      </c>
      <c r="BK3879" s="96" t="s">
        <v>4298</v>
      </c>
      <c r="BL3879" s="68" t="s">
        <v>6786</v>
      </c>
      <c r="CQ3879" s="205">
        <v>1</v>
      </c>
    </row>
    <row r="3880" spans="52:95" x14ac:dyDescent="0.25">
      <c r="AZ3880" s="96" t="s">
        <v>4007</v>
      </c>
      <c r="BA3880" s="96" t="s">
        <v>54</v>
      </c>
      <c r="BB3880" s="96">
        <v>3</v>
      </c>
      <c r="BC3880" t="s">
        <v>4545</v>
      </c>
      <c r="BD3880" t="s">
        <v>7539</v>
      </c>
      <c r="BJ3880" s="96">
        <v>4</v>
      </c>
      <c r="BK3880" s="96" t="s">
        <v>4299</v>
      </c>
      <c r="BL3880" s="68" t="s">
        <v>6786</v>
      </c>
      <c r="CQ3880" s="205">
        <v>1</v>
      </c>
    </row>
    <row r="3881" spans="52:95" x14ac:dyDescent="0.25">
      <c r="AZ3881" s="96" t="s">
        <v>4007</v>
      </c>
      <c r="BA3881" s="96" t="s">
        <v>54</v>
      </c>
      <c r="BB3881" s="96">
        <v>4</v>
      </c>
      <c r="BC3881" t="s">
        <v>4550</v>
      </c>
      <c r="BD3881" t="s">
        <v>4551</v>
      </c>
      <c r="BE3881" t="s">
        <v>6799</v>
      </c>
      <c r="BF3881" t="s">
        <v>6800</v>
      </c>
      <c r="BG3881" t="s">
        <v>6801</v>
      </c>
      <c r="BH3881" s="96" t="s">
        <v>6802</v>
      </c>
      <c r="BI3881" s="96" t="s">
        <v>6803</v>
      </c>
      <c r="BJ3881" s="96">
        <v>4</v>
      </c>
      <c r="BK3881" s="96" t="s">
        <v>4300</v>
      </c>
      <c r="BL3881" s="68" t="s">
        <v>6786</v>
      </c>
      <c r="CQ3881" s="205">
        <v>1</v>
      </c>
    </row>
    <row r="3882" spans="52:95" x14ac:dyDescent="0.25">
      <c r="AZ3882" s="96" t="s">
        <v>4007</v>
      </c>
      <c r="BA3882" s="96" t="s">
        <v>54</v>
      </c>
      <c r="BB3882" s="96">
        <v>5</v>
      </c>
      <c r="BC3882" t="s">
        <v>4555</v>
      </c>
      <c r="BD3882" t="s">
        <v>4556</v>
      </c>
      <c r="BE3882" t="s">
        <v>6804</v>
      </c>
      <c r="BF3882" t="s">
        <v>6805</v>
      </c>
      <c r="BG3882" t="s">
        <v>6806</v>
      </c>
      <c r="BH3882" s="96" t="s">
        <v>6807</v>
      </c>
      <c r="BJ3882" s="96">
        <v>4</v>
      </c>
      <c r="BK3882" s="96" t="s">
        <v>4301</v>
      </c>
      <c r="BL3882" s="68" t="s">
        <v>6786</v>
      </c>
      <c r="CQ3882" s="205">
        <v>1</v>
      </c>
    </row>
    <row r="3883" spans="52:95" x14ac:dyDescent="0.25">
      <c r="AZ3883" s="96" t="s">
        <v>4007</v>
      </c>
      <c r="BA3883" s="96" t="s">
        <v>12</v>
      </c>
      <c r="BB3883" s="96">
        <v>1</v>
      </c>
      <c r="BC3883" t="s">
        <v>4560</v>
      </c>
      <c r="BD3883" t="s">
        <v>7512</v>
      </c>
      <c r="BH3883"/>
      <c r="BI3883"/>
      <c r="BJ3883" s="96">
        <v>4</v>
      </c>
      <c r="BK3883" s="96" t="s">
        <v>4302</v>
      </c>
      <c r="BL3883" s="68" t="s">
        <v>6786</v>
      </c>
      <c r="CQ3883" s="205">
        <v>1</v>
      </c>
    </row>
    <row r="3884" spans="52:95" x14ac:dyDescent="0.25">
      <c r="AZ3884" s="96" t="s">
        <v>4007</v>
      </c>
      <c r="BA3884" s="96" t="s">
        <v>12</v>
      </c>
      <c r="BB3884" s="96">
        <v>2</v>
      </c>
      <c r="BC3884" t="s">
        <v>4564</v>
      </c>
      <c r="BD3884" t="s">
        <v>4565</v>
      </c>
      <c r="BE3884" t="s">
        <v>6808</v>
      </c>
      <c r="BF3884" t="s">
        <v>6809</v>
      </c>
      <c r="BG3884" t="s">
        <v>6810</v>
      </c>
      <c r="BH3884" t="s">
        <v>6811</v>
      </c>
      <c r="BI3884"/>
      <c r="BJ3884" s="96">
        <v>4</v>
      </c>
      <c r="BK3884" s="96" t="s">
        <v>4303</v>
      </c>
      <c r="BL3884" s="68" t="s">
        <v>6786</v>
      </c>
      <c r="CQ3884" s="205">
        <v>1</v>
      </c>
    </row>
    <row r="3885" spans="52:95" x14ac:dyDescent="0.25">
      <c r="AZ3885" s="96" t="s">
        <v>4007</v>
      </c>
      <c r="BA3885" s="96" t="s">
        <v>12</v>
      </c>
      <c r="BB3885" s="96">
        <v>3</v>
      </c>
      <c r="BC3885" t="s">
        <v>4569</v>
      </c>
      <c r="BD3885" t="s">
        <v>7541</v>
      </c>
      <c r="BE3885" t="s">
        <v>7539</v>
      </c>
      <c r="BH3885"/>
      <c r="BI3885"/>
      <c r="BJ3885" s="96">
        <v>4</v>
      </c>
      <c r="BK3885" s="96" t="s">
        <v>4304</v>
      </c>
      <c r="BL3885" s="68" t="s">
        <v>6786</v>
      </c>
      <c r="CQ3885" s="205">
        <v>1</v>
      </c>
    </row>
    <row r="3886" spans="52:95" x14ac:dyDescent="0.25">
      <c r="AZ3886" s="96" t="s">
        <v>4007</v>
      </c>
      <c r="BA3886" s="96" t="s">
        <v>12</v>
      </c>
      <c r="BB3886" s="96">
        <v>4</v>
      </c>
      <c r="BC3886" t="s">
        <v>4573</v>
      </c>
      <c r="BD3886" t="s">
        <v>6812</v>
      </c>
      <c r="BE3886" t="s">
        <v>6813</v>
      </c>
      <c r="BF3886" t="s">
        <v>6802</v>
      </c>
      <c r="BG3886" t="s">
        <v>6814</v>
      </c>
      <c r="BH3886" t="s">
        <v>6815</v>
      </c>
      <c r="BI3886" t="s">
        <v>6816</v>
      </c>
      <c r="BJ3886" s="96">
        <v>4</v>
      </c>
      <c r="BK3886" s="96" t="s">
        <v>4305</v>
      </c>
      <c r="BL3886" s="68" t="s">
        <v>6786</v>
      </c>
      <c r="CQ3886" s="205">
        <v>1</v>
      </c>
    </row>
    <row r="3887" spans="52:95" x14ac:dyDescent="0.25">
      <c r="AZ3887" s="96" t="s">
        <v>4007</v>
      </c>
      <c r="BA3887" s="96" t="s">
        <v>12</v>
      </c>
      <c r="BB3887" s="96">
        <v>5</v>
      </c>
      <c r="BC3887" t="s">
        <v>4577</v>
      </c>
      <c r="BD3887" t="s">
        <v>6817</v>
      </c>
      <c r="BE3887" t="s">
        <v>4578</v>
      </c>
      <c r="BF3887" t="s">
        <v>6818</v>
      </c>
      <c r="BG3887" t="s">
        <v>6819</v>
      </c>
      <c r="BH3887" t="s">
        <v>6793</v>
      </c>
      <c r="BI3887"/>
      <c r="BJ3887" s="96">
        <v>4</v>
      </c>
      <c r="BK3887" s="96" t="s">
        <v>4306</v>
      </c>
      <c r="BL3887" s="68" t="s">
        <v>6786</v>
      </c>
      <c r="CQ3887" s="205">
        <v>1</v>
      </c>
    </row>
    <row r="3888" spans="52:95" x14ac:dyDescent="0.25">
      <c r="AZ3888" s="96" t="s">
        <v>4015</v>
      </c>
      <c r="BA3888" s="96" t="s">
        <v>10</v>
      </c>
      <c r="BB3888" s="96">
        <v>1</v>
      </c>
      <c r="BC3888" t="s">
        <v>4512</v>
      </c>
      <c r="BD3888" t="s">
        <v>7542</v>
      </c>
      <c r="BE3888" t="s">
        <v>7512</v>
      </c>
      <c r="BF3888" t="s">
        <v>4463</v>
      </c>
      <c r="BJ3888" s="96">
        <v>4</v>
      </c>
      <c r="BK3888" s="96" t="s">
        <v>4292</v>
      </c>
      <c r="BL3888" s="68" t="s">
        <v>6786</v>
      </c>
      <c r="CQ3888" s="205">
        <v>1</v>
      </c>
    </row>
    <row r="3889" spans="52:95" x14ac:dyDescent="0.25">
      <c r="AZ3889" s="96" t="s">
        <v>4015</v>
      </c>
      <c r="BA3889" s="96" t="s">
        <v>10</v>
      </c>
      <c r="BB3889" s="96">
        <v>2</v>
      </c>
      <c r="BC3889" t="s">
        <v>4518</v>
      </c>
      <c r="BD3889" t="s">
        <v>7542</v>
      </c>
      <c r="BE3889" t="s">
        <v>6787</v>
      </c>
      <c r="BF3889" t="s">
        <v>6788</v>
      </c>
      <c r="BG3889" t="s">
        <v>6789</v>
      </c>
      <c r="BJ3889" s="96">
        <v>4</v>
      </c>
      <c r="BK3889" s="96" t="s">
        <v>4293</v>
      </c>
      <c r="BL3889" s="68" t="s">
        <v>6786</v>
      </c>
      <c r="CQ3889" s="205">
        <v>1</v>
      </c>
    </row>
    <row r="3890" spans="52:95" x14ac:dyDescent="0.25">
      <c r="AZ3890" s="96" t="s">
        <v>4015</v>
      </c>
      <c r="BA3890" s="96" t="s">
        <v>10</v>
      </c>
      <c r="BB3890" s="96">
        <v>3</v>
      </c>
      <c r="BC3890" t="s">
        <v>4523</v>
      </c>
      <c r="BD3890" t="s">
        <v>7542</v>
      </c>
      <c r="BE3890" t="s">
        <v>7543</v>
      </c>
      <c r="BJ3890" s="96">
        <v>4</v>
      </c>
      <c r="BK3890" s="96" t="s">
        <v>4294</v>
      </c>
      <c r="BL3890" s="68" t="s">
        <v>6786</v>
      </c>
      <c r="CQ3890" s="205">
        <v>1</v>
      </c>
    </row>
    <row r="3891" spans="52:95" x14ac:dyDescent="0.25">
      <c r="AZ3891" s="96" t="s">
        <v>4015</v>
      </c>
      <c r="BA3891" s="96" t="s">
        <v>10</v>
      </c>
      <c r="BB3891" s="96">
        <v>4</v>
      </c>
      <c r="BC3891" t="s">
        <v>4527</v>
      </c>
      <c r="BD3891" t="s">
        <v>7542</v>
      </c>
      <c r="BE3891" t="s">
        <v>7180</v>
      </c>
      <c r="BJ3891" s="96">
        <v>4</v>
      </c>
      <c r="BK3891" s="96" t="s">
        <v>4295</v>
      </c>
      <c r="BL3891" s="68" t="s">
        <v>6786</v>
      </c>
      <c r="CQ3891" s="205">
        <v>1</v>
      </c>
    </row>
    <row r="3892" spans="52:95" x14ac:dyDescent="0.25">
      <c r="AZ3892" s="96" t="s">
        <v>4015</v>
      </c>
      <c r="BA3892" s="96" t="s">
        <v>10</v>
      </c>
      <c r="BB3892" s="96">
        <v>5</v>
      </c>
      <c r="BC3892" t="s">
        <v>4531</v>
      </c>
      <c r="BD3892" t="s">
        <v>7542</v>
      </c>
      <c r="BE3892" t="s">
        <v>7544</v>
      </c>
      <c r="BF3892" t="s">
        <v>6792</v>
      </c>
      <c r="BG3892" t="s">
        <v>6793</v>
      </c>
      <c r="BJ3892" s="96">
        <v>4</v>
      </c>
      <c r="BK3892" s="96" t="s">
        <v>4296</v>
      </c>
      <c r="BL3892" s="68" t="s">
        <v>6786</v>
      </c>
      <c r="CQ3892" s="205">
        <v>1</v>
      </c>
    </row>
    <row r="3893" spans="52:95" x14ac:dyDescent="0.25">
      <c r="AZ3893" s="96" t="s">
        <v>4015</v>
      </c>
      <c r="BA3893" s="96" t="s">
        <v>54</v>
      </c>
      <c r="BB3893" s="96">
        <v>1</v>
      </c>
      <c r="BC3893" t="s">
        <v>4536</v>
      </c>
      <c r="BD3893" t="s">
        <v>7545</v>
      </c>
      <c r="BJ3893" s="96">
        <v>4</v>
      </c>
      <c r="BK3893" s="96" t="s">
        <v>4297</v>
      </c>
      <c r="BL3893" s="68" t="s">
        <v>6786</v>
      </c>
      <c r="CQ3893" s="205">
        <v>1</v>
      </c>
    </row>
    <row r="3894" spans="52:95" x14ac:dyDescent="0.25">
      <c r="AZ3894" s="96" t="s">
        <v>4015</v>
      </c>
      <c r="BA3894" s="96" t="s">
        <v>54</v>
      </c>
      <c r="BB3894" s="96">
        <v>2</v>
      </c>
      <c r="BC3894" t="s">
        <v>4540</v>
      </c>
      <c r="BD3894" t="s">
        <v>4541</v>
      </c>
      <c r="BE3894" t="s">
        <v>6794</v>
      </c>
      <c r="BF3894" t="s">
        <v>6789</v>
      </c>
      <c r="BG3894" t="s">
        <v>6788</v>
      </c>
      <c r="BH3894" s="96" t="s">
        <v>6795</v>
      </c>
      <c r="BJ3894" s="96">
        <v>4</v>
      </c>
      <c r="BK3894" s="96" t="s">
        <v>4298</v>
      </c>
      <c r="BL3894" s="68" t="s">
        <v>6786</v>
      </c>
      <c r="CQ3894" s="205">
        <v>1</v>
      </c>
    </row>
    <row r="3895" spans="52:95" x14ac:dyDescent="0.25">
      <c r="AZ3895" s="96" t="s">
        <v>4015</v>
      </c>
      <c r="BA3895" s="96" t="s">
        <v>54</v>
      </c>
      <c r="BB3895" s="96">
        <v>3</v>
      </c>
      <c r="BC3895" t="s">
        <v>4545</v>
      </c>
      <c r="BD3895" t="s">
        <v>7543</v>
      </c>
      <c r="BJ3895" s="96">
        <v>4</v>
      </c>
      <c r="BK3895" s="96" t="s">
        <v>4299</v>
      </c>
      <c r="BL3895" s="68" t="s">
        <v>6786</v>
      </c>
      <c r="CQ3895" s="205">
        <v>1</v>
      </c>
    </row>
    <row r="3896" spans="52:95" x14ac:dyDescent="0.25">
      <c r="AZ3896" s="96" t="s">
        <v>4015</v>
      </c>
      <c r="BA3896" s="96" t="s">
        <v>54</v>
      </c>
      <c r="BB3896" s="96">
        <v>4</v>
      </c>
      <c r="BC3896" t="s">
        <v>4550</v>
      </c>
      <c r="BD3896" t="s">
        <v>4551</v>
      </c>
      <c r="BE3896" t="s">
        <v>6799</v>
      </c>
      <c r="BF3896" t="s">
        <v>6800</v>
      </c>
      <c r="BG3896" t="s">
        <v>6801</v>
      </c>
      <c r="BH3896" s="96" t="s">
        <v>6802</v>
      </c>
      <c r="BI3896" s="96" t="s">
        <v>6803</v>
      </c>
      <c r="BJ3896" s="96">
        <v>4</v>
      </c>
      <c r="BK3896" s="96" t="s">
        <v>4300</v>
      </c>
      <c r="BL3896" s="68" t="s">
        <v>6786</v>
      </c>
      <c r="CQ3896" s="205">
        <v>1</v>
      </c>
    </row>
    <row r="3897" spans="52:95" x14ac:dyDescent="0.25">
      <c r="AZ3897" s="96" t="s">
        <v>4015</v>
      </c>
      <c r="BA3897" s="96" t="s">
        <v>54</v>
      </c>
      <c r="BB3897" s="96">
        <v>5</v>
      </c>
      <c r="BC3897" t="s">
        <v>4555</v>
      </c>
      <c r="BD3897" t="s">
        <v>4556</v>
      </c>
      <c r="BE3897" t="s">
        <v>6804</v>
      </c>
      <c r="BF3897" t="s">
        <v>6805</v>
      </c>
      <c r="BG3897" t="s">
        <v>6806</v>
      </c>
      <c r="BH3897" s="96" t="s">
        <v>6807</v>
      </c>
      <c r="BJ3897" s="96">
        <v>4</v>
      </c>
      <c r="BK3897" s="96" t="s">
        <v>4301</v>
      </c>
      <c r="BL3897" s="68" t="s">
        <v>6786</v>
      </c>
      <c r="CQ3897" s="205">
        <v>1</v>
      </c>
    </row>
    <row r="3898" spans="52:95" x14ac:dyDescent="0.25">
      <c r="AZ3898" s="96" t="s">
        <v>4015</v>
      </c>
      <c r="BA3898" s="96" t="s">
        <v>12</v>
      </c>
      <c r="BB3898" s="96">
        <v>1</v>
      </c>
      <c r="BC3898" t="s">
        <v>4560</v>
      </c>
      <c r="BD3898" t="s">
        <v>7512</v>
      </c>
      <c r="BE3898" t="s">
        <v>4463</v>
      </c>
      <c r="BH3898"/>
      <c r="BI3898"/>
      <c r="BJ3898" s="96">
        <v>4</v>
      </c>
      <c r="BK3898" s="96" t="s">
        <v>4302</v>
      </c>
      <c r="BL3898" s="68" t="s">
        <v>6786</v>
      </c>
      <c r="CQ3898" s="205">
        <v>1</v>
      </c>
    </row>
    <row r="3899" spans="52:95" x14ac:dyDescent="0.25">
      <c r="AZ3899" s="96" t="s">
        <v>4015</v>
      </c>
      <c r="BA3899" s="96" t="s">
        <v>12</v>
      </c>
      <c r="BB3899" s="96">
        <v>2</v>
      </c>
      <c r="BC3899" t="s">
        <v>4564</v>
      </c>
      <c r="BD3899" t="s">
        <v>4565</v>
      </c>
      <c r="BE3899" t="s">
        <v>6808</v>
      </c>
      <c r="BF3899" t="s">
        <v>6809</v>
      </c>
      <c r="BG3899" t="s">
        <v>6810</v>
      </c>
      <c r="BH3899" t="s">
        <v>6811</v>
      </c>
      <c r="BI3899"/>
      <c r="BJ3899" s="96">
        <v>4</v>
      </c>
      <c r="BK3899" s="96" t="s">
        <v>4303</v>
      </c>
      <c r="BL3899" s="68" t="s">
        <v>6786</v>
      </c>
      <c r="CQ3899" s="205">
        <v>1</v>
      </c>
    </row>
    <row r="3900" spans="52:95" x14ac:dyDescent="0.25">
      <c r="AZ3900" s="96" t="s">
        <v>4015</v>
      </c>
      <c r="BA3900" s="96" t="s">
        <v>12</v>
      </c>
      <c r="BB3900" s="96">
        <v>3</v>
      </c>
      <c r="BC3900" t="s">
        <v>4569</v>
      </c>
      <c r="BD3900" t="s">
        <v>7546</v>
      </c>
      <c r="BE3900" t="s">
        <v>7543</v>
      </c>
      <c r="BH3900"/>
      <c r="BI3900"/>
      <c r="BJ3900" s="96">
        <v>4</v>
      </c>
      <c r="BK3900" s="96" t="s">
        <v>4304</v>
      </c>
      <c r="BL3900" s="68" t="s">
        <v>6786</v>
      </c>
      <c r="CQ3900" s="205">
        <v>1</v>
      </c>
    </row>
    <row r="3901" spans="52:95" x14ac:dyDescent="0.25">
      <c r="AZ3901" s="96" t="s">
        <v>4015</v>
      </c>
      <c r="BA3901" s="96" t="s">
        <v>12</v>
      </c>
      <c r="BB3901" s="96">
        <v>4</v>
      </c>
      <c r="BC3901" t="s">
        <v>4573</v>
      </c>
      <c r="BD3901" t="s">
        <v>6812</v>
      </c>
      <c r="BE3901" t="s">
        <v>6813</v>
      </c>
      <c r="BF3901" t="s">
        <v>6802</v>
      </c>
      <c r="BG3901" t="s">
        <v>6814</v>
      </c>
      <c r="BH3901" t="s">
        <v>6815</v>
      </c>
      <c r="BI3901" t="s">
        <v>6816</v>
      </c>
      <c r="BJ3901" s="96">
        <v>4</v>
      </c>
      <c r="BK3901" s="96" t="s">
        <v>4305</v>
      </c>
      <c r="BL3901" s="68" t="s">
        <v>6786</v>
      </c>
      <c r="CQ3901" s="205">
        <v>1</v>
      </c>
    </row>
    <row r="3902" spans="52:95" x14ac:dyDescent="0.25">
      <c r="AZ3902" s="96" t="s">
        <v>4015</v>
      </c>
      <c r="BA3902" s="96" t="s">
        <v>12</v>
      </c>
      <c r="BB3902" s="96">
        <v>5</v>
      </c>
      <c r="BC3902" t="s">
        <v>4577</v>
      </c>
      <c r="BD3902" t="s">
        <v>6817</v>
      </c>
      <c r="BE3902" t="s">
        <v>4578</v>
      </c>
      <c r="BF3902" t="s">
        <v>6818</v>
      </c>
      <c r="BG3902" t="s">
        <v>6819</v>
      </c>
      <c r="BH3902" t="s">
        <v>6793</v>
      </c>
      <c r="BI3902"/>
      <c r="BJ3902" s="96">
        <v>4</v>
      </c>
      <c r="BK3902" s="96" t="s">
        <v>4306</v>
      </c>
      <c r="BL3902" s="68" t="s">
        <v>6786</v>
      </c>
      <c r="CQ3902" s="205">
        <v>1</v>
      </c>
    </row>
    <row r="3903" spans="52:95" x14ac:dyDescent="0.25">
      <c r="AZ3903" s="96" t="s">
        <v>4026</v>
      </c>
      <c r="BA3903" s="96" t="s">
        <v>10</v>
      </c>
      <c r="BB3903" s="96">
        <v>1</v>
      </c>
      <c r="BC3903" t="s">
        <v>4512</v>
      </c>
      <c r="BD3903" t="s">
        <v>7547</v>
      </c>
      <c r="BE3903" t="s">
        <v>7512</v>
      </c>
      <c r="BF3903" t="s">
        <v>4367</v>
      </c>
      <c r="BJ3903" s="96">
        <v>4</v>
      </c>
      <c r="BK3903" s="96" t="s">
        <v>4292</v>
      </c>
      <c r="BL3903" s="68" t="s">
        <v>6786</v>
      </c>
      <c r="CQ3903" s="205">
        <v>1</v>
      </c>
    </row>
    <row r="3904" spans="52:95" x14ac:dyDescent="0.25">
      <c r="AZ3904" s="96" t="s">
        <v>4026</v>
      </c>
      <c r="BA3904" s="96" t="s">
        <v>10</v>
      </c>
      <c r="BB3904" s="96">
        <v>2</v>
      </c>
      <c r="BC3904" t="s">
        <v>4518</v>
      </c>
      <c r="BD3904" t="s">
        <v>7547</v>
      </c>
      <c r="BE3904" t="s">
        <v>6787</v>
      </c>
      <c r="BF3904" t="s">
        <v>6788</v>
      </c>
      <c r="BG3904" t="s">
        <v>6789</v>
      </c>
      <c r="BJ3904" s="96">
        <v>4</v>
      </c>
      <c r="BK3904" s="96" t="s">
        <v>4293</v>
      </c>
      <c r="BL3904" s="68" t="s">
        <v>6786</v>
      </c>
      <c r="CQ3904" s="205">
        <v>1</v>
      </c>
    </row>
    <row r="3905" spans="52:95" x14ac:dyDescent="0.25">
      <c r="AZ3905" s="96" t="s">
        <v>4026</v>
      </c>
      <c r="BA3905" s="96" t="s">
        <v>10</v>
      </c>
      <c r="BB3905" s="96">
        <v>3</v>
      </c>
      <c r="BC3905" t="s">
        <v>4523</v>
      </c>
      <c r="BD3905" t="s">
        <v>7547</v>
      </c>
      <c r="BE3905" t="s">
        <v>7548</v>
      </c>
      <c r="BJ3905" s="96">
        <v>4</v>
      </c>
      <c r="BK3905" s="96" t="s">
        <v>4294</v>
      </c>
      <c r="BL3905" s="68" t="s">
        <v>6786</v>
      </c>
      <c r="CQ3905" s="205">
        <v>1</v>
      </c>
    </row>
    <row r="3906" spans="52:95" x14ac:dyDescent="0.25">
      <c r="AZ3906" s="96" t="s">
        <v>4026</v>
      </c>
      <c r="BA3906" s="96" t="s">
        <v>10</v>
      </c>
      <c r="BB3906" s="96">
        <v>4</v>
      </c>
      <c r="BC3906" t="s">
        <v>4527</v>
      </c>
      <c r="BD3906" t="s">
        <v>7547</v>
      </c>
      <c r="BE3906" t="s">
        <v>7180</v>
      </c>
      <c r="BJ3906" s="96">
        <v>4</v>
      </c>
      <c r="BK3906" s="96" t="s">
        <v>4295</v>
      </c>
      <c r="BL3906" s="68" t="s">
        <v>6786</v>
      </c>
      <c r="CQ3906" s="205">
        <v>1</v>
      </c>
    </row>
    <row r="3907" spans="52:95" x14ac:dyDescent="0.25">
      <c r="AZ3907" s="96" t="s">
        <v>4026</v>
      </c>
      <c r="BA3907" s="96" t="s">
        <v>10</v>
      </c>
      <c r="BB3907" s="96">
        <v>5</v>
      </c>
      <c r="BC3907" t="s">
        <v>4531</v>
      </c>
      <c r="BD3907" t="s">
        <v>7547</v>
      </c>
      <c r="BE3907" t="s">
        <v>7549</v>
      </c>
      <c r="BF3907" t="s">
        <v>6792</v>
      </c>
      <c r="BG3907" t="s">
        <v>6793</v>
      </c>
      <c r="BJ3907" s="96">
        <v>4</v>
      </c>
      <c r="BK3907" s="96" t="s">
        <v>4296</v>
      </c>
      <c r="BL3907" s="68" t="s">
        <v>6786</v>
      </c>
      <c r="CQ3907" s="205">
        <v>1</v>
      </c>
    </row>
    <row r="3908" spans="52:95" x14ac:dyDescent="0.25">
      <c r="AZ3908" s="96" t="s">
        <v>4026</v>
      </c>
      <c r="BA3908" s="96" t="s">
        <v>54</v>
      </c>
      <c r="BB3908" s="96">
        <v>1</v>
      </c>
      <c r="BC3908" t="s">
        <v>4536</v>
      </c>
      <c r="BD3908" t="s">
        <v>7550</v>
      </c>
      <c r="BJ3908" s="96">
        <v>4</v>
      </c>
      <c r="BK3908" s="96" t="s">
        <v>4297</v>
      </c>
      <c r="BL3908" s="68" t="s">
        <v>6786</v>
      </c>
      <c r="CQ3908" s="205">
        <v>1</v>
      </c>
    </row>
    <row r="3909" spans="52:95" x14ac:dyDescent="0.25">
      <c r="AZ3909" s="96" t="s">
        <v>4026</v>
      </c>
      <c r="BA3909" s="96" t="s">
        <v>54</v>
      </c>
      <c r="BB3909" s="96">
        <v>2</v>
      </c>
      <c r="BC3909" t="s">
        <v>4540</v>
      </c>
      <c r="BD3909" t="s">
        <v>4541</v>
      </c>
      <c r="BE3909" t="s">
        <v>6794</v>
      </c>
      <c r="BF3909" t="s">
        <v>6789</v>
      </c>
      <c r="BG3909" t="s">
        <v>6788</v>
      </c>
      <c r="BH3909" s="96" t="s">
        <v>6795</v>
      </c>
      <c r="BJ3909" s="96">
        <v>4</v>
      </c>
      <c r="BK3909" s="96" t="s">
        <v>4298</v>
      </c>
      <c r="BL3909" s="68" t="s">
        <v>6786</v>
      </c>
      <c r="CQ3909" s="205">
        <v>1</v>
      </c>
    </row>
    <row r="3910" spans="52:95" x14ac:dyDescent="0.25">
      <c r="AZ3910" s="96" t="s">
        <v>4026</v>
      </c>
      <c r="BA3910" s="96" t="s">
        <v>54</v>
      </c>
      <c r="BB3910" s="96">
        <v>3</v>
      </c>
      <c r="BC3910" t="s">
        <v>4545</v>
      </c>
      <c r="BD3910" t="s">
        <v>7548</v>
      </c>
      <c r="BJ3910" s="96">
        <v>4</v>
      </c>
      <c r="BK3910" s="96" t="s">
        <v>4299</v>
      </c>
      <c r="BL3910" s="68" t="s">
        <v>6786</v>
      </c>
      <c r="CQ3910" s="205">
        <v>1</v>
      </c>
    </row>
    <row r="3911" spans="52:95" x14ac:dyDescent="0.25">
      <c r="AZ3911" s="96" t="s">
        <v>4026</v>
      </c>
      <c r="BA3911" s="96" t="s">
        <v>54</v>
      </c>
      <c r="BB3911" s="96">
        <v>4</v>
      </c>
      <c r="BC3911" t="s">
        <v>4550</v>
      </c>
      <c r="BD3911" t="s">
        <v>4551</v>
      </c>
      <c r="BE3911" t="s">
        <v>6799</v>
      </c>
      <c r="BF3911" t="s">
        <v>6800</v>
      </c>
      <c r="BG3911" t="s">
        <v>6801</v>
      </c>
      <c r="BH3911" s="96" t="s">
        <v>6802</v>
      </c>
      <c r="BI3911" s="96" t="s">
        <v>6803</v>
      </c>
      <c r="BJ3911" s="96">
        <v>4</v>
      </c>
      <c r="BK3911" s="96" t="s">
        <v>4300</v>
      </c>
      <c r="BL3911" s="68" t="s">
        <v>6786</v>
      </c>
      <c r="CQ3911" s="205">
        <v>1</v>
      </c>
    </row>
    <row r="3912" spans="52:95" x14ac:dyDescent="0.25">
      <c r="AZ3912" s="96" t="s">
        <v>4026</v>
      </c>
      <c r="BA3912" s="96" t="s">
        <v>54</v>
      </c>
      <c r="BB3912" s="96">
        <v>5</v>
      </c>
      <c r="BC3912" t="s">
        <v>4555</v>
      </c>
      <c r="BD3912" t="s">
        <v>4556</v>
      </c>
      <c r="BE3912" t="s">
        <v>6804</v>
      </c>
      <c r="BF3912" t="s">
        <v>6805</v>
      </c>
      <c r="BG3912" t="s">
        <v>6806</v>
      </c>
      <c r="BH3912" s="96" t="s">
        <v>6807</v>
      </c>
      <c r="BJ3912" s="96">
        <v>4</v>
      </c>
      <c r="BK3912" s="96" t="s">
        <v>4301</v>
      </c>
      <c r="BL3912" s="68" t="s">
        <v>6786</v>
      </c>
      <c r="CQ3912" s="205">
        <v>1</v>
      </c>
    </row>
    <row r="3913" spans="52:95" x14ac:dyDescent="0.25">
      <c r="AZ3913" s="96" t="s">
        <v>4026</v>
      </c>
      <c r="BA3913" s="96" t="s">
        <v>12</v>
      </c>
      <c r="BB3913" s="96">
        <v>1</v>
      </c>
      <c r="BC3913" t="s">
        <v>4560</v>
      </c>
      <c r="BD3913" t="s">
        <v>7512</v>
      </c>
      <c r="BE3913" t="s">
        <v>4367</v>
      </c>
      <c r="BH3913"/>
      <c r="BI3913"/>
      <c r="BJ3913" s="96">
        <v>4</v>
      </c>
      <c r="BK3913" s="96" t="s">
        <v>4302</v>
      </c>
      <c r="BL3913" s="68" t="s">
        <v>6786</v>
      </c>
      <c r="CQ3913" s="205">
        <v>1</v>
      </c>
    </row>
    <row r="3914" spans="52:95" x14ac:dyDescent="0.25">
      <c r="AZ3914" s="96" t="s">
        <v>4026</v>
      </c>
      <c r="BA3914" s="96" t="s">
        <v>12</v>
      </c>
      <c r="BB3914" s="96">
        <v>2</v>
      </c>
      <c r="BC3914" t="s">
        <v>4564</v>
      </c>
      <c r="BD3914" t="s">
        <v>4565</v>
      </c>
      <c r="BE3914" t="s">
        <v>6808</v>
      </c>
      <c r="BF3914" t="s">
        <v>6809</v>
      </c>
      <c r="BG3914" t="s">
        <v>6810</v>
      </c>
      <c r="BH3914" t="s">
        <v>6811</v>
      </c>
      <c r="BI3914"/>
      <c r="BJ3914" s="96">
        <v>4</v>
      </c>
      <c r="BK3914" s="96" t="s">
        <v>4303</v>
      </c>
      <c r="BL3914" s="68" t="s">
        <v>6786</v>
      </c>
      <c r="CQ3914" s="205">
        <v>1</v>
      </c>
    </row>
    <row r="3915" spans="52:95" x14ac:dyDescent="0.25">
      <c r="AZ3915" s="96" t="s">
        <v>4026</v>
      </c>
      <c r="BA3915" s="96" t="s">
        <v>12</v>
      </c>
      <c r="BB3915" s="96">
        <v>3</v>
      </c>
      <c r="BC3915" t="s">
        <v>4569</v>
      </c>
      <c r="BD3915" t="s">
        <v>7551</v>
      </c>
      <c r="BE3915" t="s">
        <v>7548</v>
      </c>
      <c r="BH3915"/>
      <c r="BI3915"/>
      <c r="BJ3915" s="96">
        <v>4</v>
      </c>
      <c r="BK3915" s="96" t="s">
        <v>4304</v>
      </c>
      <c r="BL3915" s="68" t="s">
        <v>6786</v>
      </c>
      <c r="CQ3915" s="205">
        <v>1</v>
      </c>
    </row>
    <row r="3916" spans="52:95" x14ac:dyDescent="0.25">
      <c r="AZ3916" s="96" t="s">
        <v>4026</v>
      </c>
      <c r="BA3916" s="96" t="s">
        <v>12</v>
      </c>
      <c r="BB3916" s="96">
        <v>4</v>
      </c>
      <c r="BC3916" t="s">
        <v>4573</v>
      </c>
      <c r="BD3916" t="s">
        <v>6812</v>
      </c>
      <c r="BE3916" t="s">
        <v>6813</v>
      </c>
      <c r="BF3916" t="s">
        <v>6802</v>
      </c>
      <c r="BG3916" t="s">
        <v>6814</v>
      </c>
      <c r="BH3916" t="s">
        <v>6815</v>
      </c>
      <c r="BI3916" t="s">
        <v>6816</v>
      </c>
      <c r="BJ3916" s="96">
        <v>4</v>
      </c>
      <c r="BK3916" s="96" t="s">
        <v>4305</v>
      </c>
      <c r="BL3916" s="68" t="s">
        <v>6786</v>
      </c>
      <c r="CQ3916" s="205">
        <v>1</v>
      </c>
    </row>
    <row r="3917" spans="52:95" x14ac:dyDescent="0.25">
      <c r="AZ3917" s="96" t="s">
        <v>4026</v>
      </c>
      <c r="BA3917" s="96" t="s">
        <v>12</v>
      </c>
      <c r="BB3917" s="96">
        <v>5</v>
      </c>
      <c r="BC3917" t="s">
        <v>4577</v>
      </c>
      <c r="BD3917" t="s">
        <v>6817</v>
      </c>
      <c r="BE3917" t="s">
        <v>4578</v>
      </c>
      <c r="BF3917" t="s">
        <v>6818</v>
      </c>
      <c r="BG3917" t="s">
        <v>6819</v>
      </c>
      <c r="BH3917" t="s">
        <v>6793</v>
      </c>
      <c r="BI3917"/>
      <c r="BJ3917" s="96">
        <v>4</v>
      </c>
      <c r="BK3917" s="96" t="s">
        <v>4306</v>
      </c>
      <c r="BL3917" s="68" t="s">
        <v>6786</v>
      </c>
      <c r="CQ3917" s="205">
        <v>1</v>
      </c>
    </row>
    <row r="3918" spans="52:95" x14ac:dyDescent="0.25">
      <c r="AZ3918" s="96" t="s">
        <v>4037</v>
      </c>
      <c r="BA3918" s="96" t="s">
        <v>10</v>
      </c>
      <c r="BB3918" s="96">
        <v>1</v>
      </c>
      <c r="BC3918" t="s">
        <v>4512</v>
      </c>
      <c r="BD3918" t="s">
        <v>7552</v>
      </c>
      <c r="BE3918" t="s">
        <v>5827</v>
      </c>
      <c r="BJ3918" s="96">
        <v>4</v>
      </c>
      <c r="BK3918" s="96" t="s">
        <v>4292</v>
      </c>
      <c r="BL3918" s="68" t="s">
        <v>6786</v>
      </c>
      <c r="CQ3918" s="205">
        <v>1</v>
      </c>
    </row>
    <row r="3919" spans="52:95" x14ac:dyDescent="0.25">
      <c r="AZ3919" s="96" t="s">
        <v>4037</v>
      </c>
      <c r="BA3919" s="96" t="s">
        <v>10</v>
      </c>
      <c r="BB3919" s="96">
        <v>2</v>
      </c>
      <c r="BC3919" t="s">
        <v>4518</v>
      </c>
      <c r="BD3919" t="s">
        <v>7552</v>
      </c>
      <c r="BE3919" t="s">
        <v>6787</v>
      </c>
      <c r="BF3919" t="s">
        <v>6788</v>
      </c>
      <c r="BG3919" t="s">
        <v>6789</v>
      </c>
      <c r="BJ3919" s="96">
        <v>4</v>
      </c>
      <c r="BK3919" s="96" t="s">
        <v>4293</v>
      </c>
      <c r="BL3919" s="68" t="s">
        <v>6786</v>
      </c>
      <c r="CQ3919" s="205">
        <v>1</v>
      </c>
    </row>
    <row r="3920" spans="52:95" x14ac:dyDescent="0.25">
      <c r="AZ3920" s="96" t="s">
        <v>4037</v>
      </c>
      <c r="BA3920" s="96" t="s">
        <v>10</v>
      </c>
      <c r="BB3920" s="96">
        <v>3</v>
      </c>
      <c r="BC3920" t="s">
        <v>4523</v>
      </c>
      <c r="BD3920" t="s">
        <v>7552</v>
      </c>
      <c r="BE3920" t="s">
        <v>7553</v>
      </c>
      <c r="BJ3920" s="96">
        <v>4</v>
      </c>
      <c r="BK3920" s="96" t="s">
        <v>4294</v>
      </c>
      <c r="BL3920" s="68" t="s">
        <v>6786</v>
      </c>
      <c r="CQ3920" s="205">
        <v>1</v>
      </c>
    </row>
    <row r="3921" spans="52:95" x14ac:dyDescent="0.25">
      <c r="AZ3921" s="96" t="s">
        <v>4037</v>
      </c>
      <c r="BA3921" s="96" t="s">
        <v>10</v>
      </c>
      <c r="BB3921" s="96">
        <v>4</v>
      </c>
      <c r="BC3921" t="s">
        <v>4527</v>
      </c>
      <c r="BD3921" t="s">
        <v>7552</v>
      </c>
      <c r="BE3921" t="s">
        <v>7180</v>
      </c>
      <c r="BJ3921" s="96">
        <v>4</v>
      </c>
      <c r="BK3921" s="96" t="s">
        <v>4295</v>
      </c>
      <c r="BL3921" s="68" t="s">
        <v>6786</v>
      </c>
      <c r="CQ3921" s="205">
        <v>1</v>
      </c>
    </row>
    <row r="3922" spans="52:95" x14ac:dyDescent="0.25">
      <c r="AZ3922" s="96" t="s">
        <v>4037</v>
      </c>
      <c r="BA3922" s="96" t="s">
        <v>10</v>
      </c>
      <c r="BB3922" s="96">
        <v>5</v>
      </c>
      <c r="BC3922" t="s">
        <v>4531</v>
      </c>
      <c r="BD3922" t="s">
        <v>7552</v>
      </c>
      <c r="BE3922" t="s">
        <v>7554</v>
      </c>
      <c r="BF3922" t="s">
        <v>6792</v>
      </c>
      <c r="BG3922" t="s">
        <v>6793</v>
      </c>
      <c r="BJ3922" s="96">
        <v>4</v>
      </c>
      <c r="BK3922" s="96" t="s">
        <v>4296</v>
      </c>
      <c r="BL3922" s="68" t="s">
        <v>6786</v>
      </c>
      <c r="CQ3922" s="205">
        <v>1</v>
      </c>
    </row>
    <row r="3923" spans="52:95" x14ac:dyDescent="0.25">
      <c r="AZ3923" s="96" t="s">
        <v>4037</v>
      </c>
      <c r="BA3923" s="96" t="s">
        <v>54</v>
      </c>
      <c r="BB3923" s="96">
        <v>1</v>
      </c>
      <c r="BC3923" t="s">
        <v>4536</v>
      </c>
      <c r="BD3923" t="s">
        <v>7555</v>
      </c>
      <c r="BJ3923" s="96">
        <v>4</v>
      </c>
      <c r="BK3923" s="96" t="s">
        <v>4297</v>
      </c>
      <c r="BL3923" s="68" t="s">
        <v>6786</v>
      </c>
      <c r="CQ3923" s="205">
        <v>1</v>
      </c>
    </row>
    <row r="3924" spans="52:95" x14ac:dyDescent="0.25">
      <c r="AZ3924" s="96" t="s">
        <v>4037</v>
      </c>
      <c r="BA3924" s="96" t="s">
        <v>54</v>
      </c>
      <c r="BB3924" s="96">
        <v>2</v>
      </c>
      <c r="BC3924" t="s">
        <v>4540</v>
      </c>
      <c r="BD3924" t="s">
        <v>4541</v>
      </c>
      <c r="BE3924" t="s">
        <v>6794</v>
      </c>
      <c r="BF3924" t="s">
        <v>6789</v>
      </c>
      <c r="BG3924" t="s">
        <v>6788</v>
      </c>
      <c r="BH3924" s="96" t="s">
        <v>6795</v>
      </c>
      <c r="BJ3924" s="96">
        <v>4</v>
      </c>
      <c r="BK3924" s="96" t="s">
        <v>4298</v>
      </c>
      <c r="BL3924" s="68" t="s">
        <v>6786</v>
      </c>
      <c r="CQ3924" s="205">
        <v>1</v>
      </c>
    </row>
    <row r="3925" spans="52:95" x14ac:dyDescent="0.25">
      <c r="AZ3925" s="96" t="s">
        <v>4037</v>
      </c>
      <c r="BA3925" s="96" t="s">
        <v>54</v>
      </c>
      <c r="BB3925" s="96">
        <v>3</v>
      </c>
      <c r="BC3925" t="s">
        <v>4545</v>
      </c>
      <c r="BD3925" t="s">
        <v>7553</v>
      </c>
      <c r="BJ3925" s="96">
        <v>4</v>
      </c>
      <c r="BK3925" s="96" t="s">
        <v>4299</v>
      </c>
      <c r="BL3925" s="68" t="s">
        <v>6786</v>
      </c>
      <c r="CQ3925" s="205">
        <v>1</v>
      </c>
    </row>
    <row r="3926" spans="52:95" x14ac:dyDescent="0.25">
      <c r="AZ3926" s="96" t="s">
        <v>4037</v>
      </c>
      <c r="BA3926" s="96" t="s">
        <v>54</v>
      </c>
      <c r="BB3926" s="96">
        <v>4</v>
      </c>
      <c r="BC3926" t="s">
        <v>4550</v>
      </c>
      <c r="BD3926" t="s">
        <v>4551</v>
      </c>
      <c r="BE3926" t="s">
        <v>6799</v>
      </c>
      <c r="BF3926" t="s">
        <v>6800</v>
      </c>
      <c r="BG3926" t="s">
        <v>6801</v>
      </c>
      <c r="BH3926" s="96" t="s">
        <v>6802</v>
      </c>
      <c r="BI3926" s="96" t="s">
        <v>6803</v>
      </c>
      <c r="BJ3926" s="96">
        <v>4</v>
      </c>
      <c r="BK3926" s="96" t="s">
        <v>4300</v>
      </c>
      <c r="BL3926" s="68" t="s">
        <v>6786</v>
      </c>
      <c r="CQ3926" s="205">
        <v>1</v>
      </c>
    </row>
    <row r="3927" spans="52:95" x14ac:dyDescent="0.25">
      <c r="AZ3927" s="96" t="s">
        <v>4037</v>
      </c>
      <c r="BA3927" s="96" t="s">
        <v>54</v>
      </c>
      <c r="BB3927" s="96">
        <v>5</v>
      </c>
      <c r="BC3927" t="s">
        <v>4555</v>
      </c>
      <c r="BD3927" t="s">
        <v>4556</v>
      </c>
      <c r="BE3927" t="s">
        <v>6804</v>
      </c>
      <c r="BF3927" t="s">
        <v>6805</v>
      </c>
      <c r="BG3927" t="s">
        <v>6806</v>
      </c>
      <c r="BH3927" s="96" t="s">
        <v>6807</v>
      </c>
      <c r="BJ3927" s="96">
        <v>4</v>
      </c>
      <c r="BK3927" s="96" t="s">
        <v>4301</v>
      </c>
      <c r="BL3927" s="68" t="s">
        <v>6786</v>
      </c>
      <c r="CQ3927" s="205">
        <v>1</v>
      </c>
    </row>
    <row r="3928" spans="52:95" x14ac:dyDescent="0.25">
      <c r="AZ3928" s="96" t="s">
        <v>4037</v>
      </c>
      <c r="BA3928" s="96" t="s">
        <v>12</v>
      </c>
      <c r="BB3928" s="96">
        <v>1</v>
      </c>
      <c r="BC3928" t="s">
        <v>4560</v>
      </c>
      <c r="BD3928" t="s">
        <v>5827</v>
      </c>
      <c r="BH3928"/>
      <c r="BI3928"/>
      <c r="BJ3928" s="96">
        <v>4</v>
      </c>
      <c r="BK3928" s="96" t="s">
        <v>4302</v>
      </c>
      <c r="BL3928" s="68" t="s">
        <v>6786</v>
      </c>
      <c r="CQ3928" s="205">
        <v>1</v>
      </c>
    </row>
    <row r="3929" spans="52:95" x14ac:dyDescent="0.25">
      <c r="AZ3929" s="96" t="s">
        <v>4037</v>
      </c>
      <c r="BA3929" s="96" t="s">
        <v>12</v>
      </c>
      <c r="BB3929" s="96">
        <v>2</v>
      </c>
      <c r="BC3929" t="s">
        <v>4564</v>
      </c>
      <c r="BD3929" t="s">
        <v>4565</v>
      </c>
      <c r="BE3929" t="s">
        <v>6808</v>
      </c>
      <c r="BF3929" t="s">
        <v>6809</v>
      </c>
      <c r="BG3929" t="s">
        <v>6810</v>
      </c>
      <c r="BH3929" t="s">
        <v>6811</v>
      </c>
      <c r="BI3929"/>
      <c r="BJ3929" s="96">
        <v>4</v>
      </c>
      <c r="BK3929" s="96" t="s">
        <v>4303</v>
      </c>
      <c r="BL3929" s="68" t="s">
        <v>6786</v>
      </c>
      <c r="CQ3929" s="205">
        <v>1</v>
      </c>
    </row>
    <row r="3930" spans="52:95" x14ac:dyDescent="0.25">
      <c r="AZ3930" s="96" t="s">
        <v>4037</v>
      </c>
      <c r="BA3930" s="96" t="s">
        <v>12</v>
      </c>
      <c r="BB3930" s="96">
        <v>3</v>
      </c>
      <c r="BC3930" t="s">
        <v>4569</v>
      </c>
      <c r="BD3930" t="s">
        <v>7556</v>
      </c>
      <c r="BE3930" t="s">
        <v>7553</v>
      </c>
      <c r="BH3930"/>
      <c r="BI3930"/>
      <c r="BJ3930" s="96">
        <v>4</v>
      </c>
      <c r="BK3930" s="96" t="s">
        <v>4304</v>
      </c>
      <c r="BL3930" s="68" t="s">
        <v>6786</v>
      </c>
      <c r="CQ3930" s="205">
        <v>1</v>
      </c>
    </row>
    <row r="3931" spans="52:95" x14ac:dyDescent="0.25">
      <c r="AZ3931" s="96" t="s">
        <v>4037</v>
      </c>
      <c r="BA3931" s="96" t="s">
        <v>12</v>
      </c>
      <c r="BB3931" s="96">
        <v>4</v>
      </c>
      <c r="BC3931" t="s">
        <v>4573</v>
      </c>
      <c r="BD3931" t="s">
        <v>6812</v>
      </c>
      <c r="BE3931" t="s">
        <v>6813</v>
      </c>
      <c r="BF3931" t="s">
        <v>6802</v>
      </c>
      <c r="BG3931" t="s">
        <v>6814</v>
      </c>
      <c r="BH3931" t="s">
        <v>6815</v>
      </c>
      <c r="BI3931" t="s">
        <v>6816</v>
      </c>
      <c r="BJ3931" s="96">
        <v>4</v>
      </c>
      <c r="BK3931" s="96" t="s">
        <v>4305</v>
      </c>
      <c r="BL3931" s="68" t="s">
        <v>6786</v>
      </c>
      <c r="CQ3931" s="205">
        <v>1</v>
      </c>
    </row>
    <row r="3932" spans="52:95" x14ac:dyDescent="0.25">
      <c r="AZ3932" s="96" t="s">
        <v>4037</v>
      </c>
      <c r="BA3932" s="96" t="s">
        <v>12</v>
      </c>
      <c r="BB3932" s="96">
        <v>5</v>
      </c>
      <c r="BC3932" t="s">
        <v>4577</v>
      </c>
      <c r="BD3932" t="s">
        <v>6817</v>
      </c>
      <c r="BE3932" t="s">
        <v>4578</v>
      </c>
      <c r="BF3932" t="s">
        <v>6818</v>
      </c>
      <c r="BG3932" t="s">
        <v>6819</v>
      </c>
      <c r="BH3932" t="s">
        <v>6793</v>
      </c>
      <c r="BI3932"/>
      <c r="BJ3932" s="96">
        <v>4</v>
      </c>
      <c r="BK3932" s="96" t="s">
        <v>4306</v>
      </c>
      <c r="BL3932" s="68" t="s">
        <v>6786</v>
      </c>
      <c r="CQ3932" s="205">
        <v>1</v>
      </c>
    </row>
    <row r="3933" spans="52:95" x14ac:dyDescent="0.25">
      <c r="AZ3933" s="96" t="s">
        <v>4050</v>
      </c>
      <c r="BA3933" s="96" t="s">
        <v>10</v>
      </c>
      <c r="BB3933" s="96">
        <v>1</v>
      </c>
      <c r="BC3933" t="s">
        <v>4512</v>
      </c>
      <c r="BD3933" t="s">
        <v>7557</v>
      </c>
      <c r="BE3933" t="s">
        <v>5827</v>
      </c>
      <c r="BF3933" t="s">
        <v>4052</v>
      </c>
      <c r="BJ3933" s="96">
        <v>4</v>
      </c>
      <c r="BK3933" s="96" t="s">
        <v>4292</v>
      </c>
      <c r="BL3933" s="68" t="s">
        <v>6786</v>
      </c>
      <c r="CQ3933" s="205">
        <v>1</v>
      </c>
    </row>
    <row r="3934" spans="52:95" x14ac:dyDescent="0.25">
      <c r="AZ3934" s="96" t="s">
        <v>4050</v>
      </c>
      <c r="BA3934" s="96" t="s">
        <v>10</v>
      </c>
      <c r="BB3934" s="96">
        <v>2</v>
      </c>
      <c r="BC3934" t="s">
        <v>4518</v>
      </c>
      <c r="BD3934" t="s">
        <v>7557</v>
      </c>
      <c r="BE3934" t="s">
        <v>6787</v>
      </c>
      <c r="BF3934" t="s">
        <v>6788</v>
      </c>
      <c r="BG3934" t="s">
        <v>6789</v>
      </c>
      <c r="BJ3934" s="96">
        <v>4</v>
      </c>
      <c r="BK3934" s="96" t="s">
        <v>4293</v>
      </c>
      <c r="BL3934" s="68" t="s">
        <v>6786</v>
      </c>
      <c r="CQ3934" s="205">
        <v>1</v>
      </c>
    </row>
    <row r="3935" spans="52:95" x14ac:dyDescent="0.25">
      <c r="AZ3935" s="96" t="s">
        <v>4050</v>
      </c>
      <c r="BA3935" s="96" t="s">
        <v>10</v>
      </c>
      <c r="BB3935" s="96">
        <v>3</v>
      </c>
      <c r="BC3935" t="s">
        <v>4523</v>
      </c>
      <c r="BD3935" t="s">
        <v>7557</v>
      </c>
      <c r="BE3935" t="s">
        <v>7558</v>
      </c>
      <c r="BJ3935" s="96">
        <v>4</v>
      </c>
      <c r="BK3935" s="96" t="s">
        <v>4294</v>
      </c>
      <c r="BL3935" s="68" t="s">
        <v>6786</v>
      </c>
      <c r="CQ3935" s="205">
        <v>1</v>
      </c>
    </row>
    <row r="3936" spans="52:95" x14ac:dyDescent="0.25">
      <c r="AZ3936" s="96" t="s">
        <v>4050</v>
      </c>
      <c r="BA3936" s="96" t="s">
        <v>10</v>
      </c>
      <c r="BB3936" s="96">
        <v>4</v>
      </c>
      <c r="BC3936" t="s">
        <v>4527</v>
      </c>
      <c r="BD3936" t="s">
        <v>7557</v>
      </c>
      <c r="BE3936" t="s">
        <v>7180</v>
      </c>
      <c r="BJ3936" s="96">
        <v>4</v>
      </c>
      <c r="BK3936" s="96" t="s">
        <v>4295</v>
      </c>
      <c r="BL3936" s="68" t="s">
        <v>6786</v>
      </c>
      <c r="CQ3936" s="205">
        <v>1</v>
      </c>
    </row>
    <row r="3937" spans="52:95" x14ac:dyDescent="0.25">
      <c r="AZ3937" s="96" t="s">
        <v>4050</v>
      </c>
      <c r="BA3937" s="96" t="s">
        <v>10</v>
      </c>
      <c r="BB3937" s="96">
        <v>5</v>
      </c>
      <c r="BC3937" t="s">
        <v>4531</v>
      </c>
      <c r="BD3937" t="s">
        <v>7557</v>
      </c>
      <c r="BE3937" t="s">
        <v>7559</v>
      </c>
      <c r="BF3937" t="s">
        <v>6792</v>
      </c>
      <c r="BG3937" t="s">
        <v>6793</v>
      </c>
      <c r="BJ3937" s="96">
        <v>4</v>
      </c>
      <c r="BK3937" s="96" t="s">
        <v>4296</v>
      </c>
      <c r="BL3937" s="68" t="s">
        <v>6786</v>
      </c>
      <c r="CQ3937" s="205">
        <v>1</v>
      </c>
    </row>
    <row r="3938" spans="52:95" x14ac:dyDescent="0.25">
      <c r="AZ3938" s="96" t="s">
        <v>4050</v>
      </c>
      <c r="BA3938" s="96" t="s">
        <v>54</v>
      </c>
      <c r="BB3938" s="96">
        <v>1</v>
      </c>
      <c r="BC3938" t="s">
        <v>4536</v>
      </c>
      <c r="BD3938" t="s">
        <v>7560</v>
      </c>
      <c r="BJ3938" s="96">
        <v>4</v>
      </c>
      <c r="BK3938" s="96" t="s">
        <v>4297</v>
      </c>
      <c r="BL3938" s="68" t="s">
        <v>6786</v>
      </c>
      <c r="CQ3938" s="205">
        <v>1</v>
      </c>
    </row>
    <row r="3939" spans="52:95" x14ac:dyDescent="0.25">
      <c r="AZ3939" s="96" t="s">
        <v>4050</v>
      </c>
      <c r="BA3939" s="96" t="s">
        <v>54</v>
      </c>
      <c r="BB3939" s="96">
        <v>2</v>
      </c>
      <c r="BC3939" t="s">
        <v>4540</v>
      </c>
      <c r="BD3939" t="s">
        <v>4541</v>
      </c>
      <c r="BE3939" t="s">
        <v>6794</v>
      </c>
      <c r="BF3939" t="s">
        <v>6789</v>
      </c>
      <c r="BG3939" t="s">
        <v>6788</v>
      </c>
      <c r="BH3939" s="96" t="s">
        <v>6795</v>
      </c>
      <c r="BJ3939" s="96">
        <v>4</v>
      </c>
      <c r="BK3939" s="96" t="s">
        <v>4298</v>
      </c>
      <c r="BL3939" s="68" t="s">
        <v>6786</v>
      </c>
      <c r="CQ3939" s="205">
        <v>1</v>
      </c>
    </row>
    <row r="3940" spans="52:95" x14ac:dyDescent="0.25">
      <c r="AZ3940" s="96" t="s">
        <v>4050</v>
      </c>
      <c r="BA3940" s="96" t="s">
        <v>54</v>
      </c>
      <c r="BB3940" s="96">
        <v>3</v>
      </c>
      <c r="BC3940" t="s">
        <v>4545</v>
      </c>
      <c r="BD3940" t="s">
        <v>7558</v>
      </c>
      <c r="BJ3940" s="96">
        <v>4</v>
      </c>
      <c r="BK3940" s="96" t="s">
        <v>4299</v>
      </c>
      <c r="BL3940" s="68" t="s">
        <v>6786</v>
      </c>
      <c r="CQ3940" s="205">
        <v>1</v>
      </c>
    </row>
    <row r="3941" spans="52:95" x14ac:dyDescent="0.25">
      <c r="AZ3941" s="96" t="s">
        <v>4050</v>
      </c>
      <c r="BA3941" s="96" t="s">
        <v>54</v>
      </c>
      <c r="BB3941" s="96">
        <v>4</v>
      </c>
      <c r="BC3941" t="s">
        <v>4550</v>
      </c>
      <c r="BD3941" t="s">
        <v>4551</v>
      </c>
      <c r="BE3941" t="s">
        <v>6799</v>
      </c>
      <c r="BF3941" t="s">
        <v>6800</v>
      </c>
      <c r="BG3941" t="s">
        <v>6801</v>
      </c>
      <c r="BH3941" s="96" t="s">
        <v>6802</v>
      </c>
      <c r="BI3941" s="96" t="s">
        <v>6803</v>
      </c>
      <c r="BJ3941" s="96">
        <v>4</v>
      </c>
      <c r="BK3941" s="96" t="s">
        <v>4300</v>
      </c>
      <c r="BL3941" s="68" t="s">
        <v>6786</v>
      </c>
      <c r="CQ3941" s="205">
        <v>1</v>
      </c>
    </row>
    <row r="3942" spans="52:95" x14ac:dyDescent="0.25">
      <c r="AZ3942" s="96" t="s">
        <v>4050</v>
      </c>
      <c r="BA3942" s="96" t="s">
        <v>54</v>
      </c>
      <c r="BB3942" s="96">
        <v>5</v>
      </c>
      <c r="BC3942" t="s">
        <v>4555</v>
      </c>
      <c r="BD3942" t="s">
        <v>4556</v>
      </c>
      <c r="BE3942" t="s">
        <v>6804</v>
      </c>
      <c r="BF3942" t="s">
        <v>6805</v>
      </c>
      <c r="BG3942" t="s">
        <v>6806</v>
      </c>
      <c r="BH3942" s="96" t="s">
        <v>6807</v>
      </c>
      <c r="BJ3942" s="96">
        <v>4</v>
      </c>
      <c r="BK3942" s="96" t="s">
        <v>4301</v>
      </c>
      <c r="BL3942" s="68" t="s">
        <v>6786</v>
      </c>
      <c r="CQ3942" s="205">
        <v>1</v>
      </c>
    </row>
    <row r="3943" spans="52:95" x14ac:dyDescent="0.25">
      <c r="AZ3943" s="96" t="s">
        <v>4050</v>
      </c>
      <c r="BA3943" s="96" t="s">
        <v>12</v>
      </c>
      <c r="BB3943" s="96">
        <v>1</v>
      </c>
      <c r="BC3943" t="s">
        <v>4560</v>
      </c>
      <c r="BD3943" t="s">
        <v>5827</v>
      </c>
      <c r="BE3943" t="s">
        <v>4052</v>
      </c>
      <c r="BH3943"/>
      <c r="BI3943"/>
      <c r="BJ3943" s="96">
        <v>4</v>
      </c>
      <c r="BK3943" s="96" t="s">
        <v>4302</v>
      </c>
      <c r="BL3943" s="68" t="s">
        <v>6786</v>
      </c>
      <c r="CQ3943" s="205">
        <v>1</v>
      </c>
    </row>
    <row r="3944" spans="52:95" x14ac:dyDescent="0.25">
      <c r="AZ3944" s="96" t="s">
        <v>4050</v>
      </c>
      <c r="BA3944" s="96" t="s">
        <v>12</v>
      </c>
      <c r="BB3944" s="96">
        <v>2</v>
      </c>
      <c r="BC3944" t="s">
        <v>4564</v>
      </c>
      <c r="BD3944" t="s">
        <v>4565</v>
      </c>
      <c r="BE3944" t="s">
        <v>6808</v>
      </c>
      <c r="BF3944" t="s">
        <v>6809</v>
      </c>
      <c r="BG3944" t="s">
        <v>6810</v>
      </c>
      <c r="BH3944" t="s">
        <v>6811</v>
      </c>
      <c r="BI3944"/>
      <c r="BJ3944" s="96">
        <v>4</v>
      </c>
      <c r="BK3944" s="96" t="s">
        <v>4303</v>
      </c>
      <c r="BL3944" s="68" t="s">
        <v>6786</v>
      </c>
      <c r="CQ3944" s="205">
        <v>1</v>
      </c>
    </row>
    <row r="3945" spans="52:95" x14ac:dyDescent="0.25">
      <c r="AZ3945" s="96" t="s">
        <v>4050</v>
      </c>
      <c r="BA3945" s="96" t="s">
        <v>12</v>
      </c>
      <c r="BB3945" s="96">
        <v>3</v>
      </c>
      <c r="BC3945" t="s">
        <v>4569</v>
      </c>
      <c r="BD3945" t="s">
        <v>7561</v>
      </c>
      <c r="BE3945" t="s">
        <v>7558</v>
      </c>
      <c r="BH3945"/>
      <c r="BI3945"/>
      <c r="BJ3945" s="96">
        <v>4</v>
      </c>
      <c r="BK3945" s="96" t="s">
        <v>4304</v>
      </c>
      <c r="BL3945" s="68" t="s">
        <v>6786</v>
      </c>
      <c r="CQ3945" s="205">
        <v>1</v>
      </c>
    </row>
    <row r="3946" spans="52:95" x14ac:dyDescent="0.25">
      <c r="AZ3946" s="96" t="s">
        <v>4050</v>
      </c>
      <c r="BA3946" s="96" t="s">
        <v>12</v>
      </c>
      <c r="BB3946" s="96">
        <v>4</v>
      </c>
      <c r="BC3946" t="s">
        <v>4573</v>
      </c>
      <c r="BD3946" t="s">
        <v>6812</v>
      </c>
      <c r="BE3946" t="s">
        <v>6813</v>
      </c>
      <c r="BF3946" t="s">
        <v>6802</v>
      </c>
      <c r="BG3946" t="s">
        <v>6814</v>
      </c>
      <c r="BH3946" t="s">
        <v>6815</v>
      </c>
      <c r="BI3946" t="s">
        <v>6816</v>
      </c>
      <c r="BJ3946" s="96">
        <v>4</v>
      </c>
      <c r="BK3946" s="96" t="s">
        <v>4305</v>
      </c>
      <c r="BL3946" s="68" t="s">
        <v>6786</v>
      </c>
      <c r="CQ3946" s="205">
        <v>1</v>
      </c>
    </row>
    <row r="3947" spans="52:95" x14ac:dyDescent="0.25">
      <c r="AZ3947" s="96" t="s">
        <v>4050</v>
      </c>
      <c r="BA3947" s="96" t="s">
        <v>12</v>
      </c>
      <c r="BB3947" s="96">
        <v>5</v>
      </c>
      <c r="BC3947" t="s">
        <v>4577</v>
      </c>
      <c r="BD3947" t="s">
        <v>6817</v>
      </c>
      <c r="BE3947" t="s">
        <v>4578</v>
      </c>
      <c r="BF3947" t="s">
        <v>6818</v>
      </c>
      <c r="BG3947" t="s">
        <v>6819</v>
      </c>
      <c r="BH3947" t="s">
        <v>6793</v>
      </c>
      <c r="BI3947"/>
      <c r="BJ3947" s="96">
        <v>4</v>
      </c>
      <c r="BK3947" s="96" t="s">
        <v>4306</v>
      </c>
      <c r="BL3947" s="68" t="s">
        <v>6786</v>
      </c>
      <c r="CQ3947" s="205">
        <v>1</v>
      </c>
    </row>
    <row r="3948" spans="52:95" x14ac:dyDescent="0.25">
      <c r="AZ3948" s="96" t="s">
        <v>4061</v>
      </c>
      <c r="BA3948" s="96" t="s">
        <v>10</v>
      </c>
      <c r="BB3948" s="96">
        <v>1</v>
      </c>
      <c r="BC3948" t="s">
        <v>4512</v>
      </c>
      <c r="BD3948" t="s">
        <v>7562</v>
      </c>
      <c r="BE3948" t="s">
        <v>5827</v>
      </c>
      <c r="BJ3948" s="96">
        <v>4</v>
      </c>
      <c r="BK3948" s="96" t="s">
        <v>4292</v>
      </c>
      <c r="BL3948" s="68" t="s">
        <v>6786</v>
      </c>
      <c r="CQ3948" s="205">
        <v>1</v>
      </c>
    </row>
    <row r="3949" spans="52:95" x14ac:dyDescent="0.25">
      <c r="AZ3949" s="96" t="s">
        <v>4061</v>
      </c>
      <c r="BA3949" s="96" t="s">
        <v>10</v>
      </c>
      <c r="BB3949" s="96">
        <v>2</v>
      </c>
      <c r="BC3949" t="s">
        <v>4518</v>
      </c>
      <c r="BD3949" t="s">
        <v>7562</v>
      </c>
      <c r="BE3949" t="s">
        <v>6787</v>
      </c>
      <c r="BF3949" t="s">
        <v>6788</v>
      </c>
      <c r="BG3949" t="s">
        <v>6789</v>
      </c>
      <c r="BJ3949" s="96">
        <v>4</v>
      </c>
      <c r="BK3949" s="96" t="s">
        <v>4293</v>
      </c>
      <c r="BL3949" s="68" t="s">
        <v>6786</v>
      </c>
      <c r="CQ3949" s="205">
        <v>1</v>
      </c>
    </row>
    <row r="3950" spans="52:95" x14ac:dyDescent="0.25">
      <c r="AZ3950" s="96" t="s">
        <v>4061</v>
      </c>
      <c r="BA3950" s="96" t="s">
        <v>10</v>
      </c>
      <c r="BB3950" s="96">
        <v>3</v>
      </c>
      <c r="BC3950" t="s">
        <v>4523</v>
      </c>
      <c r="BD3950" t="s">
        <v>7562</v>
      </c>
      <c r="BE3950" t="s">
        <v>7563</v>
      </c>
      <c r="BJ3950" s="96">
        <v>4</v>
      </c>
      <c r="BK3950" s="96" t="s">
        <v>4294</v>
      </c>
      <c r="BL3950" s="68" t="s">
        <v>6786</v>
      </c>
      <c r="CQ3950" s="205">
        <v>1</v>
      </c>
    </row>
    <row r="3951" spans="52:95" x14ac:dyDescent="0.25">
      <c r="AZ3951" s="96" t="s">
        <v>4061</v>
      </c>
      <c r="BA3951" s="96" t="s">
        <v>10</v>
      </c>
      <c r="BB3951" s="96">
        <v>4</v>
      </c>
      <c r="BC3951" t="s">
        <v>4527</v>
      </c>
      <c r="BD3951" t="s">
        <v>7562</v>
      </c>
      <c r="BE3951" t="s">
        <v>7180</v>
      </c>
      <c r="BJ3951" s="96">
        <v>4</v>
      </c>
      <c r="BK3951" s="96" t="s">
        <v>4295</v>
      </c>
      <c r="BL3951" s="68" t="s">
        <v>6786</v>
      </c>
      <c r="CQ3951" s="205">
        <v>1</v>
      </c>
    </row>
    <row r="3952" spans="52:95" x14ac:dyDescent="0.25">
      <c r="AZ3952" s="96" t="s">
        <v>4061</v>
      </c>
      <c r="BA3952" s="96" t="s">
        <v>10</v>
      </c>
      <c r="BB3952" s="96">
        <v>5</v>
      </c>
      <c r="BC3952" t="s">
        <v>4531</v>
      </c>
      <c r="BD3952" t="s">
        <v>7562</v>
      </c>
      <c r="BE3952" t="s">
        <v>7564</v>
      </c>
      <c r="BF3952" t="s">
        <v>6792</v>
      </c>
      <c r="BG3952" t="s">
        <v>6793</v>
      </c>
      <c r="BJ3952" s="96">
        <v>4</v>
      </c>
      <c r="BK3952" s="96" t="s">
        <v>4296</v>
      </c>
      <c r="BL3952" s="68" t="s">
        <v>6786</v>
      </c>
      <c r="CQ3952" s="205">
        <v>1</v>
      </c>
    </row>
    <row r="3953" spans="52:95" x14ac:dyDescent="0.25">
      <c r="AZ3953" s="96" t="s">
        <v>4061</v>
      </c>
      <c r="BA3953" s="96" t="s">
        <v>54</v>
      </c>
      <c r="BB3953" s="96">
        <v>1</v>
      </c>
      <c r="BC3953" t="s">
        <v>4536</v>
      </c>
      <c r="BD3953" t="s">
        <v>7565</v>
      </c>
      <c r="BJ3953" s="96">
        <v>4</v>
      </c>
      <c r="BK3953" s="96" t="s">
        <v>4297</v>
      </c>
      <c r="BL3953" s="68" t="s">
        <v>6786</v>
      </c>
      <c r="CQ3953" s="205">
        <v>1</v>
      </c>
    </row>
    <row r="3954" spans="52:95" x14ac:dyDescent="0.25">
      <c r="AZ3954" s="96" t="s">
        <v>4061</v>
      </c>
      <c r="BA3954" s="96" t="s">
        <v>54</v>
      </c>
      <c r="BB3954" s="96">
        <v>2</v>
      </c>
      <c r="BC3954" t="s">
        <v>4540</v>
      </c>
      <c r="BD3954" t="s">
        <v>4541</v>
      </c>
      <c r="BE3954" t="s">
        <v>6794</v>
      </c>
      <c r="BF3954" t="s">
        <v>6789</v>
      </c>
      <c r="BG3954" t="s">
        <v>6788</v>
      </c>
      <c r="BH3954" s="96" t="s">
        <v>6795</v>
      </c>
      <c r="BJ3954" s="96">
        <v>4</v>
      </c>
      <c r="BK3954" s="96" t="s">
        <v>4298</v>
      </c>
      <c r="BL3954" s="68" t="s">
        <v>6786</v>
      </c>
      <c r="CQ3954" s="205">
        <v>1</v>
      </c>
    </row>
    <row r="3955" spans="52:95" x14ac:dyDescent="0.25">
      <c r="AZ3955" s="96" t="s">
        <v>4061</v>
      </c>
      <c r="BA3955" s="96" t="s">
        <v>54</v>
      </c>
      <c r="BB3955" s="96">
        <v>3</v>
      </c>
      <c r="BC3955" t="s">
        <v>4545</v>
      </c>
      <c r="BD3955" t="s">
        <v>7563</v>
      </c>
      <c r="BJ3955" s="96">
        <v>4</v>
      </c>
      <c r="BK3955" s="96" t="s">
        <v>4299</v>
      </c>
      <c r="BL3955" s="68" t="s">
        <v>6786</v>
      </c>
      <c r="CQ3955" s="205">
        <v>1</v>
      </c>
    </row>
    <row r="3956" spans="52:95" x14ac:dyDescent="0.25">
      <c r="AZ3956" s="96" t="s">
        <v>4061</v>
      </c>
      <c r="BA3956" s="96" t="s">
        <v>54</v>
      </c>
      <c r="BB3956" s="96">
        <v>4</v>
      </c>
      <c r="BC3956" t="s">
        <v>4550</v>
      </c>
      <c r="BD3956" t="s">
        <v>4551</v>
      </c>
      <c r="BE3956" t="s">
        <v>6799</v>
      </c>
      <c r="BF3956" t="s">
        <v>6800</v>
      </c>
      <c r="BG3956" t="s">
        <v>6801</v>
      </c>
      <c r="BH3956" s="96" t="s">
        <v>6802</v>
      </c>
      <c r="BI3956" s="96" t="s">
        <v>6803</v>
      </c>
      <c r="BJ3956" s="96">
        <v>4</v>
      </c>
      <c r="BK3956" s="96" t="s">
        <v>4300</v>
      </c>
      <c r="BL3956" s="68" t="s">
        <v>6786</v>
      </c>
      <c r="CQ3956" s="205">
        <v>1</v>
      </c>
    </row>
    <row r="3957" spans="52:95" x14ac:dyDescent="0.25">
      <c r="AZ3957" s="96" t="s">
        <v>4061</v>
      </c>
      <c r="BA3957" s="96" t="s">
        <v>54</v>
      </c>
      <c r="BB3957" s="96">
        <v>5</v>
      </c>
      <c r="BC3957" t="s">
        <v>4555</v>
      </c>
      <c r="BD3957" t="s">
        <v>4556</v>
      </c>
      <c r="BE3957" t="s">
        <v>6804</v>
      </c>
      <c r="BF3957" t="s">
        <v>6805</v>
      </c>
      <c r="BG3957" t="s">
        <v>6806</v>
      </c>
      <c r="BH3957" s="96" t="s">
        <v>6807</v>
      </c>
      <c r="BJ3957" s="96">
        <v>4</v>
      </c>
      <c r="BK3957" s="96" t="s">
        <v>4301</v>
      </c>
      <c r="BL3957" s="68" t="s">
        <v>6786</v>
      </c>
      <c r="CQ3957" s="205">
        <v>1</v>
      </c>
    </row>
    <row r="3958" spans="52:95" x14ac:dyDescent="0.25">
      <c r="AZ3958" s="96" t="s">
        <v>4061</v>
      </c>
      <c r="BA3958" s="96" t="s">
        <v>12</v>
      </c>
      <c r="BB3958" s="96">
        <v>1</v>
      </c>
      <c r="BC3958" t="s">
        <v>4560</v>
      </c>
      <c r="BD3958" t="s">
        <v>5827</v>
      </c>
      <c r="BH3958"/>
      <c r="BI3958"/>
      <c r="BJ3958" s="96">
        <v>4</v>
      </c>
      <c r="BK3958" s="96" t="s">
        <v>4302</v>
      </c>
      <c r="BL3958" s="68" t="s">
        <v>6786</v>
      </c>
      <c r="CQ3958" s="205">
        <v>1</v>
      </c>
    </row>
    <row r="3959" spans="52:95" x14ac:dyDescent="0.25">
      <c r="AZ3959" s="96" t="s">
        <v>4061</v>
      </c>
      <c r="BA3959" s="96" t="s">
        <v>12</v>
      </c>
      <c r="BB3959" s="96">
        <v>2</v>
      </c>
      <c r="BC3959" t="s">
        <v>4564</v>
      </c>
      <c r="BD3959" t="s">
        <v>4565</v>
      </c>
      <c r="BE3959" t="s">
        <v>6808</v>
      </c>
      <c r="BF3959" t="s">
        <v>6809</v>
      </c>
      <c r="BG3959" t="s">
        <v>6810</v>
      </c>
      <c r="BH3959" t="s">
        <v>6811</v>
      </c>
      <c r="BI3959"/>
      <c r="BJ3959" s="96">
        <v>4</v>
      </c>
      <c r="BK3959" s="96" t="s">
        <v>4303</v>
      </c>
      <c r="BL3959" s="68" t="s">
        <v>6786</v>
      </c>
      <c r="CQ3959" s="205">
        <v>1</v>
      </c>
    </row>
    <row r="3960" spans="52:95" x14ac:dyDescent="0.25">
      <c r="AZ3960" s="96" t="s">
        <v>4061</v>
      </c>
      <c r="BA3960" s="96" t="s">
        <v>12</v>
      </c>
      <c r="BB3960" s="96">
        <v>3</v>
      </c>
      <c r="BC3960" t="s">
        <v>4569</v>
      </c>
      <c r="BD3960" t="s">
        <v>7566</v>
      </c>
      <c r="BE3960" t="s">
        <v>7563</v>
      </c>
      <c r="BH3960"/>
      <c r="BI3960"/>
      <c r="BJ3960" s="96">
        <v>4</v>
      </c>
      <c r="BK3960" s="96" t="s">
        <v>4304</v>
      </c>
      <c r="BL3960" s="68" t="s">
        <v>6786</v>
      </c>
      <c r="CQ3960" s="205">
        <v>1</v>
      </c>
    </row>
    <row r="3961" spans="52:95" x14ac:dyDescent="0.25">
      <c r="AZ3961" s="96" t="s">
        <v>4061</v>
      </c>
      <c r="BA3961" s="96" t="s">
        <v>12</v>
      </c>
      <c r="BB3961" s="96">
        <v>4</v>
      </c>
      <c r="BC3961" t="s">
        <v>4573</v>
      </c>
      <c r="BD3961" t="s">
        <v>6812</v>
      </c>
      <c r="BE3961" t="s">
        <v>6813</v>
      </c>
      <c r="BF3961" t="s">
        <v>6802</v>
      </c>
      <c r="BG3961" t="s">
        <v>6814</v>
      </c>
      <c r="BH3961" t="s">
        <v>6815</v>
      </c>
      <c r="BI3961" t="s">
        <v>6816</v>
      </c>
      <c r="BJ3961" s="96">
        <v>4</v>
      </c>
      <c r="BK3961" s="96" t="s">
        <v>4305</v>
      </c>
      <c r="BL3961" s="68" t="s">
        <v>6786</v>
      </c>
      <c r="CQ3961" s="205">
        <v>1</v>
      </c>
    </row>
    <row r="3962" spans="52:95" x14ac:dyDescent="0.25">
      <c r="AZ3962" s="96" t="s">
        <v>4061</v>
      </c>
      <c r="BA3962" s="96" t="s">
        <v>12</v>
      </c>
      <c r="BB3962" s="96">
        <v>5</v>
      </c>
      <c r="BC3962" t="s">
        <v>4577</v>
      </c>
      <c r="BD3962" t="s">
        <v>6817</v>
      </c>
      <c r="BE3962" t="s">
        <v>4578</v>
      </c>
      <c r="BF3962" t="s">
        <v>6818</v>
      </c>
      <c r="BG3962" t="s">
        <v>6819</v>
      </c>
      <c r="BH3962" t="s">
        <v>6793</v>
      </c>
      <c r="BI3962"/>
      <c r="BJ3962" s="96">
        <v>4</v>
      </c>
      <c r="BK3962" s="96" t="s">
        <v>4306</v>
      </c>
      <c r="BL3962" s="68" t="s">
        <v>6786</v>
      </c>
      <c r="CQ3962" s="205">
        <v>1</v>
      </c>
    </row>
    <row r="3963" spans="52:95" x14ac:dyDescent="0.25">
      <c r="AZ3963" s="96" t="s">
        <v>4072</v>
      </c>
      <c r="BA3963" s="96" t="s">
        <v>10</v>
      </c>
      <c r="BB3963" s="96">
        <v>1</v>
      </c>
      <c r="BC3963" t="s">
        <v>4512</v>
      </c>
      <c r="BD3963" t="s">
        <v>7567</v>
      </c>
      <c r="BE3963" t="s">
        <v>5827</v>
      </c>
      <c r="BF3963" t="s">
        <v>7568</v>
      </c>
      <c r="BJ3963" s="96">
        <v>4</v>
      </c>
      <c r="BK3963" s="96" t="s">
        <v>4292</v>
      </c>
      <c r="BL3963" s="68" t="s">
        <v>6786</v>
      </c>
      <c r="CQ3963" s="205">
        <v>1</v>
      </c>
    </row>
    <row r="3964" spans="52:95" x14ac:dyDescent="0.25">
      <c r="AZ3964" s="96" t="s">
        <v>4072</v>
      </c>
      <c r="BA3964" s="96" t="s">
        <v>10</v>
      </c>
      <c r="BB3964" s="96">
        <v>2</v>
      </c>
      <c r="BC3964" t="s">
        <v>4518</v>
      </c>
      <c r="BD3964" t="s">
        <v>7567</v>
      </c>
      <c r="BE3964" t="s">
        <v>6787</v>
      </c>
      <c r="BF3964" t="s">
        <v>6788</v>
      </c>
      <c r="BG3964" t="s">
        <v>6789</v>
      </c>
      <c r="BJ3964" s="96">
        <v>4</v>
      </c>
      <c r="BK3964" s="96" t="s">
        <v>4293</v>
      </c>
      <c r="BL3964" s="68" t="s">
        <v>6786</v>
      </c>
      <c r="CQ3964" s="205">
        <v>1</v>
      </c>
    </row>
    <row r="3965" spans="52:95" x14ac:dyDescent="0.25">
      <c r="AZ3965" s="96" t="s">
        <v>4072</v>
      </c>
      <c r="BA3965" s="96" t="s">
        <v>10</v>
      </c>
      <c r="BB3965" s="96">
        <v>3</v>
      </c>
      <c r="BC3965" t="s">
        <v>4523</v>
      </c>
      <c r="BD3965" t="s">
        <v>7567</v>
      </c>
      <c r="BE3965" t="s">
        <v>7569</v>
      </c>
      <c r="BJ3965" s="96">
        <v>4</v>
      </c>
      <c r="BK3965" s="96" t="s">
        <v>4294</v>
      </c>
      <c r="BL3965" s="68" t="s">
        <v>6786</v>
      </c>
      <c r="CQ3965" s="205">
        <v>1</v>
      </c>
    </row>
    <row r="3966" spans="52:95" x14ac:dyDescent="0.25">
      <c r="AZ3966" s="96" t="s">
        <v>4072</v>
      </c>
      <c r="BA3966" s="96" t="s">
        <v>10</v>
      </c>
      <c r="BB3966" s="96">
        <v>4</v>
      </c>
      <c r="BC3966" t="s">
        <v>4527</v>
      </c>
      <c r="BD3966" t="s">
        <v>7567</v>
      </c>
      <c r="BE3966" t="s">
        <v>7180</v>
      </c>
      <c r="BJ3966" s="96">
        <v>4</v>
      </c>
      <c r="BK3966" s="96" t="s">
        <v>4295</v>
      </c>
      <c r="BL3966" s="68" t="s">
        <v>6786</v>
      </c>
      <c r="CQ3966" s="205">
        <v>1</v>
      </c>
    </row>
    <row r="3967" spans="52:95" x14ac:dyDescent="0.25">
      <c r="AZ3967" s="96" t="s">
        <v>4072</v>
      </c>
      <c r="BA3967" s="96" t="s">
        <v>10</v>
      </c>
      <c r="BB3967" s="96">
        <v>5</v>
      </c>
      <c r="BC3967" t="s">
        <v>4531</v>
      </c>
      <c r="BD3967" t="s">
        <v>7567</v>
      </c>
      <c r="BE3967" t="s">
        <v>7570</v>
      </c>
      <c r="BF3967" t="s">
        <v>6792</v>
      </c>
      <c r="BG3967" t="s">
        <v>6793</v>
      </c>
      <c r="BJ3967" s="96">
        <v>4</v>
      </c>
      <c r="BK3967" s="96" t="s">
        <v>4296</v>
      </c>
      <c r="BL3967" s="68" t="s">
        <v>6786</v>
      </c>
      <c r="CQ3967" s="205">
        <v>1</v>
      </c>
    </row>
    <row r="3968" spans="52:95" x14ac:dyDescent="0.25">
      <c r="AZ3968" s="96" t="s">
        <v>4072</v>
      </c>
      <c r="BA3968" s="96" t="s">
        <v>54</v>
      </c>
      <c r="BB3968" s="96">
        <v>1</v>
      </c>
      <c r="BC3968" t="s">
        <v>4536</v>
      </c>
      <c r="BD3968" t="s">
        <v>7571</v>
      </c>
      <c r="BJ3968" s="96">
        <v>4</v>
      </c>
      <c r="BK3968" s="96" t="s">
        <v>4297</v>
      </c>
      <c r="BL3968" s="68" t="s">
        <v>6786</v>
      </c>
      <c r="CQ3968" s="205">
        <v>1</v>
      </c>
    </row>
    <row r="3969" spans="52:95" x14ac:dyDescent="0.25">
      <c r="AZ3969" s="96" t="s">
        <v>4072</v>
      </c>
      <c r="BA3969" s="96" t="s">
        <v>54</v>
      </c>
      <c r="BB3969" s="96">
        <v>2</v>
      </c>
      <c r="BC3969" t="s">
        <v>4540</v>
      </c>
      <c r="BD3969" t="s">
        <v>4541</v>
      </c>
      <c r="BE3969" t="s">
        <v>6794</v>
      </c>
      <c r="BF3969" t="s">
        <v>6789</v>
      </c>
      <c r="BG3969" t="s">
        <v>6788</v>
      </c>
      <c r="BH3969" s="96" t="s">
        <v>6795</v>
      </c>
      <c r="BJ3969" s="96">
        <v>4</v>
      </c>
      <c r="BK3969" s="96" t="s">
        <v>4298</v>
      </c>
      <c r="BL3969" s="68" t="s">
        <v>6786</v>
      </c>
      <c r="CQ3969" s="205">
        <v>1</v>
      </c>
    </row>
    <row r="3970" spans="52:95" x14ac:dyDescent="0.25">
      <c r="AZ3970" s="96" t="s">
        <v>4072</v>
      </c>
      <c r="BA3970" s="96" t="s">
        <v>54</v>
      </c>
      <c r="BB3970" s="96">
        <v>3</v>
      </c>
      <c r="BC3970" t="s">
        <v>4545</v>
      </c>
      <c r="BD3970" t="s">
        <v>7569</v>
      </c>
      <c r="BJ3970" s="96">
        <v>4</v>
      </c>
      <c r="BK3970" s="96" t="s">
        <v>4299</v>
      </c>
      <c r="BL3970" s="68" t="s">
        <v>6786</v>
      </c>
      <c r="CQ3970" s="205">
        <v>1</v>
      </c>
    </row>
    <row r="3971" spans="52:95" x14ac:dyDescent="0.25">
      <c r="AZ3971" s="96" t="s">
        <v>4072</v>
      </c>
      <c r="BA3971" s="96" t="s">
        <v>54</v>
      </c>
      <c r="BB3971" s="96">
        <v>4</v>
      </c>
      <c r="BC3971" t="s">
        <v>4550</v>
      </c>
      <c r="BD3971" t="s">
        <v>4551</v>
      </c>
      <c r="BE3971" t="s">
        <v>6799</v>
      </c>
      <c r="BF3971" t="s">
        <v>6800</v>
      </c>
      <c r="BG3971" t="s">
        <v>6801</v>
      </c>
      <c r="BH3971" s="96" t="s">
        <v>6802</v>
      </c>
      <c r="BI3971" s="96" t="s">
        <v>6803</v>
      </c>
      <c r="BJ3971" s="96">
        <v>4</v>
      </c>
      <c r="BK3971" s="96" t="s">
        <v>4300</v>
      </c>
      <c r="BL3971" s="68" t="s">
        <v>6786</v>
      </c>
      <c r="CQ3971" s="205">
        <v>1</v>
      </c>
    </row>
    <row r="3972" spans="52:95" x14ac:dyDescent="0.25">
      <c r="AZ3972" s="96" t="s">
        <v>4072</v>
      </c>
      <c r="BA3972" s="96" t="s">
        <v>54</v>
      </c>
      <c r="BB3972" s="96">
        <v>5</v>
      </c>
      <c r="BC3972" t="s">
        <v>4555</v>
      </c>
      <c r="BD3972" t="s">
        <v>4556</v>
      </c>
      <c r="BE3972" t="s">
        <v>6804</v>
      </c>
      <c r="BF3972" t="s">
        <v>6805</v>
      </c>
      <c r="BG3972" t="s">
        <v>6806</v>
      </c>
      <c r="BH3972" s="96" t="s">
        <v>6807</v>
      </c>
      <c r="BJ3972" s="96">
        <v>4</v>
      </c>
      <c r="BK3972" s="96" t="s">
        <v>4301</v>
      </c>
      <c r="BL3972" s="68" t="s">
        <v>6786</v>
      </c>
      <c r="CQ3972" s="205">
        <v>1</v>
      </c>
    </row>
    <row r="3973" spans="52:95" x14ac:dyDescent="0.25">
      <c r="AZ3973" s="96" t="s">
        <v>4072</v>
      </c>
      <c r="BA3973" s="96" t="s">
        <v>12</v>
      </c>
      <c r="BB3973" s="96">
        <v>1</v>
      </c>
      <c r="BC3973" t="s">
        <v>4560</v>
      </c>
      <c r="BD3973" t="s">
        <v>5827</v>
      </c>
      <c r="BE3973" t="s">
        <v>7568</v>
      </c>
      <c r="BH3973"/>
      <c r="BI3973"/>
      <c r="BJ3973" s="96">
        <v>4</v>
      </c>
      <c r="BK3973" s="96" t="s">
        <v>4302</v>
      </c>
      <c r="BL3973" s="68" t="s">
        <v>6786</v>
      </c>
      <c r="CQ3973" s="205">
        <v>1</v>
      </c>
    </row>
    <row r="3974" spans="52:95" x14ac:dyDescent="0.25">
      <c r="AZ3974" s="96" t="s">
        <v>4072</v>
      </c>
      <c r="BA3974" s="96" t="s">
        <v>12</v>
      </c>
      <c r="BB3974" s="96">
        <v>2</v>
      </c>
      <c r="BC3974" t="s">
        <v>4564</v>
      </c>
      <c r="BD3974" t="s">
        <v>4565</v>
      </c>
      <c r="BE3974" t="s">
        <v>6808</v>
      </c>
      <c r="BF3974" t="s">
        <v>6809</v>
      </c>
      <c r="BG3974" t="s">
        <v>6810</v>
      </c>
      <c r="BH3974" t="s">
        <v>6811</v>
      </c>
      <c r="BI3974"/>
      <c r="BJ3974" s="96">
        <v>4</v>
      </c>
      <c r="BK3974" s="96" t="s">
        <v>4303</v>
      </c>
      <c r="BL3974" s="68" t="s">
        <v>6786</v>
      </c>
      <c r="CQ3974" s="205">
        <v>1</v>
      </c>
    </row>
    <row r="3975" spans="52:95" x14ac:dyDescent="0.25">
      <c r="AZ3975" s="96" t="s">
        <v>4072</v>
      </c>
      <c r="BA3975" s="96" t="s">
        <v>12</v>
      </c>
      <c r="BB3975" s="96">
        <v>3</v>
      </c>
      <c r="BC3975" t="s">
        <v>4569</v>
      </c>
      <c r="BD3975" t="s">
        <v>7572</v>
      </c>
      <c r="BE3975" t="s">
        <v>7569</v>
      </c>
      <c r="BH3975"/>
      <c r="BI3975"/>
      <c r="BJ3975" s="96">
        <v>4</v>
      </c>
      <c r="BK3975" s="96" t="s">
        <v>4304</v>
      </c>
      <c r="BL3975" s="68" t="s">
        <v>6786</v>
      </c>
      <c r="CQ3975" s="205">
        <v>1</v>
      </c>
    </row>
    <row r="3976" spans="52:95" x14ac:dyDescent="0.25">
      <c r="AZ3976" s="96" t="s">
        <v>4072</v>
      </c>
      <c r="BA3976" s="96" t="s">
        <v>12</v>
      </c>
      <c r="BB3976" s="96">
        <v>4</v>
      </c>
      <c r="BC3976" t="s">
        <v>4573</v>
      </c>
      <c r="BD3976" t="s">
        <v>6812</v>
      </c>
      <c r="BE3976" t="s">
        <v>6813</v>
      </c>
      <c r="BF3976" t="s">
        <v>6802</v>
      </c>
      <c r="BG3976" t="s">
        <v>6814</v>
      </c>
      <c r="BH3976" t="s">
        <v>6815</v>
      </c>
      <c r="BI3976" t="s">
        <v>6816</v>
      </c>
      <c r="BJ3976" s="96">
        <v>4</v>
      </c>
      <c r="BK3976" s="96" t="s">
        <v>4305</v>
      </c>
      <c r="BL3976" s="68" t="s">
        <v>6786</v>
      </c>
      <c r="CQ3976" s="205">
        <v>1</v>
      </c>
    </row>
    <row r="3977" spans="52:95" x14ac:dyDescent="0.25">
      <c r="AZ3977" s="96" t="s">
        <v>4072</v>
      </c>
      <c r="BA3977" s="96" t="s">
        <v>12</v>
      </c>
      <c r="BB3977" s="96">
        <v>5</v>
      </c>
      <c r="BC3977" t="s">
        <v>4577</v>
      </c>
      <c r="BD3977" t="s">
        <v>6817</v>
      </c>
      <c r="BE3977" t="s">
        <v>4578</v>
      </c>
      <c r="BF3977" t="s">
        <v>6818</v>
      </c>
      <c r="BG3977" t="s">
        <v>6819</v>
      </c>
      <c r="BH3977" t="s">
        <v>6793</v>
      </c>
      <c r="BI3977"/>
      <c r="BJ3977" s="96">
        <v>4</v>
      </c>
      <c r="BK3977" s="96" t="s">
        <v>4306</v>
      </c>
      <c r="BL3977" s="68" t="s">
        <v>6786</v>
      </c>
      <c r="CQ3977" s="205">
        <v>1</v>
      </c>
    </row>
    <row r="3978" spans="52:95" x14ac:dyDescent="0.25">
      <c r="AZ3978" s="96" t="s">
        <v>4083</v>
      </c>
      <c r="BA3978" s="96" t="s">
        <v>10</v>
      </c>
      <c r="BB3978" s="96">
        <v>1</v>
      </c>
      <c r="BC3978" t="s">
        <v>4512</v>
      </c>
      <c r="BD3978" t="s">
        <v>7573</v>
      </c>
      <c r="BE3978" t="s">
        <v>5827</v>
      </c>
      <c r="BF3978" t="s">
        <v>6831</v>
      </c>
      <c r="BJ3978" s="96">
        <v>4</v>
      </c>
      <c r="BK3978" s="96" t="s">
        <v>4292</v>
      </c>
      <c r="BL3978" s="68" t="s">
        <v>6786</v>
      </c>
      <c r="CQ3978" s="205">
        <v>1</v>
      </c>
    </row>
    <row r="3979" spans="52:95" x14ac:dyDescent="0.25">
      <c r="AZ3979" s="96" t="s">
        <v>4083</v>
      </c>
      <c r="BA3979" s="96" t="s">
        <v>10</v>
      </c>
      <c r="BB3979" s="96">
        <v>2</v>
      </c>
      <c r="BC3979" t="s">
        <v>4518</v>
      </c>
      <c r="BD3979" t="s">
        <v>7573</v>
      </c>
      <c r="BE3979" t="s">
        <v>6787</v>
      </c>
      <c r="BF3979" t="s">
        <v>6788</v>
      </c>
      <c r="BG3979" t="s">
        <v>6789</v>
      </c>
      <c r="BJ3979" s="96">
        <v>4</v>
      </c>
      <c r="BK3979" s="96" t="s">
        <v>4293</v>
      </c>
      <c r="BL3979" s="68" t="s">
        <v>6786</v>
      </c>
      <c r="CQ3979" s="205">
        <v>1</v>
      </c>
    </row>
    <row r="3980" spans="52:95" x14ac:dyDescent="0.25">
      <c r="AZ3980" s="96" t="s">
        <v>4083</v>
      </c>
      <c r="BA3980" s="96" t="s">
        <v>10</v>
      </c>
      <c r="BB3980" s="96">
        <v>3</v>
      </c>
      <c r="BC3980" t="s">
        <v>4523</v>
      </c>
      <c r="BD3980" t="s">
        <v>7573</v>
      </c>
      <c r="BE3980" t="s">
        <v>7574</v>
      </c>
      <c r="BJ3980" s="96">
        <v>4</v>
      </c>
      <c r="BK3980" s="96" t="s">
        <v>4294</v>
      </c>
      <c r="BL3980" s="68" t="s">
        <v>6786</v>
      </c>
      <c r="CQ3980" s="205">
        <v>1</v>
      </c>
    </row>
    <row r="3981" spans="52:95" x14ac:dyDescent="0.25">
      <c r="AZ3981" s="96" t="s">
        <v>4083</v>
      </c>
      <c r="BA3981" s="96" t="s">
        <v>10</v>
      </c>
      <c r="BB3981" s="96">
        <v>4</v>
      </c>
      <c r="BC3981" t="s">
        <v>4527</v>
      </c>
      <c r="BD3981" t="s">
        <v>7573</v>
      </c>
      <c r="BE3981" t="s">
        <v>7180</v>
      </c>
      <c r="BJ3981" s="96">
        <v>4</v>
      </c>
      <c r="BK3981" s="96" t="s">
        <v>4295</v>
      </c>
      <c r="BL3981" s="68" t="s">
        <v>6786</v>
      </c>
      <c r="CQ3981" s="205">
        <v>1</v>
      </c>
    </row>
    <row r="3982" spans="52:95" x14ac:dyDescent="0.25">
      <c r="AZ3982" s="96" t="s">
        <v>4083</v>
      </c>
      <c r="BA3982" s="96" t="s">
        <v>10</v>
      </c>
      <c r="BB3982" s="96">
        <v>5</v>
      </c>
      <c r="BC3982" t="s">
        <v>4531</v>
      </c>
      <c r="BD3982" t="s">
        <v>7573</v>
      </c>
      <c r="BE3982" t="s">
        <v>7575</v>
      </c>
      <c r="BF3982" t="s">
        <v>6792</v>
      </c>
      <c r="BG3982" t="s">
        <v>6793</v>
      </c>
      <c r="BJ3982" s="96">
        <v>4</v>
      </c>
      <c r="BK3982" s="96" t="s">
        <v>4296</v>
      </c>
      <c r="BL3982" s="68" t="s">
        <v>6786</v>
      </c>
      <c r="CQ3982" s="205">
        <v>1</v>
      </c>
    </row>
    <row r="3983" spans="52:95" x14ac:dyDescent="0.25">
      <c r="AZ3983" s="96" t="s">
        <v>4083</v>
      </c>
      <c r="BA3983" s="96" t="s">
        <v>54</v>
      </c>
      <c r="BB3983" s="96">
        <v>1</v>
      </c>
      <c r="BC3983" t="s">
        <v>4536</v>
      </c>
      <c r="BD3983" t="s">
        <v>7224</v>
      </c>
      <c r="BJ3983" s="96">
        <v>4</v>
      </c>
      <c r="BK3983" s="96" t="s">
        <v>4297</v>
      </c>
      <c r="BL3983" s="68" t="s">
        <v>6786</v>
      </c>
      <c r="CQ3983" s="205">
        <v>1</v>
      </c>
    </row>
    <row r="3984" spans="52:95" x14ac:dyDescent="0.25">
      <c r="AZ3984" s="96" t="s">
        <v>4083</v>
      </c>
      <c r="BA3984" s="96" t="s">
        <v>54</v>
      </c>
      <c r="BB3984" s="96">
        <v>2</v>
      </c>
      <c r="BC3984" t="s">
        <v>4540</v>
      </c>
      <c r="BD3984" t="s">
        <v>4541</v>
      </c>
      <c r="BE3984" t="s">
        <v>6794</v>
      </c>
      <c r="BF3984" t="s">
        <v>6789</v>
      </c>
      <c r="BG3984" t="s">
        <v>6788</v>
      </c>
      <c r="BH3984" s="96" t="s">
        <v>6795</v>
      </c>
      <c r="BJ3984" s="96">
        <v>4</v>
      </c>
      <c r="BK3984" s="96" t="s">
        <v>4298</v>
      </c>
      <c r="BL3984" s="68" t="s">
        <v>6786</v>
      </c>
      <c r="CQ3984" s="205">
        <v>1</v>
      </c>
    </row>
    <row r="3985" spans="52:95" x14ac:dyDescent="0.25">
      <c r="AZ3985" s="96" t="s">
        <v>4083</v>
      </c>
      <c r="BA3985" s="96" t="s">
        <v>54</v>
      </c>
      <c r="BB3985" s="96">
        <v>3</v>
      </c>
      <c r="BC3985" t="s">
        <v>4545</v>
      </c>
      <c r="BD3985" t="s">
        <v>7574</v>
      </c>
      <c r="BJ3985" s="96">
        <v>4</v>
      </c>
      <c r="BK3985" s="96" t="s">
        <v>4299</v>
      </c>
      <c r="BL3985" s="68" t="s">
        <v>6786</v>
      </c>
      <c r="CQ3985" s="205">
        <v>1</v>
      </c>
    </row>
    <row r="3986" spans="52:95" x14ac:dyDescent="0.25">
      <c r="AZ3986" s="96" t="s">
        <v>4083</v>
      </c>
      <c r="BA3986" s="96" t="s">
        <v>54</v>
      </c>
      <c r="BB3986" s="96">
        <v>4</v>
      </c>
      <c r="BC3986" t="s">
        <v>4550</v>
      </c>
      <c r="BD3986" t="s">
        <v>4551</v>
      </c>
      <c r="BE3986" t="s">
        <v>6799</v>
      </c>
      <c r="BF3986" t="s">
        <v>6800</v>
      </c>
      <c r="BG3986" t="s">
        <v>6801</v>
      </c>
      <c r="BH3986" s="96" t="s">
        <v>6802</v>
      </c>
      <c r="BI3986" s="96" t="s">
        <v>6803</v>
      </c>
      <c r="BJ3986" s="96">
        <v>4</v>
      </c>
      <c r="BK3986" s="96" t="s">
        <v>4300</v>
      </c>
      <c r="BL3986" s="68" t="s">
        <v>6786</v>
      </c>
      <c r="CQ3986" s="205">
        <v>1</v>
      </c>
    </row>
    <row r="3987" spans="52:95" x14ac:dyDescent="0.25">
      <c r="AZ3987" s="96" t="s">
        <v>4083</v>
      </c>
      <c r="BA3987" s="96" t="s">
        <v>54</v>
      </c>
      <c r="BB3987" s="96">
        <v>5</v>
      </c>
      <c r="BC3987" t="s">
        <v>4555</v>
      </c>
      <c r="BD3987" t="s">
        <v>4556</v>
      </c>
      <c r="BE3987" t="s">
        <v>6804</v>
      </c>
      <c r="BF3987" t="s">
        <v>6805</v>
      </c>
      <c r="BG3987" t="s">
        <v>6806</v>
      </c>
      <c r="BH3987" s="96" t="s">
        <v>6807</v>
      </c>
      <c r="BJ3987" s="96">
        <v>4</v>
      </c>
      <c r="BK3987" s="96" t="s">
        <v>4301</v>
      </c>
      <c r="BL3987" s="68" t="s">
        <v>6786</v>
      </c>
      <c r="CQ3987" s="205">
        <v>1</v>
      </c>
    </row>
    <row r="3988" spans="52:95" x14ac:dyDescent="0.25">
      <c r="AZ3988" s="96" t="s">
        <v>4083</v>
      </c>
      <c r="BA3988" s="96" t="s">
        <v>12</v>
      </c>
      <c r="BB3988" s="96">
        <v>1</v>
      </c>
      <c r="BC3988" t="s">
        <v>4560</v>
      </c>
      <c r="BD3988" t="s">
        <v>5827</v>
      </c>
      <c r="BE3988" t="s">
        <v>6831</v>
      </c>
      <c r="BH3988"/>
      <c r="BI3988"/>
      <c r="BJ3988" s="96">
        <v>4</v>
      </c>
      <c r="BK3988" s="96" t="s">
        <v>4302</v>
      </c>
      <c r="BL3988" s="68" t="s">
        <v>6786</v>
      </c>
      <c r="CQ3988" s="205">
        <v>1</v>
      </c>
    </row>
    <row r="3989" spans="52:95" x14ac:dyDescent="0.25">
      <c r="AZ3989" s="96" t="s">
        <v>4083</v>
      </c>
      <c r="BA3989" s="96" t="s">
        <v>12</v>
      </c>
      <c r="BB3989" s="96">
        <v>2</v>
      </c>
      <c r="BC3989" t="s">
        <v>4564</v>
      </c>
      <c r="BD3989" t="s">
        <v>4565</v>
      </c>
      <c r="BE3989" t="s">
        <v>6808</v>
      </c>
      <c r="BF3989" t="s">
        <v>6809</v>
      </c>
      <c r="BG3989" t="s">
        <v>6810</v>
      </c>
      <c r="BH3989" t="s">
        <v>6811</v>
      </c>
      <c r="BI3989"/>
      <c r="BJ3989" s="96">
        <v>4</v>
      </c>
      <c r="BK3989" s="96" t="s">
        <v>4303</v>
      </c>
      <c r="BL3989" s="68" t="s">
        <v>6786</v>
      </c>
      <c r="CQ3989" s="205">
        <v>1</v>
      </c>
    </row>
    <row r="3990" spans="52:95" x14ac:dyDescent="0.25">
      <c r="AZ3990" s="96" t="s">
        <v>4083</v>
      </c>
      <c r="BA3990" s="96" t="s">
        <v>12</v>
      </c>
      <c r="BB3990" s="96">
        <v>3</v>
      </c>
      <c r="BC3990" t="s">
        <v>4569</v>
      </c>
      <c r="BD3990" t="s">
        <v>7576</v>
      </c>
      <c r="BE3990" t="s">
        <v>7574</v>
      </c>
      <c r="BH3990"/>
      <c r="BI3990"/>
      <c r="BJ3990" s="96">
        <v>4</v>
      </c>
      <c r="BK3990" s="96" t="s">
        <v>4304</v>
      </c>
      <c r="BL3990" s="68" t="s">
        <v>6786</v>
      </c>
      <c r="CQ3990" s="205">
        <v>1</v>
      </c>
    </row>
    <row r="3991" spans="52:95" x14ac:dyDescent="0.25">
      <c r="AZ3991" s="96" t="s">
        <v>4083</v>
      </c>
      <c r="BA3991" s="96" t="s">
        <v>12</v>
      </c>
      <c r="BB3991" s="96">
        <v>4</v>
      </c>
      <c r="BC3991" t="s">
        <v>4573</v>
      </c>
      <c r="BD3991" t="s">
        <v>6812</v>
      </c>
      <c r="BE3991" t="s">
        <v>6813</v>
      </c>
      <c r="BF3991" t="s">
        <v>6802</v>
      </c>
      <c r="BG3991" t="s">
        <v>6814</v>
      </c>
      <c r="BH3991" t="s">
        <v>6815</v>
      </c>
      <c r="BI3991" t="s">
        <v>6816</v>
      </c>
      <c r="BJ3991" s="96">
        <v>4</v>
      </c>
      <c r="BK3991" s="96" t="s">
        <v>4305</v>
      </c>
      <c r="BL3991" s="68" t="s">
        <v>6786</v>
      </c>
      <c r="CQ3991" s="205">
        <v>1</v>
      </c>
    </row>
    <row r="3992" spans="52:95" x14ac:dyDescent="0.25">
      <c r="AZ3992" s="96" t="s">
        <v>4083</v>
      </c>
      <c r="BA3992" s="96" t="s">
        <v>12</v>
      </c>
      <c r="BB3992" s="96">
        <v>5</v>
      </c>
      <c r="BC3992" t="s">
        <v>4577</v>
      </c>
      <c r="BD3992" t="s">
        <v>6817</v>
      </c>
      <c r="BE3992" t="s">
        <v>4578</v>
      </c>
      <c r="BF3992" t="s">
        <v>6818</v>
      </c>
      <c r="BG3992" t="s">
        <v>6819</v>
      </c>
      <c r="BH3992" t="s">
        <v>6793</v>
      </c>
      <c r="BI3992"/>
      <c r="BJ3992" s="96">
        <v>4</v>
      </c>
      <c r="BK3992" s="96" t="s">
        <v>4306</v>
      </c>
      <c r="BL3992" s="68" t="s">
        <v>6786</v>
      </c>
      <c r="CQ3992" s="205">
        <v>1</v>
      </c>
    </row>
    <row r="3993" spans="52:95" x14ac:dyDescent="0.25">
      <c r="AZ3993" s="96" t="s">
        <v>4092</v>
      </c>
      <c r="BA3993" s="96" t="s">
        <v>10</v>
      </c>
      <c r="BB3993" s="96">
        <v>1</v>
      </c>
      <c r="BC3993" t="s">
        <v>4512</v>
      </c>
      <c r="BD3993" t="s">
        <v>7577</v>
      </c>
      <c r="BE3993" t="s">
        <v>5827</v>
      </c>
      <c r="BJ3993" s="96">
        <v>4</v>
      </c>
      <c r="BK3993" s="96" t="s">
        <v>4292</v>
      </c>
      <c r="BL3993" s="68" t="s">
        <v>6786</v>
      </c>
      <c r="CQ3993" s="205">
        <v>1</v>
      </c>
    </row>
    <row r="3994" spans="52:95" x14ac:dyDescent="0.25">
      <c r="AZ3994" s="96" t="s">
        <v>4092</v>
      </c>
      <c r="BA3994" s="96" t="s">
        <v>10</v>
      </c>
      <c r="BB3994" s="96">
        <v>2</v>
      </c>
      <c r="BC3994" t="s">
        <v>4518</v>
      </c>
      <c r="BD3994" t="s">
        <v>7577</v>
      </c>
      <c r="BE3994" t="s">
        <v>6787</v>
      </c>
      <c r="BF3994" t="s">
        <v>6788</v>
      </c>
      <c r="BG3994" t="s">
        <v>6789</v>
      </c>
      <c r="BJ3994" s="96">
        <v>4</v>
      </c>
      <c r="BK3994" s="96" t="s">
        <v>4293</v>
      </c>
      <c r="BL3994" s="68" t="s">
        <v>6786</v>
      </c>
      <c r="CQ3994" s="205">
        <v>1</v>
      </c>
    </row>
    <row r="3995" spans="52:95" x14ac:dyDescent="0.25">
      <c r="AZ3995" s="96" t="s">
        <v>4092</v>
      </c>
      <c r="BA3995" s="96" t="s">
        <v>10</v>
      </c>
      <c r="BB3995" s="96">
        <v>3</v>
      </c>
      <c r="BC3995" t="s">
        <v>4523</v>
      </c>
      <c r="BD3995" t="s">
        <v>7577</v>
      </c>
      <c r="BE3995" t="s">
        <v>7578</v>
      </c>
      <c r="BJ3995" s="96">
        <v>4</v>
      </c>
      <c r="BK3995" s="96" t="s">
        <v>4294</v>
      </c>
      <c r="BL3995" s="68" t="s">
        <v>6786</v>
      </c>
      <c r="CQ3995" s="205">
        <v>1</v>
      </c>
    </row>
    <row r="3996" spans="52:95" x14ac:dyDescent="0.25">
      <c r="AZ3996" s="96" t="s">
        <v>4092</v>
      </c>
      <c r="BA3996" s="96" t="s">
        <v>10</v>
      </c>
      <c r="BB3996" s="96">
        <v>4</v>
      </c>
      <c r="BC3996" t="s">
        <v>4527</v>
      </c>
      <c r="BD3996" t="s">
        <v>7577</v>
      </c>
      <c r="BE3996" t="s">
        <v>7180</v>
      </c>
      <c r="BJ3996" s="96">
        <v>4</v>
      </c>
      <c r="BK3996" s="96" t="s">
        <v>4295</v>
      </c>
      <c r="BL3996" s="68" t="s">
        <v>6786</v>
      </c>
      <c r="CQ3996" s="205">
        <v>1</v>
      </c>
    </row>
    <row r="3997" spans="52:95" x14ac:dyDescent="0.25">
      <c r="AZ3997" s="96" t="s">
        <v>4092</v>
      </c>
      <c r="BA3997" s="96" t="s">
        <v>10</v>
      </c>
      <c r="BB3997" s="96">
        <v>5</v>
      </c>
      <c r="BC3997" t="s">
        <v>4531</v>
      </c>
      <c r="BD3997" t="s">
        <v>7577</v>
      </c>
      <c r="BE3997" t="s">
        <v>7579</v>
      </c>
      <c r="BF3997" t="s">
        <v>6792</v>
      </c>
      <c r="BG3997" t="s">
        <v>6793</v>
      </c>
      <c r="BJ3997" s="96">
        <v>4</v>
      </c>
      <c r="BK3997" s="96" t="s">
        <v>4296</v>
      </c>
      <c r="BL3997" s="68" t="s">
        <v>6786</v>
      </c>
      <c r="CQ3997" s="205">
        <v>1</v>
      </c>
    </row>
    <row r="3998" spans="52:95" x14ac:dyDescent="0.25">
      <c r="AZ3998" s="96" t="s">
        <v>4092</v>
      </c>
      <c r="BA3998" s="96" t="s">
        <v>54</v>
      </c>
      <c r="BB3998" s="96">
        <v>1</v>
      </c>
      <c r="BC3998" t="s">
        <v>4536</v>
      </c>
      <c r="BD3998" t="s">
        <v>7580</v>
      </c>
      <c r="BJ3998" s="96">
        <v>4</v>
      </c>
      <c r="BK3998" s="96" t="s">
        <v>4297</v>
      </c>
      <c r="BL3998" s="68" t="s">
        <v>6786</v>
      </c>
      <c r="CQ3998" s="205">
        <v>1</v>
      </c>
    </row>
    <row r="3999" spans="52:95" x14ac:dyDescent="0.25">
      <c r="AZ3999" s="96" t="s">
        <v>4092</v>
      </c>
      <c r="BA3999" s="96" t="s">
        <v>54</v>
      </c>
      <c r="BB3999" s="96">
        <v>2</v>
      </c>
      <c r="BC3999" t="s">
        <v>4540</v>
      </c>
      <c r="BD3999" t="s">
        <v>4541</v>
      </c>
      <c r="BE3999" t="s">
        <v>6794</v>
      </c>
      <c r="BF3999" t="s">
        <v>6789</v>
      </c>
      <c r="BG3999" t="s">
        <v>6788</v>
      </c>
      <c r="BH3999" s="96" t="s">
        <v>6795</v>
      </c>
      <c r="BJ3999" s="96">
        <v>4</v>
      </c>
      <c r="BK3999" s="96" t="s">
        <v>4298</v>
      </c>
      <c r="BL3999" s="68" t="s">
        <v>6786</v>
      </c>
      <c r="CQ3999" s="205">
        <v>1</v>
      </c>
    </row>
    <row r="4000" spans="52:95" x14ac:dyDescent="0.25">
      <c r="AZ4000" s="96" t="s">
        <v>4092</v>
      </c>
      <c r="BA4000" s="96" t="s">
        <v>54</v>
      </c>
      <c r="BB4000" s="96">
        <v>3</v>
      </c>
      <c r="BC4000" t="s">
        <v>4545</v>
      </c>
      <c r="BD4000" t="s">
        <v>7578</v>
      </c>
      <c r="BJ4000" s="96">
        <v>4</v>
      </c>
      <c r="BK4000" s="96" t="s">
        <v>4299</v>
      </c>
      <c r="BL4000" s="68" t="s">
        <v>6786</v>
      </c>
      <c r="CQ4000" s="205">
        <v>1</v>
      </c>
    </row>
    <row r="4001" spans="52:95" x14ac:dyDescent="0.25">
      <c r="AZ4001" s="96" t="s">
        <v>4092</v>
      </c>
      <c r="BA4001" s="96" t="s">
        <v>54</v>
      </c>
      <c r="BB4001" s="96">
        <v>4</v>
      </c>
      <c r="BC4001" t="s">
        <v>4550</v>
      </c>
      <c r="BD4001" t="s">
        <v>4551</v>
      </c>
      <c r="BE4001" t="s">
        <v>6799</v>
      </c>
      <c r="BF4001" t="s">
        <v>6800</v>
      </c>
      <c r="BG4001" t="s">
        <v>6801</v>
      </c>
      <c r="BH4001" s="96" t="s">
        <v>6802</v>
      </c>
      <c r="BI4001" s="96" t="s">
        <v>6803</v>
      </c>
      <c r="BJ4001" s="96">
        <v>4</v>
      </c>
      <c r="BK4001" s="96" t="s">
        <v>4300</v>
      </c>
      <c r="BL4001" s="68" t="s">
        <v>6786</v>
      </c>
      <c r="CQ4001" s="205">
        <v>1</v>
      </c>
    </row>
    <row r="4002" spans="52:95" x14ac:dyDescent="0.25">
      <c r="AZ4002" s="96" t="s">
        <v>4092</v>
      </c>
      <c r="BA4002" s="96" t="s">
        <v>54</v>
      </c>
      <c r="BB4002" s="96">
        <v>5</v>
      </c>
      <c r="BC4002" t="s">
        <v>4555</v>
      </c>
      <c r="BD4002" t="s">
        <v>4556</v>
      </c>
      <c r="BE4002" t="s">
        <v>6804</v>
      </c>
      <c r="BF4002" t="s">
        <v>6805</v>
      </c>
      <c r="BG4002" t="s">
        <v>6806</v>
      </c>
      <c r="BH4002" s="96" t="s">
        <v>6807</v>
      </c>
      <c r="BJ4002" s="96">
        <v>4</v>
      </c>
      <c r="BK4002" s="96" t="s">
        <v>4301</v>
      </c>
      <c r="BL4002" s="68" t="s">
        <v>6786</v>
      </c>
      <c r="CQ4002" s="205">
        <v>1</v>
      </c>
    </row>
    <row r="4003" spans="52:95" x14ac:dyDescent="0.25">
      <c r="AZ4003" s="96" t="s">
        <v>4092</v>
      </c>
      <c r="BA4003" s="96" t="s">
        <v>12</v>
      </c>
      <c r="BB4003" s="96">
        <v>1</v>
      </c>
      <c r="BC4003" t="s">
        <v>4560</v>
      </c>
      <c r="BD4003" t="s">
        <v>5827</v>
      </c>
      <c r="BH4003"/>
      <c r="BI4003"/>
      <c r="BJ4003" s="96">
        <v>4</v>
      </c>
      <c r="BK4003" s="96" t="s">
        <v>4302</v>
      </c>
      <c r="BL4003" s="68" t="s">
        <v>6786</v>
      </c>
      <c r="CQ4003" s="205">
        <v>1</v>
      </c>
    </row>
    <row r="4004" spans="52:95" x14ac:dyDescent="0.25">
      <c r="AZ4004" s="96" t="s">
        <v>4092</v>
      </c>
      <c r="BA4004" s="96" t="s">
        <v>12</v>
      </c>
      <c r="BB4004" s="96">
        <v>2</v>
      </c>
      <c r="BC4004" t="s">
        <v>4564</v>
      </c>
      <c r="BD4004" t="s">
        <v>4565</v>
      </c>
      <c r="BE4004" t="s">
        <v>6808</v>
      </c>
      <c r="BF4004" t="s">
        <v>6809</v>
      </c>
      <c r="BG4004" t="s">
        <v>6810</v>
      </c>
      <c r="BH4004" t="s">
        <v>6811</v>
      </c>
      <c r="BI4004"/>
      <c r="BJ4004" s="96">
        <v>4</v>
      </c>
      <c r="BK4004" s="96" t="s">
        <v>4303</v>
      </c>
      <c r="BL4004" s="68" t="s">
        <v>6786</v>
      </c>
      <c r="CQ4004" s="205">
        <v>1</v>
      </c>
    </row>
    <row r="4005" spans="52:95" x14ac:dyDescent="0.25">
      <c r="AZ4005" s="96" t="s">
        <v>4092</v>
      </c>
      <c r="BA4005" s="96" t="s">
        <v>12</v>
      </c>
      <c r="BB4005" s="96">
        <v>3</v>
      </c>
      <c r="BC4005" t="s">
        <v>4569</v>
      </c>
      <c r="BD4005" t="s">
        <v>7581</v>
      </c>
      <c r="BE4005" t="s">
        <v>7578</v>
      </c>
      <c r="BH4005"/>
      <c r="BI4005"/>
      <c r="BJ4005" s="96">
        <v>4</v>
      </c>
      <c r="BK4005" s="96" t="s">
        <v>4304</v>
      </c>
      <c r="BL4005" s="68" t="s">
        <v>6786</v>
      </c>
      <c r="CQ4005" s="205">
        <v>1</v>
      </c>
    </row>
    <row r="4006" spans="52:95" x14ac:dyDescent="0.25">
      <c r="AZ4006" s="96" t="s">
        <v>4092</v>
      </c>
      <c r="BA4006" s="96" t="s">
        <v>12</v>
      </c>
      <c r="BB4006" s="96">
        <v>4</v>
      </c>
      <c r="BC4006" t="s">
        <v>4573</v>
      </c>
      <c r="BD4006" t="s">
        <v>6812</v>
      </c>
      <c r="BE4006" t="s">
        <v>6813</v>
      </c>
      <c r="BF4006" t="s">
        <v>6802</v>
      </c>
      <c r="BG4006" t="s">
        <v>6814</v>
      </c>
      <c r="BH4006" t="s">
        <v>6815</v>
      </c>
      <c r="BI4006" t="s">
        <v>6816</v>
      </c>
      <c r="BJ4006" s="96">
        <v>4</v>
      </c>
      <c r="BK4006" s="96" t="s">
        <v>4305</v>
      </c>
      <c r="BL4006" s="68" t="s">
        <v>6786</v>
      </c>
      <c r="CQ4006" s="205">
        <v>1</v>
      </c>
    </row>
    <row r="4007" spans="52:95" x14ac:dyDescent="0.25">
      <c r="AZ4007" s="96" t="s">
        <v>4092</v>
      </c>
      <c r="BA4007" s="96" t="s">
        <v>12</v>
      </c>
      <c r="BB4007" s="96">
        <v>5</v>
      </c>
      <c r="BC4007" t="s">
        <v>4577</v>
      </c>
      <c r="BD4007" t="s">
        <v>6817</v>
      </c>
      <c r="BE4007" t="s">
        <v>4578</v>
      </c>
      <c r="BF4007" t="s">
        <v>6818</v>
      </c>
      <c r="BG4007" t="s">
        <v>6819</v>
      </c>
      <c r="BH4007" t="s">
        <v>6793</v>
      </c>
      <c r="BI4007"/>
      <c r="BJ4007" s="96">
        <v>4</v>
      </c>
      <c r="BK4007" s="96" t="s">
        <v>4306</v>
      </c>
      <c r="BL4007" s="68" t="s">
        <v>6786</v>
      </c>
      <c r="CQ4007" s="205">
        <v>1</v>
      </c>
    </row>
    <row r="4008" spans="52:95" x14ac:dyDescent="0.25">
      <c r="AZ4008" s="96" t="s">
        <v>4103</v>
      </c>
      <c r="BA4008" s="96" t="s">
        <v>10</v>
      </c>
      <c r="BB4008" s="96">
        <v>1</v>
      </c>
      <c r="BC4008" t="s">
        <v>4512</v>
      </c>
      <c r="BD4008" t="s">
        <v>7582</v>
      </c>
      <c r="BE4008" t="s">
        <v>5827</v>
      </c>
      <c r="BJ4008" s="96">
        <v>4</v>
      </c>
      <c r="BK4008" s="96" t="s">
        <v>4292</v>
      </c>
      <c r="BL4008" s="68" t="s">
        <v>6786</v>
      </c>
      <c r="CQ4008" s="205">
        <v>1</v>
      </c>
    </row>
    <row r="4009" spans="52:95" x14ac:dyDescent="0.25">
      <c r="AZ4009" s="96" t="s">
        <v>4103</v>
      </c>
      <c r="BA4009" s="96" t="s">
        <v>10</v>
      </c>
      <c r="BB4009" s="96">
        <v>2</v>
      </c>
      <c r="BC4009" t="s">
        <v>4518</v>
      </c>
      <c r="BD4009" t="s">
        <v>7582</v>
      </c>
      <c r="BE4009" t="s">
        <v>6787</v>
      </c>
      <c r="BF4009" t="s">
        <v>6788</v>
      </c>
      <c r="BG4009" t="s">
        <v>6789</v>
      </c>
      <c r="BJ4009" s="96">
        <v>4</v>
      </c>
      <c r="BK4009" s="96" t="s">
        <v>4293</v>
      </c>
      <c r="BL4009" s="68" t="s">
        <v>6786</v>
      </c>
      <c r="CQ4009" s="205">
        <v>1</v>
      </c>
    </row>
    <row r="4010" spans="52:95" x14ac:dyDescent="0.25">
      <c r="AZ4010" s="96" t="s">
        <v>4103</v>
      </c>
      <c r="BA4010" s="96" t="s">
        <v>10</v>
      </c>
      <c r="BB4010" s="96">
        <v>3</v>
      </c>
      <c r="BC4010" t="s">
        <v>4523</v>
      </c>
      <c r="BD4010" t="s">
        <v>7582</v>
      </c>
      <c r="BE4010" t="s">
        <v>7583</v>
      </c>
      <c r="BJ4010" s="96">
        <v>4</v>
      </c>
      <c r="BK4010" s="96" t="s">
        <v>4294</v>
      </c>
      <c r="BL4010" s="68" t="s">
        <v>6786</v>
      </c>
      <c r="CQ4010" s="205">
        <v>1</v>
      </c>
    </row>
    <row r="4011" spans="52:95" x14ac:dyDescent="0.25">
      <c r="AZ4011" s="96" t="s">
        <v>4103</v>
      </c>
      <c r="BA4011" s="96" t="s">
        <v>10</v>
      </c>
      <c r="BB4011" s="96">
        <v>4</v>
      </c>
      <c r="BC4011" t="s">
        <v>4527</v>
      </c>
      <c r="BD4011" t="s">
        <v>7582</v>
      </c>
      <c r="BE4011" t="s">
        <v>7180</v>
      </c>
      <c r="BJ4011" s="96">
        <v>4</v>
      </c>
      <c r="BK4011" s="96" t="s">
        <v>4295</v>
      </c>
      <c r="BL4011" s="68" t="s">
        <v>6786</v>
      </c>
      <c r="CQ4011" s="205">
        <v>1</v>
      </c>
    </row>
    <row r="4012" spans="52:95" x14ac:dyDescent="0.25">
      <c r="AZ4012" s="96" t="s">
        <v>4103</v>
      </c>
      <c r="BA4012" s="96" t="s">
        <v>10</v>
      </c>
      <c r="BB4012" s="96">
        <v>5</v>
      </c>
      <c r="BC4012" t="s">
        <v>4531</v>
      </c>
      <c r="BD4012" t="s">
        <v>7582</v>
      </c>
      <c r="BE4012" t="s">
        <v>7584</v>
      </c>
      <c r="BF4012" t="s">
        <v>6792</v>
      </c>
      <c r="BG4012" t="s">
        <v>6793</v>
      </c>
      <c r="BJ4012" s="96">
        <v>4</v>
      </c>
      <c r="BK4012" s="96" t="s">
        <v>4296</v>
      </c>
      <c r="BL4012" s="68" t="s">
        <v>6786</v>
      </c>
      <c r="CQ4012" s="205">
        <v>1</v>
      </c>
    </row>
    <row r="4013" spans="52:95" x14ac:dyDescent="0.25">
      <c r="AZ4013" s="96" t="s">
        <v>4103</v>
      </c>
      <c r="BA4013" s="96" t="s">
        <v>54</v>
      </c>
      <c r="BB4013" s="96">
        <v>1</v>
      </c>
      <c r="BC4013" t="s">
        <v>4536</v>
      </c>
      <c r="BD4013" t="s">
        <v>7585</v>
      </c>
      <c r="BJ4013" s="96">
        <v>4</v>
      </c>
      <c r="BK4013" s="96" t="s">
        <v>4297</v>
      </c>
      <c r="BL4013" s="68" t="s">
        <v>6786</v>
      </c>
      <c r="CQ4013" s="205">
        <v>1</v>
      </c>
    </row>
    <row r="4014" spans="52:95" x14ac:dyDescent="0.25">
      <c r="AZ4014" s="96" t="s">
        <v>4103</v>
      </c>
      <c r="BA4014" s="96" t="s">
        <v>54</v>
      </c>
      <c r="BB4014" s="96">
        <v>2</v>
      </c>
      <c r="BC4014" t="s">
        <v>4540</v>
      </c>
      <c r="BD4014" t="s">
        <v>4541</v>
      </c>
      <c r="BE4014" t="s">
        <v>6794</v>
      </c>
      <c r="BF4014" t="s">
        <v>6789</v>
      </c>
      <c r="BG4014" t="s">
        <v>6788</v>
      </c>
      <c r="BH4014" s="96" t="s">
        <v>6795</v>
      </c>
      <c r="BJ4014" s="96">
        <v>4</v>
      </c>
      <c r="BK4014" s="96" t="s">
        <v>4298</v>
      </c>
      <c r="BL4014" s="68" t="s">
        <v>6786</v>
      </c>
      <c r="CQ4014" s="205">
        <v>1</v>
      </c>
    </row>
    <row r="4015" spans="52:95" x14ac:dyDescent="0.25">
      <c r="AZ4015" s="96" t="s">
        <v>4103</v>
      </c>
      <c r="BA4015" s="96" t="s">
        <v>54</v>
      </c>
      <c r="BB4015" s="96">
        <v>3</v>
      </c>
      <c r="BC4015" t="s">
        <v>4545</v>
      </c>
      <c r="BD4015" t="s">
        <v>7583</v>
      </c>
      <c r="BJ4015" s="96">
        <v>4</v>
      </c>
      <c r="BK4015" s="96" t="s">
        <v>4299</v>
      </c>
      <c r="BL4015" s="68" t="s">
        <v>6786</v>
      </c>
      <c r="CQ4015" s="205">
        <v>1</v>
      </c>
    </row>
    <row r="4016" spans="52:95" x14ac:dyDescent="0.25">
      <c r="AZ4016" s="96" t="s">
        <v>4103</v>
      </c>
      <c r="BA4016" s="96" t="s">
        <v>54</v>
      </c>
      <c r="BB4016" s="96">
        <v>4</v>
      </c>
      <c r="BC4016" t="s">
        <v>4550</v>
      </c>
      <c r="BD4016" t="s">
        <v>4551</v>
      </c>
      <c r="BE4016" t="s">
        <v>6799</v>
      </c>
      <c r="BF4016" t="s">
        <v>6800</v>
      </c>
      <c r="BG4016" t="s">
        <v>6801</v>
      </c>
      <c r="BH4016" s="96" t="s">
        <v>6802</v>
      </c>
      <c r="BI4016" s="96" t="s">
        <v>6803</v>
      </c>
      <c r="BJ4016" s="96">
        <v>4</v>
      </c>
      <c r="BK4016" s="96" t="s">
        <v>4300</v>
      </c>
      <c r="BL4016" s="68" t="s">
        <v>6786</v>
      </c>
      <c r="CQ4016" s="205">
        <v>1</v>
      </c>
    </row>
    <row r="4017" spans="52:95" x14ac:dyDescent="0.25">
      <c r="AZ4017" s="96" t="s">
        <v>4103</v>
      </c>
      <c r="BA4017" s="96" t="s">
        <v>54</v>
      </c>
      <c r="BB4017" s="96">
        <v>5</v>
      </c>
      <c r="BC4017" t="s">
        <v>4555</v>
      </c>
      <c r="BD4017" t="s">
        <v>4556</v>
      </c>
      <c r="BE4017" t="s">
        <v>6804</v>
      </c>
      <c r="BF4017" t="s">
        <v>6805</v>
      </c>
      <c r="BG4017" t="s">
        <v>6806</v>
      </c>
      <c r="BH4017" s="96" t="s">
        <v>6807</v>
      </c>
      <c r="BJ4017" s="96">
        <v>4</v>
      </c>
      <c r="BK4017" s="96" t="s">
        <v>4301</v>
      </c>
      <c r="BL4017" s="68" t="s">
        <v>6786</v>
      </c>
      <c r="CQ4017" s="205">
        <v>1</v>
      </c>
    </row>
    <row r="4018" spans="52:95" x14ac:dyDescent="0.25">
      <c r="AZ4018" s="96" t="s">
        <v>4103</v>
      </c>
      <c r="BA4018" s="96" t="s">
        <v>12</v>
      </c>
      <c r="BB4018" s="96">
        <v>1</v>
      </c>
      <c r="BC4018" t="s">
        <v>4560</v>
      </c>
      <c r="BD4018" t="s">
        <v>5827</v>
      </c>
      <c r="BH4018"/>
      <c r="BI4018"/>
      <c r="BJ4018" s="96">
        <v>4</v>
      </c>
      <c r="BK4018" s="96" t="s">
        <v>4302</v>
      </c>
      <c r="BL4018" s="68" t="s">
        <v>6786</v>
      </c>
      <c r="CQ4018" s="205">
        <v>1</v>
      </c>
    </row>
    <row r="4019" spans="52:95" x14ac:dyDescent="0.25">
      <c r="AZ4019" s="96" t="s">
        <v>4103</v>
      </c>
      <c r="BA4019" s="96" t="s">
        <v>12</v>
      </c>
      <c r="BB4019" s="96">
        <v>2</v>
      </c>
      <c r="BC4019" t="s">
        <v>4564</v>
      </c>
      <c r="BD4019" t="s">
        <v>4565</v>
      </c>
      <c r="BE4019" t="s">
        <v>6808</v>
      </c>
      <c r="BF4019" t="s">
        <v>6809</v>
      </c>
      <c r="BG4019" t="s">
        <v>6810</v>
      </c>
      <c r="BH4019" t="s">
        <v>6811</v>
      </c>
      <c r="BI4019"/>
      <c r="BJ4019" s="96">
        <v>4</v>
      </c>
      <c r="BK4019" s="96" t="s">
        <v>4303</v>
      </c>
      <c r="BL4019" s="68" t="s">
        <v>6786</v>
      </c>
      <c r="CQ4019" s="205">
        <v>1</v>
      </c>
    </row>
    <row r="4020" spans="52:95" x14ac:dyDescent="0.25">
      <c r="AZ4020" s="96" t="s">
        <v>4103</v>
      </c>
      <c r="BA4020" s="96" t="s">
        <v>12</v>
      </c>
      <c r="BB4020" s="96">
        <v>3</v>
      </c>
      <c r="BC4020" t="s">
        <v>4569</v>
      </c>
      <c r="BD4020" t="s">
        <v>7586</v>
      </c>
      <c r="BE4020" t="s">
        <v>7583</v>
      </c>
      <c r="BH4020"/>
      <c r="BI4020"/>
      <c r="BJ4020" s="96">
        <v>4</v>
      </c>
      <c r="BK4020" s="96" t="s">
        <v>4304</v>
      </c>
      <c r="BL4020" s="68" t="s">
        <v>6786</v>
      </c>
      <c r="CQ4020" s="205">
        <v>1</v>
      </c>
    </row>
    <row r="4021" spans="52:95" x14ac:dyDescent="0.25">
      <c r="AZ4021" s="96" t="s">
        <v>4103</v>
      </c>
      <c r="BA4021" s="96" t="s">
        <v>12</v>
      </c>
      <c r="BB4021" s="96">
        <v>4</v>
      </c>
      <c r="BC4021" t="s">
        <v>4573</v>
      </c>
      <c r="BD4021" t="s">
        <v>6812</v>
      </c>
      <c r="BE4021" t="s">
        <v>6813</v>
      </c>
      <c r="BF4021" t="s">
        <v>6802</v>
      </c>
      <c r="BG4021" t="s">
        <v>6814</v>
      </c>
      <c r="BH4021" t="s">
        <v>6815</v>
      </c>
      <c r="BI4021" t="s">
        <v>6816</v>
      </c>
      <c r="BJ4021" s="96">
        <v>4</v>
      </c>
      <c r="BK4021" s="96" t="s">
        <v>4305</v>
      </c>
      <c r="BL4021" s="68" t="s">
        <v>6786</v>
      </c>
      <c r="CQ4021" s="205">
        <v>1</v>
      </c>
    </row>
    <row r="4022" spans="52:95" x14ac:dyDescent="0.25">
      <c r="AZ4022" s="96" t="s">
        <v>4103</v>
      </c>
      <c r="BA4022" s="96" t="s">
        <v>12</v>
      </c>
      <c r="BB4022" s="96">
        <v>5</v>
      </c>
      <c r="BC4022" t="s">
        <v>4577</v>
      </c>
      <c r="BD4022" t="s">
        <v>6817</v>
      </c>
      <c r="BE4022" t="s">
        <v>4578</v>
      </c>
      <c r="BF4022" t="s">
        <v>6818</v>
      </c>
      <c r="BG4022" t="s">
        <v>6819</v>
      </c>
      <c r="BH4022" t="s">
        <v>6793</v>
      </c>
      <c r="BI4022"/>
      <c r="BJ4022" s="96">
        <v>4</v>
      </c>
      <c r="BK4022" s="96" t="s">
        <v>4306</v>
      </c>
      <c r="BL4022" s="68" t="s">
        <v>6786</v>
      </c>
      <c r="CQ4022" s="205">
        <v>1</v>
      </c>
    </row>
    <row r="4023" spans="52:95" x14ac:dyDescent="0.25">
      <c r="AZ4023" s="96" t="s">
        <v>4113</v>
      </c>
      <c r="BA4023" s="96" t="s">
        <v>10</v>
      </c>
      <c r="BB4023" s="96">
        <v>1</v>
      </c>
      <c r="BC4023" t="s">
        <v>4512</v>
      </c>
      <c r="BD4023" t="s">
        <v>7587</v>
      </c>
      <c r="BE4023" t="s">
        <v>5827</v>
      </c>
      <c r="BF4023" t="s">
        <v>7588</v>
      </c>
      <c r="BJ4023" s="96">
        <v>4</v>
      </c>
      <c r="BK4023" s="96" t="s">
        <v>4292</v>
      </c>
      <c r="BL4023" s="68" t="s">
        <v>6786</v>
      </c>
      <c r="CQ4023" s="205">
        <v>1</v>
      </c>
    </row>
    <row r="4024" spans="52:95" x14ac:dyDescent="0.25">
      <c r="AZ4024" s="96" t="s">
        <v>4113</v>
      </c>
      <c r="BA4024" s="96" t="s">
        <v>10</v>
      </c>
      <c r="BB4024" s="96">
        <v>2</v>
      </c>
      <c r="BC4024" t="s">
        <v>4518</v>
      </c>
      <c r="BD4024" t="s">
        <v>7587</v>
      </c>
      <c r="BE4024" t="s">
        <v>6787</v>
      </c>
      <c r="BF4024" t="s">
        <v>6788</v>
      </c>
      <c r="BG4024" t="s">
        <v>6789</v>
      </c>
      <c r="BJ4024" s="96">
        <v>4</v>
      </c>
      <c r="BK4024" s="96" t="s">
        <v>4293</v>
      </c>
      <c r="BL4024" s="68" t="s">
        <v>6786</v>
      </c>
      <c r="CQ4024" s="205">
        <v>1</v>
      </c>
    </row>
    <row r="4025" spans="52:95" x14ac:dyDescent="0.25">
      <c r="AZ4025" s="96" t="s">
        <v>4113</v>
      </c>
      <c r="BA4025" s="96" t="s">
        <v>10</v>
      </c>
      <c r="BB4025" s="96">
        <v>3</v>
      </c>
      <c r="BC4025" t="s">
        <v>4523</v>
      </c>
      <c r="BD4025" t="s">
        <v>7587</v>
      </c>
      <c r="BE4025" t="s">
        <v>7589</v>
      </c>
      <c r="BJ4025" s="96">
        <v>4</v>
      </c>
      <c r="BK4025" s="96" t="s">
        <v>4294</v>
      </c>
      <c r="BL4025" s="68" t="s">
        <v>6786</v>
      </c>
      <c r="CQ4025" s="205">
        <v>1</v>
      </c>
    </row>
    <row r="4026" spans="52:95" x14ac:dyDescent="0.25">
      <c r="AZ4026" s="96" t="s">
        <v>4113</v>
      </c>
      <c r="BA4026" s="96" t="s">
        <v>10</v>
      </c>
      <c r="BB4026" s="96">
        <v>4</v>
      </c>
      <c r="BC4026" t="s">
        <v>4527</v>
      </c>
      <c r="BD4026" t="s">
        <v>7587</v>
      </c>
      <c r="BE4026" t="s">
        <v>7180</v>
      </c>
      <c r="BJ4026" s="96">
        <v>4</v>
      </c>
      <c r="BK4026" s="96" t="s">
        <v>4295</v>
      </c>
      <c r="BL4026" s="68" t="s">
        <v>6786</v>
      </c>
      <c r="CQ4026" s="205">
        <v>1</v>
      </c>
    </row>
    <row r="4027" spans="52:95" x14ac:dyDescent="0.25">
      <c r="AZ4027" s="96" t="s">
        <v>4113</v>
      </c>
      <c r="BA4027" s="96" t="s">
        <v>10</v>
      </c>
      <c r="BB4027" s="96">
        <v>5</v>
      </c>
      <c r="BC4027" t="s">
        <v>4531</v>
      </c>
      <c r="BD4027" t="s">
        <v>7587</v>
      </c>
      <c r="BE4027" t="s">
        <v>7590</v>
      </c>
      <c r="BF4027" t="s">
        <v>6792</v>
      </c>
      <c r="BG4027" t="s">
        <v>6793</v>
      </c>
      <c r="BJ4027" s="96">
        <v>4</v>
      </c>
      <c r="BK4027" s="96" t="s">
        <v>4296</v>
      </c>
      <c r="BL4027" s="68" t="s">
        <v>6786</v>
      </c>
      <c r="CQ4027" s="205">
        <v>1</v>
      </c>
    </row>
    <row r="4028" spans="52:95" x14ac:dyDescent="0.25">
      <c r="AZ4028" s="96" t="s">
        <v>4113</v>
      </c>
      <c r="BA4028" s="96" t="s">
        <v>54</v>
      </c>
      <c r="BB4028" s="96">
        <v>1</v>
      </c>
      <c r="BC4028" t="s">
        <v>4536</v>
      </c>
      <c r="BD4028" t="s">
        <v>7591</v>
      </c>
      <c r="BJ4028" s="96">
        <v>4</v>
      </c>
      <c r="BK4028" s="96" t="s">
        <v>4297</v>
      </c>
      <c r="BL4028" s="68" t="s">
        <v>6786</v>
      </c>
      <c r="CQ4028" s="205">
        <v>1</v>
      </c>
    </row>
    <row r="4029" spans="52:95" x14ac:dyDescent="0.25">
      <c r="AZ4029" s="96" t="s">
        <v>4113</v>
      </c>
      <c r="BA4029" s="96" t="s">
        <v>54</v>
      </c>
      <c r="BB4029" s="96">
        <v>2</v>
      </c>
      <c r="BC4029" t="s">
        <v>4540</v>
      </c>
      <c r="BD4029" t="s">
        <v>4541</v>
      </c>
      <c r="BE4029" t="s">
        <v>6794</v>
      </c>
      <c r="BF4029" t="s">
        <v>6789</v>
      </c>
      <c r="BG4029" t="s">
        <v>6788</v>
      </c>
      <c r="BH4029" s="96" t="s">
        <v>6795</v>
      </c>
      <c r="BJ4029" s="96">
        <v>4</v>
      </c>
      <c r="BK4029" s="96" t="s">
        <v>4298</v>
      </c>
      <c r="BL4029" s="68" t="s">
        <v>6786</v>
      </c>
      <c r="CQ4029" s="205">
        <v>1</v>
      </c>
    </row>
    <row r="4030" spans="52:95" x14ac:dyDescent="0.25">
      <c r="AZ4030" s="96" t="s">
        <v>4113</v>
      </c>
      <c r="BA4030" s="96" t="s">
        <v>54</v>
      </c>
      <c r="BB4030" s="96">
        <v>3</v>
      </c>
      <c r="BC4030" t="s">
        <v>4545</v>
      </c>
      <c r="BD4030" t="s">
        <v>7589</v>
      </c>
      <c r="BJ4030" s="96">
        <v>4</v>
      </c>
      <c r="BK4030" s="96" t="s">
        <v>4299</v>
      </c>
      <c r="BL4030" s="68" t="s">
        <v>6786</v>
      </c>
      <c r="CQ4030" s="205">
        <v>1</v>
      </c>
    </row>
    <row r="4031" spans="52:95" x14ac:dyDescent="0.25">
      <c r="AZ4031" s="96" t="s">
        <v>4113</v>
      </c>
      <c r="BA4031" s="96" t="s">
        <v>54</v>
      </c>
      <c r="BB4031" s="96">
        <v>4</v>
      </c>
      <c r="BC4031" t="s">
        <v>4550</v>
      </c>
      <c r="BD4031" t="s">
        <v>4551</v>
      </c>
      <c r="BE4031" t="s">
        <v>6799</v>
      </c>
      <c r="BF4031" t="s">
        <v>6800</v>
      </c>
      <c r="BG4031" t="s">
        <v>6801</v>
      </c>
      <c r="BH4031" s="96" t="s">
        <v>6802</v>
      </c>
      <c r="BI4031" s="96" t="s">
        <v>6803</v>
      </c>
      <c r="BJ4031" s="96">
        <v>4</v>
      </c>
      <c r="BK4031" s="96" t="s">
        <v>4300</v>
      </c>
      <c r="BL4031" s="68" t="s">
        <v>6786</v>
      </c>
      <c r="CQ4031" s="205">
        <v>1</v>
      </c>
    </row>
    <row r="4032" spans="52:95" x14ac:dyDescent="0.25">
      <c r="AZ4032" s="96" t="s">
        <v>4113</v>
      </c>
      <c r="BA4032" s="96" t="s">
        <v>54</v>
      </c>
      <c r="BB4032" s="96">
        <v>5</v>
      </c>
      <c r="BC4032" t="s">
        <v>4555</v>
      </c>
      <c r="BD4032" t="s">
        <v>4556</v>
      </c>
      <c r="BE4032" t="s">
        <v>6804</v>
      </c>
      <c r="BF4032" t="s">
        <v>6805</v>
      </c>
      <c r="BG4032" t="s">
        <v>6806</v>
      </c>
      <c r="BH4032" s="96" t="s">
        <v>6807</v>
      </c>
      <c r="BJ4032" s="96">
        <v>4</v>
      </c>
      <c r="BK4032" s="96" t="s">
        <v>4301</v>
      </c>
      <c r="BL4032" s="68" t="s">
        <v>6786</v>
      </c>
      <c r="CQ4032" s="205">
        <v>1</v>
      </c>
    </row>
    <row r="4033" spans="52:95" x14ac:dyDescent="0.25">
      <c r="AZ4033" s="96" t="s">
        <v>4113</v>
      </c>
      <c r="BA4033" s="96" t="s">
        <v>12</v>
      </c>
      <c r="BB4033" s="96">
        <v>1</v>
      </c>
      <c r="BC4033" t="s">
        <v>4560</v>
      </c>
      <c r="BD4033" t="s">
        <v>5827</v>
      </c>
      <c r="BE4033" t="s">
        <v>7588</v>
      </c>
      <c r="BH4033"/>
      <c r="BI4033"/>
      <c r="BJ4033" s="96">
        <v>4</v>
      </c>
      <c r="BK4033" s="96" t="s">
        <v>4302</v>
      </c>
      <c r="BL4033" s="68" t="s">
        <v>6786</v>
      </c>
      <c r="CQ4033" s="205">
        <v>1</v>
      </c>
    </row>
    <row r="4034" spans="52:95" x14ac:dyDescent="0.25">
      <c r="AZ4034" s="96" t="s">
        <v>4113</v>
      </c>
      <c r="BA4034" s="96" t="s">
        <v>12</v>
      </c>
      <c r="BB4034" s="96">
        <v>2</v>
      </c>
      <c r="BC4034" t="s">
        <v>4564</v>
      </c>
      <c r="BD4034" t="s">
        <v>4565</v>
      </c>
      <c r="BE4034" t="s">
        <v>6808</v>
      </c>
      <c r="BF4034" t="s">
        <v>6809</v>
      </c>
      <c r="BG4034" t="s">
        <v>6810</v>
      </c>
      <c r="BH4034" t="s">
        <v>6811</v>
      </c>
      <c r="BI4034"/>
      <c r="BJ4034" s="96">
        <v>4</v>
      </c>
      <c r="BK4034" s="96" t="s">
        <v>4303</v>
      </c>
      <c r="BL4034" s="68" t="s">
        <v>6786</v>
      </c>
      <c r="CQ4034" s="205">
        <v>1</v>
      </c>
    </row>
    <row r="4035" spans="52:95" x14ac:dyDescent="0.25">
      <c r="AZ4035" s="96" t="s">
        <v>4113</v>
      </c>
      <c r="BA4035" s="96" t="s">
        <v>12</v>
      </c>
      <c r="BB4035" s="96">
        <v>3</v>
      </c>
      <c r="BC4035" t="s">
        <v>4569</v>
      </c>
      <c r="BD4035" t="s">
        <v>7592</v>
      </c>
      <c r="BE4035" t="s">
        <v>7589</v>
      </c>
      <c r="BH4035"/>
      <c r="BI4035"/>
      <c r="BJ4035" s="96">
        <v>4</v>
      </c>
      <c r="BK4035" s="96" t="s">
        <v>4304</v>
      </c>
      <c r="BL4035" s="68" t="s">
        <v>6786</v>
      </c>
      <c r="CQ4035" s="205">
        <v>1</v>
      </c>
    </row>
    <row r="4036" spans="52:95" x14ac:dyDescent="0.25">
      <c r="AZ4036" s="96" t="s">
        <v>4113</v>
      </c>
      <c r="BA4036" s="96" t="s">
        <v>12</v>
      </c>
      <c r="BB4036" s="96">
        <v>4</v>
      </c>
      <c r="BC4036" t="s">
        <v>4573</v>
      </c>
      <c r="BD4036" t="s">
        <v>6812</v>
      </c>
      <c r="BE4036" t="s">
        <v>6813</v>
      </c>
      <c r="BF4036" t="s">
        <v>6802</v>
      </c>
      <c r="BG4036" t="s">
        <v>6814</v>
      </c>
      <c r="BH4036" t="s">
        <v>6815</v>
      </c>
      <c r="BI4036" t="s">
        <v>6816</v>
      </c>
      <c r="BJ4036" s="96">
        <v>4</v>
      </c>
      <c r="BK4036" s="96" t="s">
        <v>4305</v>
      </c>
      <c r="BL4036" s="68" t="s">
        <v>6786</v>
      </c>
      <c r="CQ4036" s="205">
        <v>1</v>
      </c>
    </row>
    <row r="4037" spans="52:95" x14ac:dyDescent="0.25">
      <c r="AZ4037" s="96" t="s">
        <v>4113</v>
      </c>
      <c r="BA4037" s="96" t="s">
        <v>12</v>
      </c>
      <c r="BB4037" s="96">
        <v>5</v>
      </c>
      <c r="BC4037" t="s">
        <v>4577</v>
      </c>
      <c r="BD4037" t="s">
        <v>6817</v>
      </c>
      <c r="BE4037" t="s">
        <v>4578</v>
      </c>
      <c r="BF4037" t="s">
        <v>6818</v>
      </c>
      <c r="BG4037" t="s">
        <v>6819</v>
      </c>
      <c r="BH4037" t="s">
        <v>6793</v>
      </c>
      <c r="BI4037"/>
      <c r="BJ4037" s="96">
        <v>4</v>
      </c>
      <c r="BK4037" s="96" t="s">
        <v>4306</v>
      </c>
      <c r="BL4037" s="68" t="s">
        <v>6786</v>
      </c>
      <c r="CQ4037" s="205">
        <v>1</v>
      </c>
    </row>
    <row r="4038" spans="52:95" x14ac:dyDescent="0.25">
      <c r="AZ4038" s="96" t="s">
        <v>4124</v>
      </c>
      <c r="BA4038" s="96" t="s">
        <v>10</v>
      </c>
      <c r="BB4038" s="96">
        <v>1</v>
      </c>
      <c r="BC4038" t="s">
        <v>4512</v>
      </c>
      <c r="BD4038" t="s">
        <v>7593</v>
      </c>
      <c r="BE4038" t="s">
        <v>7594</v>
      </c>
      <c r="BF4038" t="s">
        <v>7467</v>
      </c>
      <c r="BJ4038" s="96">
        <v>4</v>
      </c>
      <c r="BK4038" s="96" t="s">
        <v>4292</v>
      </c>
      <c r="BL4038" s="68" t="s">
        <v>6786</v>
      </c>
      <c r="CQ4038" s="205">
        <v>1</v>
      </c>
    </row>
    <row r="4039" spans="52:95" x14ac:dyDescent="0.25">
      <c r="AZ4039" s="96" t="s">
        <v>4124</v>
      </c>
      <c r="BA4039" s="96" t="s">
        <v>10</v>
      </c>
      <c r="BB4039" s="96">
        <v>2</v>
      </c>
      <c r="BC4039" t="s">
        <v>4518</v>
      </c>
      <c r="BD4039" t="s">
        <v>7593</v>
      </c>
      <c r="BE4039" t="s">
        <v>6787</v>
      </c>
      <c r="BF4039" t="s">
        <v>6788</v>
      </c>
      <c r="BG4039" t="s">
        <v>6789</v>
      </c>
      <c r="BJ4039" s="96">
        <v>4</v>
      </c>
      <c r="BK4039" s="96" t="s">
        <v>4293</v>
      </c>
      <c r="BL4039" s="68" t="s">
        <v>6786</v>
      </c>
      <c r="CQ4039" s="205">
        <v>1</v>
      </c>
    </row>
    <row r="4040" spans="52:95" x14ac:dyDescent="0.25">
      <c r="AZ4040" s="96" t="s">
        <v>4124</v>
      </c>
      <c r="BA4040" s="96" t="s">
        <v>10</v>
      </c>
      <c r="BB4040" s="96">
        <v>3</v>
      </c>
      <c r="BC4040" t="s">
        <v>4523</v>
      </c>
      <c r="BD4040" t="s">
        <v>7593</v>
      </c>
      <c r="BE4040" t="s">
        <v>7595</v>
      </c>
      <c r="BJ4040" s="96">
        <v>4</v>
      </c>
      <c r="BK4040" s="96" t="s">
        <v>4294</v>
      </c>
      <c r="BL4040" s="68" t="s">
        <v>6786</v>
      </c>
      <c r="CQ4040" s="205">
        <v>1</v>
      </c>
    </row>
    <row r="4041" spans="52:95" x14ac:dyDescent="0.25">
      <c r="AZ4041" s="96" t="s">
        <v>4124</v>
      </c>
      <c r="BA4041" s="96" t="s">
        <v>10</v>
      </c>
      <c r="BB4041" s="96">
        <v>4</v>
      </c>
      <c r="BC4041" t="s">
        <v>4527</v>
      </c>
      <c r="BD4041" t="s">
        <v>7593</v>
      </c>
      <c r="BE4041" t="s">
        <v>7180</v>
      </c>
      <c r="BJ4041" s="96">
        <v>4</v>
      </c>
      <c r="BK4041" s="96" t="s">
        <v>4295</v>
      </c>
      <c r="BL4041" s="68" t="s">
        <v>6786</v>
      </c>
      <c r="CQ4041" s="205">
        <v>1</v>
      </c>
    </row>
    <row r="4042" spans="52:95" x14ac:dyDescent="0.25">
      <c r="AZ4042" s="96" t="s">
        <v>4124</v>
      </c>
      <c r="BA4042" s="96" t="s">
        <v>10</v>
      </c>
      <c r="BB4042" s="96">
        <v>5</v>
      </c>
      <c r="BC4042" t="s">
        <v>4531</v>
      </c>
      <c r="BD4042" t="s">
        <v>7593</v>
      </c>
      <c r="BE4042" t="s">
        <v>7596</v>
      </c>
      <c r="BF4042" t="s">
        <v>6792</v>
      </c>
      <c r="BG4042" t="s">
        <v>6793</v>
      </c>
      <c r="BJ4042" s="96">
        <v>4</v>
      </c>
      <c r="BK4042" s="96" t="s">
        <v>4296</v>
      </c>
      <c r="BL4042" s="68" t="s">
        <v>6786</v>
      </c>
      <c r="CQ4042" s="205">
        <v>1</v>
      </c>
    </row>
    <row r="4043" spans="52:95" x14ac:dyDescent="0.25">
      <c r="AZ4043" s="96" t="s">
        <v>4124</v>
      </c>
      <c r="BA4043" s="96" t="s">
        <v>54</v>
      </c>
      <c r="BB4043" s="96">
        <v>1</v>
      </c>
      <c r="BC4043" t="s">
        <v>4536</v>
      </c>
      <c r="BD4043" t="s">
        <v>7470</v>
      </c>
      <c r="BJ4043" s="96">
        <v>4</v>
      </c>
      <c r="BK4043" s="96" t="s">
        <v>4297</v>
      </c>
      <c r="BL4043" s="68" t="s">
        <v>6786</v>
      </c>
      <c r="CQ4043" s="205">
        <v>1</v>
      </c>
    </row>
    <row r="4044" spans="52:95" x14ac:dyDescent="0.25">
      <c r="AZ4044" s="96" t="s">
        <v>4124</v>
      </c>
      <c r="BA4044" s="96" t="s">
        <v>54</v>
      </c>
      <c r="BB4044" s="96">
        <v>2</v>
      </c>
      <c r="BC4044" t="s">
        <v>4540</v>
      </c>
      <c r="BD4044" t="s">
        <v>4541</v>
      </c>
      <c r="BE4044" t="s">
        <v>6794</v>
      </c>
      <c r="BF4044" t="s">
        <v>6789</v>
      </c>
      <c r="BG4044" t="s">
        <v>6788</v>
      </c>
      <c r="BH4044" s="96" t="s">
        <v>6795</v>
      </c>
      <c r="BJ4044" s="96">
        <v>4</v>
      </c>
      <c r="BK4044" s="96" t="s">
        <v>4298</v>
      </c>
      <c r="BL4044" s="68" t="s">
        <v>6786</v>
      </c>
      <c r="CQ4044" s="205">
        <v>1</v>
      </c>
    </row>
    <row r="4045" spans="52:95" x14ac:dyDescent="0.25">
      <c r="AZ4045" s="96" t="s">
        <v>4124</v>
      </c>
      <c r="BA4045" s="96" t="s">
        <v>54</v>
      </c>
      <c r="BB4045" s="96">
        <v>3</v>
      </c>
      <c r="BC4045" t="s">
        <v>4545</v>
      </c>
      <c r="BD4045" t="s">
        <v>7595</v>
      </c>
      <c r="BJ4045" s="96">
        <v>4</v>
      </c>
      <c r="BK4045" s="96" t="s">
        <v>4299</v>
      </c>
      <c r="BL4045" s="68" t="s">
        <v>6786</v>
      </c>
      <c r="CQ4045" s="205">
        <v>1</v>
      </c>
    </row>
    <row r="4046" spans="52:95" x14ac:dyDescent="0.25">
      <c r="AZ4046" s="96" t="s">
        <v>4124</v>
      </c>
      <c r="BA4046" s="96" t="s">
        <v>54</v>
      </c>
      <c r="BB4046" s="96">
        <v>4</v>
      </c>
      <c r="BC4046" t="s">
        <v>4550</v>
      </c>
      <c r="BD4046" t="s">
        <v>4551</v>
      </c>
      <c r="BE4046" t="s">
        <v>6799</v>
      </c>
      <c r="BF4046" t="s">
        <v>6800</v>
      </c>
      <c r="BG4046" t="s">
        <v>6801</v>
      </c>
      <c r="BH4046" s="96" t="s">
        <v>6802</v>
      </c>
      <c r="BI4046" s="96" t="s">
        <v>6803</v>
      </c>
      <c r="BJ4046" s="96">
        <v>4</v>
      </c>
      <c r="BK4046" s="96" t="s">
        <v>4300</v>
      </c>
      <c r="BL4046" s="68" t="s">
        <v>6786</v>
      </c>
      <c r="CQ4046" s="205">
        <v>1</v>
      </c>
    </row>
    <row r="4047" spans="52:95" x14ac:dyDescent="0.25">
      <c r="AZ4047" s="96" t="s">
        <v>4124</v>
      </c>
      <c r="BA4047" s="96" t="s">
        <v>54</v>
      </c>
      <c r="BB4047" s="96">
        <v>5</v>
      </c>
      <c r="BC4047" t="s">
        <v>4555</v>
      </c>
      <c r="BD4047" t="s">
        <v>4556</v>
      </c>
      <c r="BE4047" t="s">
        <v>6804</v>
      </c>
      <c r="BF4047" t="s">
        <v>6805</v>
      </c>
      <c r="BG4047" t="s">
        <v>6806</v>
      </c>
      <c r="BH4047" s="96" t="s">
        <v>6807</v>
      </c>
      <c r="BJ4047" s="96">
        <v>4</v>
      </c>
      <c r="BK4047" s="96" t="s">
        <v>4301</v>
      </c>
      <c r="BL4047" s="68" t="s">
        <v>6786</v>
      </c>
      <c r="CQ4047" s="205">
        <v>1</v>
      </c>
    </row>
    <row r="4048" spans="52:95" x14ac:dyDescent="0.25">
      <c r="AZ4048" s="96" t="s">
        <v>4124</v>
      </c>
      <c r="BA4048" s="96" t="s">
        <v>12</v>
      </c>
      <c r="BB4048" s="96">
        <v>1</v>
      </c>
      <c r="BC4048" t="s">
        <v>4560</v>
      </c>
      <c r="BD4048" t="s">
        <v>7594</v>
      </c>
      <c r="BE4048" t="s">
        <v>7467</v>
      </c>
      <c r="BH4048"/>
      <c r="BI4048"/>
      <c r="BJ4048" s="96">
        <v>4</v>
      </c>
      <c r="BK4048" s="96" t="s">
        <v>4302</v>
      </c>
      <c r="BL4048" s="68" t="s">
        <v>6786</v>
      </c>
      <c r="CQ4048" s="205">
        <v>1</v>
      </c>
    </row>
    <row r="4049" spans="52:95" x14ac:dyDescent="0.25">
      <c r="AZ4049" s="96" t="s">
        <v>4124</v>
      </c>
      <c r="BA4049" s="96" t="s">
        <v>12</v>
      </c>
      <c r="BB4049" s="96">
        <v>2</v>
      </c>
      <c r="BC4049" t="s">
        <v>4564</v>
      </c>
      <c r="BD4049" t="s">
        <v>4565</v>
      </c>
      <c r="BE4049" t="s">
        <v>6808</v>
      </c>
      <c r="BF4049" t="s">
        <v>6809</v>
      </c>
      <c r="BG4049" t="s">
        <v>6810</v>
      </c>
      <c r="BH4049" t="s">
        <v>6811</v>
      </c>
      <c r="BI4049"/>
      <c r="BJ4049" s="96">
        <v>4</v>
      </c>
      <c r="BK4049" s="96" t="s">
        <v>4303</v>
      </c>
      <c r="BL4049" s="68" t="s">
        <v>6786</v>
      </c>
      <c r="CQ4049" s="205">
        <v>1</v>
      </c>
    </row>
    <row r="4050" spans="52:95" x14ac:dyDescent="0.25">
      <c r="AZ4050" s="96" t="s">
        <v>4124</v>
      </c>
      <c r="BA4050" s="96" t="s">
        <v>12</v>
      </c>
      <c r="BB4050" s="96">
        <v>3</v>
      </c>
      <c r="BC4050" t="s">
        <v>4569</v>
      </c>
      <c r="BD4050" t="s">
        <v>7597</v>
      </c>
      <c r="BE4050" t="s">
        <v>7595</v>
      </c>
      <c r="BH4050"/>
      <c r="BI4050"/>
      <c r="BJ4050" s="96">
        <v>4</v>
      </c>
      <c r="BK4050" s="96" t="s">
        <v>4304</v>
      </c>
      <c r="BL4050" s="68" t="s">
        <v>6786</v>
      </c>
      <c r="CQ4050" s="205">
        <v>1</v>
      </c>
    </row>
    <row r="4051" spans="52:95" x14ac:dyDescent="0.25">
      <c r="AZ4051" s="96" t="s">
        <v>4124</v>
      </c>
      <c r="BA4051" s="96" t="s">
        <v>12</v>
      </c>
      <c r="BB4051" s="96">
        <v>4</v>
      </c>
      <c r="BC4051" t="s">
        <v>4573</v>
      </c>
      <c r="BD4051" t="s">
        <v>6812</v>
      </c>
      <c r="BE4051" t="s">
        <v>6813</v>
      </c>
      <c r="BF4051" t="s">
        <v>6802</v>
      </c>
      <c r="BG4051" t="s">
        <v>6814</v>
      </c>
      <c r="BH4051" t="s">
        <v>6815</v>
      </c>
      <c r="BI4051" t="s">
        <v>6816</v>
      </c>
      <c r="BJ4051" s="96">
        <v>4</v>
      </c>
      <c r="BK4051" s="96" t="s">
        <v>4305</v>
      </c>
      <c r="BL4051" s="68" t="s">
        <v>6786</v>
      </c>
      <c r="CQ4051" s="205">
        <v>1</v>
      </c>
    </row>
    <row r="4052" spans="52:95" x14ac:dyDescent="0.25">
      <c r="AZ4052" s="96" t="s">
        <v>4124</v>
      </c>
      <c r="BA4052" s="96" t="s">
        <v>12</v>
      </c>
      <c r="BB4052" s="96">
        <v>5</v>
      </c>
      <c r="BC4052" t="s">
        <v>4577</v>
      </c>
      <c r="BD4052" t="s">
        <v>6817</v>
      </c>
      <c r="BE4052" t="s">
        <v>4578</v>
      </c>
      <c r="BF4052" t="s">
        <v>6818</v>
      </c>
      <c r="BG4052" t="s">
        <v>6819</v>
      </c>
      <c r="BH4052" t="s">
        <v>6793</v>
      </c>
      <c r="BI4052"/>
      <c r="BJ4052" s="96">
        <v>4</v>
      </c>
      <c r="BK4052" s="96" t="s">
        <v>4306</v>
      </c>
      <c r="BL4052" s="68" t="s">
        <v>6786</v>
      </c>
      <c r="CQ4052" s="205">
        <v>1</v>
      </c>
    </row>
    <row r="4053" spans="52:95" x14ac:dyDescent="0.25">
      <c r="AZ4053" s="96" t="s">
        <v>4135</v>
      </c>
      <c r="BA4053" s="96" t="s">
        <v>10</v>
      </c>
      <c r="BB4053" s="96">
        <v>1</v>
      </c>
      <c r="BC4053" t="s">
        <v>4512</v>
      </c>
      <c r="BD4053" t="s">
        <v>7598</v>
      </c>
      <c r="BE4053" t="s">
        <v>7594</v>
      </c>
      <c r="BF4053" t="s">
        <v>7599</v>
      </c>
      <c r="BJ4053" s="96">
        <v>4</v>
      </c>
      <c r="BK4053" s="96" t="s">
        <v>4292</v>
      </c>
      <c r="BL4053" s="68" t="s">
        <v>6786</v>
      </c>
      <c r="CQ4053" s="205">
        <v>1</v>
      </c>
    </row>
    <row r="4054" spans="52:95" x14ac:dyDescent="0.25">
      <c r="AZ4054" s="96" t="s">
        <v>4135</v>
      </c>
      <c r="BA4054" s="96" t="s">
        <v>10</v>
      </c>
      <c r="BB4054" s="96">
        <v>2</v>
      </c>
      <c r="BC4054" t="s">
        <v>4518</v>
      </c>
      <c r="BD4054" t="s">
        <v>7598</v>
      </c>
      <c r="BE4054" t="s">
        <v>6787</v>
      </c>
      <c r="BF4054" t="s">
        <v>6788</v>
      </c>
      <c r="BG4054" t="s">
        <v>6789</v>
      </c>
      <c r="BJ4054" s="96">
        <v>4</v>
      </c>
      <c r="BK4054" s="96" t="s">
        <v>4293</v>
      </c>
      <c r="BL4054" s="68" t="s">
        <v>6786</v>
      </c>
      <c r="CQ4054" s="205">
        <v>1</v>
      </c>
    </row>
    <row r="4055" spans="52:95" x14ac:dyDescent="0.25">
      <c r="AZ4055" s="96" t="s">
        <v>4135</v>
      </c>
      <c r="BA4055" s="96" t="s">
        <v>10</v>
      </c>
      <c r="BB4055" s="96">
        <v>3</v>
      </c>
      <c r="BC4055" t="s">
        <v>4523</v>
      </c>
      <c r="BD4055" t="s">
        <v>7598</v>
      </c>
      <c r="BE4055" t="s">
        <v>7600</v>
      </c>
      <c r="BJ4055" s="96">
        <v>4</v>
      </c>
      <c r="BK4055" s="96" t="s">
        <v>4294</v>
      </c>
      <c r="BL4055" s="68" t="s">
        <v>6786</v>
      </c>
      <c r="CQ4055" s="205">
        <v>1</v>
      </c>
    </row>
    <row r="4056" spans="52:95" x14ac:dyDescent="0.25">
      <c r="AZ4056" s="96" t="s">
        <v>4135</v>
      </c>
      <c r="BA4056" s="96" t="s">
        <v>10</v>
      </c>
      <c r="BB4056" s="96">
        <v>4</v>
      </c>
      <c r="BC4056" t="s">
        <v>4527</v>
      </c>
      <c r="BD4056" t="s">
        <v>7598</v>
      </c>
      <c r="BE4056" t="s">
        <v>7180</v>
      </c>
      <c r="BJ4056" s="96">
        <v>4</v>
      </c>
      <c r="BK4056" s="96" t="s">
        <v>4295</v>
      </c>
      <c r="BL4056" s="68" t="s">
        <v>6786</v>
      </c>
      <c r="CQ4056" s="205">
        <v>1</v>
      </c>
    </row>
    <row r="4057" spans="52:95" x14ac:dyDescent="0.25">
      <c r="AZ4057" s="96" t="s">
        <v>4135</v>
      </c>
      <c r="BA4057" s="96" t="s">
        <v>10</v>
      </c>
      <c r="BB4057" s="96">
        <v>5</v>
      </c>
      <c r="BC4057" t="s">
        <v>4531</v>
      </c>
      <c r="BD4057" t="s">
        <v>7598</v>
      </c>
      <c r="BE4057" t="s">
        <v>7601</v>
      </c>
      <c r="BF4057" t="s">
        <v>6792</v>
      </c>
      <c r="BG4057" t="s">
        <v>6793</v>
      </c>
      <c r="BJ4057" s="96">
        <v>4</v>
      </c>
      <c r="BK4057" s="96" t="s">
        <v>4296</v>
      </c>
      <c r="BL4057" s="68" t="s">
        <v>6786</v>
      </c>
      <c r="CQ4057" s="205">
        <v>1</v>
      </c>
    </row>
    <row r="4058" spans="52:95" x14ac:dyDescent="0.25">
      <c r="AZ4058" s="96" t="s">
        <v>4135</v>
      </c>
      <c r="BA4058" s="96" t="s">
        <v>54</v>
      </c>
      <c r="BB4058" s="96">
        <v>1</v>
      </c>
      <c r="BC4058" t="s">
        <v>4536</v>
      </c>
      <c r="BD4058" t="s">
        <v>7602</v>
      </c>
      <c r="BJ4058" s="96">
        <v>4</v>
      </c>
      <c r="BK4058" s="96" t="s">
        <v>4297</v>
      </c>
      <c r="BL4058" s="68" t="s">
        <v>6786</v>
      </c>
      <c r="CQ4058" s="205">
        <v>1</v>
      </c>
    </row>
    <row r="4059" spans="52:95" x14ac:dyDescent="0.25">
      <c r="AZ4059" s="96" t="s">
        <v>4135</v>
      </c>
      <c r="BA4059" s="96" t="s">
        <v>54</v>
      </c>
      <c r="BB4059" s="96">
        <v>2</v>
      </c>
      <c r="BC4059" t="s">
        <v>4540</v>
      </c>
      <c r="BD4059" t="s">
        <v>4541</v>
      </c>
      <c r="BE4059" t="s">
        <v>6794</v>
      </c>
      <c r="BF4059" t="s">
        <v>6789</v>
      </c>
      <c r="BG4059" t="s">
        <v>6788</v>
      </c>
      <c r="BH4059" s="96" t="s">
        <v>6795</v>
      </c>
      <c r="BJ4059" s="96">
        <v>4</v>
      </c>
      <c r="BK4059" s="96" t="s">
        <v>4298</v>
      </c>
      <c r="BL4059" s="68" t="s">
        <v>6786</v>
      </c>
      <c r="CQ4059" s="205">
        <v>1</v>
      </c>
    </row>
    <row r="4060" spans="52:95" x14ac:dyDescent="0.25">
      <c r="AZ4060" s="96" t="s">
        <v>4135</v>
      </c>
      <c r="BA4060" s="96" t="s">
        <v>54</v>
      </c>
      <c r="BB4060" s="96">
        <v>3</v>
      </c>
      <c r="BC4060" t="s">
        <v>4545</v>
      </c>
      <c r="BD4060" t="s">
        <v>7600</v>
      </c>
      <c r="BJ4060" s="96">
        <v>4</v>
      </c>
      <c r="BK4060" s="96" t="s">
        <v>4299</v>
      </c>
      <c r="BL4060" s="68" t="s">
        <v>6786</v>
      </c>
      <c r="CQ4060" s="205">
        <v>1</v>
      </c>
    </row>
    <row r="4061" spans="52:95" x14ac:dyDescent="0.25">
      <c r="AZ4061" s="96" t="s">
        <v>4135</v>
      </c>
      <c r="BA4061" s="96" t="s">
        <v>54</v>
      </c>
      <c r="BB4061" s="96">
        <v>4</v>
      </c>
      <c r="BC4061" t="s">
        <v>4550</v>
      </c>
      <c r="BD4061" t="s">
        <v>4551</v>
      </c>
      <c r="BE4061" t="s">
        <v>6799</v>
      </c>
      <c r="BF4061" t="s">
        <v>6800</v>
      </c>
      <c r="BG4061" t="s">
        <v>6801</v>
      </c>
      <c r="BH4061" s="96" t="s">
        <v>6802</v>
      </c>
      <c r="BI4061" s="96" t="s">
        <v>6803</v>
      </c>
      <c r="BJ4061" s="96">
        <v>4</v>
      </c>
      <c r="BK4061" s="96" t="s">
        <v>4300</v>
      </c>
      <c r="BL4061" s="68" t="s">
        <v>6786</v>
      </c>
      <c r="CQ4061" s="205">
        <v>1</v>
      </c>
    </row>
    <row r="4062" spans="52:95" x14ac:dyDescent="0.25">
      <c r="AZ4062" s="96" t="s">
        <v>4135</v>
      </c>
      <c r="BA4062" s="96" t="s">
        <v>54</v>
      </c>
      <c r="BB4062" s="96">
        <v>5</v>
      </c>
      <c r="BC4062" t="s">
        <v>4555</v>
      </c>
      <c r="BD4062" t="s">
        <v>4556</v>
      </c>
      <c r="BE4062" t="s">
        <v>6804</v>
      </c>
      <c r="BF4062" t="s">
        <v>6805</v>
      </c>
      <c r="BG4062" t="s">
        <v>6806</v>
      </c>
      <c r="BH4062" s="96" t="s">
        <v>6807</v>
      </c>
      <c r="BJ4062" s="96">
        <v>4</v>
      </c>
      <c r="BK4062" s="96" t="s">
        <v>4301</v>
      </c>
      <c r="BL4062" s="68" t="s">
        <v>6786</v>
      </c>
      <c r="CQ4062" s="205">
        <v>1</v>
      </c>
    </row>
    <row r="4063" spans="52:95" x14ac:dyDescent="0.25">
      <c r="AZ4063" s="96" t="s">
        <v>4135</v>
      </c>
      <c r="BA4063" s="96" t="s">
        <v>12</v>
      </c>
      <c r="BB4063" s="96">
        <v>1</v>
      </c>
      <c r="BC4063" t="s">
        <v>4560</v>
      </c>
      <c r="BD4063" t="s">
        <v>7594</v>
      </c>
      <c r="BE4063" t="s">
        <v>7599</v>
      </c>
      <c r="BH4063"/>
      <c r="BI4063"/>
      <c r="BJ4063" s="96">
        <v>4</v>
      </c>
      <c r="BK4063" s="96" t="s">
        <v>4302</v>
      </c>
      <c r="BL4063" s="68" t="s">
        <v>6786</v>
      </c>
      <c r="CQ4063" s="205">
        <v>1</v>
      </c>
    </row>
    <row r="4064" spans="52:95" x14ac:dyDescent="0.25">
      <c r="AZ4064" s="96" t="s">
        <v>4135</v>
      </c>
      <c r="BA4064" s="96" t="s">
        <v>12</v>
      </c>
      <c r="BB4064" s="96">
        <v>2</v>
      </c>
      <c r="BC4064" t="s">
        <v>4564</v>
      </c>
      <c r="BD4064" t="s">
        <v>4565</v>
      </c>
      <c r="BE4064" t="s">
        <v>6808</v>
      </c>
      <c r="BF4064" t="s">
        <v>6809</v>
      </c>
      <c r="BG4064" t="s">
        <v>6810</v>
      </c>
      <c r="BH4064" t="s">
        <v>6811</v>
      </c>
      <c r="BI4064"/>
      <c r="BJ4064" s="96">
        <v>4</v>
      </c>
      <c r="BK4064" s="96" t="s">
        <v>4303</v>
      </c>
      <c r="BL4064" s="68" t="s">
        <v>6786</v>
      </c>
      <c r="CQ4064" s="205">
        <v>1</v>
      </c>
    </row>
    <row r="4065" spans="52:95" x14ac:dyDescent="0.25">
      <c r="AZ4065" s="96" t="s">
        <v>4135</v>
      </c>
      <c r="BA4065" s="96" t="s">
        <v>12</v>
      </c>
      <c r="BB4065" s="96">
        <v>3</v>
      </c>
      <c r="BC4065" t="s">
        <v>4569</v>
      </c>
      <c r="BD4065" t="s">
        <v>7603</v>
      </c>
      <c r="BE4065" t="s">
        <v>7600</v>
      </c>
      <c r="BH4065"/>
      <c r="BI4065"/>
      <c r="BJ4065" s="96">
        <v>4</v>
      </c>
      <c r="BK4065" s="96" t="s">
        <v>4304</v>
      </c>
      <c r="BL4065" s="68" t="s">
        <v>6786</v>
      </c>
      <c r="CQ4065" s="205">
        <v>1</v>
      </c>
    </row>
    <row r="4066" spans="52:95" x14ac:dyDescent="0.25">
      <c r="AZ4066" s="96" t="s">
        <v>4135</v>
      </c>
      <c r="BA4066" s="96" t="s">
        <v>12</v>
      </c>
      <c r="BB4066" s="96">
        <v>4</v>
      </c>
      <c r="BC4066" t="s">
        <v>4573</v>
      </c>
      <c r="BD4066" t="s">
        <v>6812</v>
      </c>
      <c r="BE4066" t="s">
        <v>6813</v>
      </c>
      <c r="BF4066" t="s">
        <v>6802</v>
      </c>
      <c r="BG4066" t="s">
        <v>6814</v>
      </c>
      <c r="BH4066" t="s">
        <v>6815</v>
      </c>
      <c r="BI4066" t="s">
        <v>6816</v>
      </c>
      <c r="BJ4066" s="96">
        <v>4</v>
      </c>
      <c r="BK4066" s="96" t="s">
        <v>4305</v>
      </c>
      <c r="BL4066" s="68" t="s">
        <v>6786</v>
      </c>
      <c r="CQ4066" s="205">
        <v>1</v>
      </c>
    </row>
    <row r="4067" spans="52:95" x14ac:dyDescent="0.25">
      <c r="AZ4067" s="96" t="s">
        <v>4135</v>
      </c>
      <c r="BA4067" s="96" t="s">
        <v>12</v>
      </c>
      <c r="BB4067" s="96">
        <v>5</v>
      </c>
      <c r="BC4067" t="s">
        <v>4577</v>
      </c>
      <c r="BD4067" t="s">
        <v>6817</v>
      </c>
      <c r="BE4067" t="s">
        <v>4578</v>
      </c>
      <c r="BF4067" t="s">
        <v>6818</v>
      </c>
      <c r="BG4067" t="s">
        <v>6819</v>
      </c>
      <c r="BH4067" t="s">
        <v>6793</v>
      </c>
      <c r="BI4067"/>
      <c r="BJ4067" s="96">
        <v>4</v>
      </c>
      <c r="BK4067" s="96" t="s">
        <v>4306</v>
      </c>
      <c r="BL4067" s="68" t="s">
        <v>6786</v>
      </c>
      <c r="CQ4067" s="205">
        <v>1</v>
      </c>
    </row>
    <row r="4068" spans="52:95" x14ac:dyDescent="0.25">
      <c r="AZ4068" s="96" t="s">
        <v>4145</v>
      </c>
      <c r="BA4068" s="96" t="s">
        <v>10</v>
      </c>
      <c r="BB4068" s="96">
        <v>1</v>
      </c>
      <c r="BC4068" t="s">
        <v>4512</v>
      </c>
      <c r="BD4068" t="s">
        <v>7604</v>
      </c>
      <c r="BE4068" t="s">
        <v>7594</v>
      </c>
      <c r="BF4068" t="s">
        <v>3639</v>
      </c>
      <c r="BJ4068" s="96">
        <v>4</v>
      </c>
      <c r="BK4068" s="96" t="s">
        <v>4292</v>
      </c>
      <c r="BL4068" s="68" t="s">
        <v>6786</v>
      </c>
      <c r="CQ4068" s="205">
        <v>1</v>
      </c>
    </row>
    <row r="4069" spans="52:95" x14ac:dyDescent="0.25">
      <c r="AZ4069" s="96" t="s">
        <v>4145</v>
      </c>
      <c r="BA4069" s="96" t="s">
        <v>10</v>
      </c>
      <c r="BB4069" s="96">
        <v>2</v>
      </c>
      <c r="BC4069" t="s">
        <v>4518</v>
      </c>
      <c r="BD4069" t="s">
        <v>7604</v>
      </c>
      <c r="BE4069" t="s">
        <v>6787</v>
      </c>
      <c r="BF4069" t="s">
        <v>6788</v>
      </c>
      <c r="BG4069" t="s">
        <v>6789</v>
      </c>
      <c r="BJ4069" s="96">
        <v>4</v>
      </c>
      <c r="BK4069" s="96" t="s">
        <v>4293</v>
      </c>
      <c r="BL4069" s="68" t="s">
        <v>6786</v>
      </c>
      <c r="CQ4069" s="205">
        <v>1</v>
      </c>
    </row>
    <row r="4070" spans="52:95" x14ac:dyDescent="0.25">
      <c r="AZ4070" s="96" t="s">
        <v>4145</v>
      </c>
      <c r="BA4070" s="96" t="s">
        <v>10</v>
      </c>
      <c r="BB4070" s="96">
        <v>3</v>
      </c>
      <c r="BC4070" t="s">
        <v>4523</v>
      </c>
      <c r="BD4070" t="s">
        <v>7604</v>
      </c>
      <c r="BE4070" t="s">
        <v>7605</v>
      </c>
      <c r="BJ4070" s="96">
        <v>4</v>
      </c>
      <c r="BK4070" s="96" t="s">
        <v>4294</v>
      </c>
      <c r="BL4070" s="68" t="s">
        <v>6786</v>
      </c>
      <c r="CQ4070" s="205">
        <v>1</v>
      </c>
    </row>
    <row r="4071" spans="52:95" x14ac:dyDescent="0.25">
      <c r="AZ4071" s="96" t="s">
        <v>4145</v>
      </c>
      <c r="BA4071" s="96" t="s">
        <v>10</v>
      </c>
      <c r="BB4071" s="96">
        <v>4</v>
      </c>
      <c r="BC4071" t="s">
        <v>4527</v>
      </c>
      <c r="BD4071" t="s">
        <v>7604</v>
      </c>
      <c r="BE4071" t="s">
        <v>7180</v>
      </c>
      <c r="BJ4071" s="96">
        <v>4</v>
      </c>
      <c r="BK4071" s="96" t="s">
        <v>4295</v>
      </c>
      <c r="BL4071" s="68" t="s">
        <v>6786</v>
      </c>
      <c r="CQ4071" s="205">
        <v>1</v>
      </c>
    </row>
    <row r="4072" spans="52:95" x14ac:dyDescent="0.25">
      <c r="AZ4072" s="96" t="s">
        <v>4145</v>
      </c>
      <c r="BA4072" s="96" t="s">
        <v>10</v>
      </c>
      <c r="BB4072" s="96">
        <v>5</v>
      </c>
      <c r="BC4072" t="s">
        <v>4531</v>
      </c>
      <c r="BD4072" t="s">
        <v>7604</v>
      </c>
      <c r="BE4072" t="s">
        <v>7606</v>
      </c>
      <c r="BF4072" t="s">
        <v>6792</v>
      </c>
      <c r="BG4072" t="s">
        <v>6793</v>
      </c>
      <c r="BJ4072" s="96">
        <v>4</v>
      </c>
      <c r="BK4072" s="96" t="s">
        <v>4296</v>
      </c>
      <c r="BL4072" s="68" t="s">
        <v>6786</v>
      </c>
      <c r="CQ4072" s="205">
        <v>1</v>
      </c>
    </row>
    <row r="4073" spans="52:95" x14ac:dyDescent="0.25">
      <c r="AZ4073" s="96" t="s">
        <v>4145</v>
      </c>
      <c r="BA4073" s="96" t="s">
        <v>54</v>
      </c>
      <c r="BB4073" s="96">
        <v>1</v>
      </c>
      <c r="BC4073" t="s">
        <v>4536</v>
      </c>
      <c r="BD4073" t="s">
        <v>7365</v>
      </c>
      <c r="BJ4073" s="96">
        <v>4</v>
      </c>
      <c r="BK4073" s="96" t="s">
        <v>4297</v>
      </c>
      <c r="BL4073" s="68" t="s">
        <v>6786</v>
      </c>
      <c r="CQ4073" s="205">
        <v>1</v>
      </c>
    </row>
    <row r="4074" spans="52:95" x14ac:dyDescent="0.25">
      <c r="AZ4074" s="96" t="s">
        <v>4145</v>
      </c>
      <c r="BA4074" s="96" t="s">
        <v>54</v>
      </c>
      <c r="BB4074" s="96">
        <v>2</v>
      </c>
      <c r="BC4074" t="s">
        <v>4540</v>
      </c>
      <c r="BD4074" t="s">
        <v>4541</v>
      </c>
      <c r="BE4074" t="s">
        <v>6794</v>
      </c>
      <c r="BF4074" t="s">
        <v>6789</v>
      </c>
      <c r="BG4074" t="s">
        <v>6788</v>
      </c>
      <c r="BH4074" s="96" t="s">
        <v>6795</v>
      </c>
      <c r="BJ4074" s="96">
        <v>4</v>
      </c>
      <c r="BK4074" s="96" t="s">
        <v>4298</v>
      </c>
      <c r="BL4074" s="68" t="s">
        <v>6786</v>
      </c>
      <c r="CQ4074" s="205">
        <v>1</v>
      </c>
    </row>
    <row r="4075" spans="52:95" x14ac:dyDescent="0.25">
      <c r="AZ4075" s="96" t="s">
        <v>4145</v>
      </c>
      <c r="BA4075" s="96" t="s">
        <v>54</v>
      </c>
      <c r="BB4075" s="96">
        <v>3</v>
      </c>
      <c r="BC4075" t="s">
        <v>4545</v>
      </c>
      <c r="BD4075" t="s">
        <v>7605</v>
      </c>
      <c r="BJ4075" s="96">
        <v>4</v>
      </c>
      <c r="BK4075" s="96" t="s">
        <v>4299</v>
      </c>
      <c r="BL4075" s="68" t="s">
        <v>6786</v>
      </c>
      <c r="CQ4075" s="205">
        <v>1</v>
      </c>
    </row>
    <row r="4076" spans="52:95" x14ac:dyDescent="0.25">
      <c r="AZ4076" s="96" t="s">
        <v>4145</v>
      </c>
      <c r="BA4076" s="96" t="s">
        <v>54</v>
      </c>
      <c r="BB4076" s="96">
        <v>4</v>
      </c>
      <c r="BC4076" t="s">
        <v>4550</v>
      </c>
      <c r="BD4076" t="s">
        <v>4551</v>
      </c>
      <c r="BE4076" t="s">
        <v>6799</v>
      </c>
      <c r="BF4076" t="s">
        <v>6800</v>
      </c>
      <c r="BG4076" t="s">
        <v>6801</v>
      </c>
      <c r="BH4076" s="96" t="s">
        <v>6802</v>
      </c>
      <c r="BI4076" s="96" t="s">
        <v>6803</v>
      </c>
      <c r="BJ4076" s="96">
        <v>4</v>
      </c>
      <c r="BK4076" s="96" t="s">
        <v>4300</v>
      </c>
      <c r="BL4076" s="68" t="s">
        <v>6786</v>
      </c>
      <c r="CQ4076" s="205">
        <v>1</v>
      </c>
    </row>
    <row r="4077" spans="52:95" x14ac:dyDescent="0.25">
      <c r="AZ4077" s="96" t="s">
        <v>4145</v>
      </c>
      <c r="BA4077" s="96" t="s">
        <v>54</v>
      </c>
      <c r="BB4077" s="96">
        <v>5</v>
      </c>
      <c r="BC4077" t="s">
        <v>4555</v>
      </c>
      <c r="BD4077" t="s">
        <v>4556</v>
      </c>
      <c r="BE4077" t="s">
        <v>6804</v>
      </c>
      <c r="BF4077" t="s">
        <v>6805</v>
      </c>
      <c r="BG4077" t="s">
        <v>6806</v>
      </c>
      <c r="BH4077" s="96" t="s">
        <v>6807</v>
      </c>
      <c r="BJ4077" s="96">
        <v>4</v>
      </c>
      <c r="BK4077" s="96" t="s">
        <v>4301</v>
      </c>
      <c r="BL4077" s="68" t="s">
        <v>6786</v>
      </c>
      <c r="CQ4077" s="205">
        <v>1</v>
      </c>
    </row>
    <row r="4078" spans="52:95" x14ac:dyDescent="0.25">
      <c r="AZ4078" s="96" t="s">
        <v>4145</v>
      </c>
      <c r="BA4078" s="96" t="s">
        <v>12</v>
      </c>
      <c r="BB4078" s="96">
        <v>1</v>
      </c>
      <c r="BC4078" t="s">
        <v>4560</v>
      </c>
      <c r="BD4078" t="s">
        <v>7594</v>
      </c>
      <c r="BE4078" t="s">
        <v>3639</v>
      </c>
      <c r="BH4078"/>
      <c r="BI4078"/>
      <c r="BJ4078" s="96">
        <v>4</v>
      </c>
      <c r="BK4078" s="96" t="s">
        <v>4302</v>
      </c>
      <c r="BL4078" s="68" t="s">
        <v>6786</v>
      </c>
      <c r="CQ4078" s="205">
        <v>1</v>
      </c>
    </row>
    <row r="4079" spans="52:95" x14ac:dyDescent="0.25">
      <c r="AZ4079" s="96" t="s">
        <v>4145</v>
      </c>
      <c r="BA4079" s="96" t="s">
        <v>12</v>
      </c>
      <c r="BB4079" s="96">
        <v>2</v>
      </c>
      <c r="BC4079" t="s">
        <v>4564</v>
      </c>
      <c r="BD4079" t="s">
        <v>4565</v>
      </c>
      <c r="BE4079" t="s">
        <v>6808</v>
      </c>
      <c r="BF4079" t="s">
        <v>6809</v>
      </c>
      <c r="BG4079" t="s">
        <v>6810</v>
      </c>
      <c r="BH4079" t="s">
        <v>6811</v>
      </c>
      <c r="BI4079"/>
      <c r="BJ4079" s="96">
        <v>4</v>
      </c>
      <c r="BK4079" s="96" t="s">
        <v>4303</v>
      </c>
      <c r="BL4079" s="68" t="s">
        <v>6786</v>
      </c>
      <c r="CQ4079" s="205">
        <v>1</v>
      </c>
    </row>
    <row r="4080" spans="52:95" x14ac:dyDescent="0.25">
      <c r="AZ4080" s="96" t="s">
        <v>4145</v>
      </c>
      <c r="BA4080" s="96" t="s">
        <v>12</v>
      </c>
      <c r="BB4080" s="96">
        <v>3</v>
      </c>
      <c r="BC4080" t="s">
        <v>4569</v>
      </c>
      <c r="BD4080" t="s">
        <v>7607</v>
      </c>
      <c r="BE4080" t="s">
        <v>7605</v>
      </c>
      <c r="BH4080"/>
      <c r="BI4080"/>
      <c r="BJ4080" s="96">
        <v>4</v>
      </c>
      <c r="BK4080" s="96" t="s">
        <v>4304</v>
      </c>
      <c r="BL4080" s="68" t="s">
        <v>6786</v>
      </c>
      <c r="CQ4080" s="205">
        <v>1</v>
      </c>
    </row>
    <row r="4081" spans="52:95" x14ac:dyDescent="0.25">
      <c r="AZ4081" s="96" t="s">
        <v>4145</v>
      </c>
      <c r="BA4081" s="96" t="s">
        <v>12</v>
      </c>
      <c r="BB4081" s="96">
        <v>4</v>
      </c>
      <c r="BC4081" t="s">
        <v>4573</v>
      </c>
      <c r="BD4081" t="s">
        <v>6812</v>
      </c>
      <c r="BE4081" t="s">
        <v>6813</v>
      </c>
      <c r="BF4081" t="s">
        <v>6802</v>
      </c>
      <c r="BG4081" t="s">
        <v>6814</v>
      </c>
      <c r="BH4081" t="s">
        <v>6815</v>
      </c>
      <c r="BI4081" t="s">
        <v>6816</v>
      </c>
      <c r="BJ4081" s="96">
        <v>4</v>
      </c>
      <c r="BK4081" s="96" t="s">
        <v>4305</v>
      </c>
      <c r="BL4081" s="68" t="s">
        <v>6786</v>
      </c>
      <c r="CQ4081" s="205">
        <v>1</v>
      </c>
    </row>
    <row r="4082" spans="52:95" x14ac:dyDescent="0.25">
      <c r="AZ4082" s="96" t="s">
        <v>4145</v>
      </c>
      <c r="BA4082" s="96" t="s">
        <v>12</v>
      </c>
      <c r="BB4082" s="96">
        <v>5</v>
      </c>
      <c r="BC4082" t="s">
        <v>4577</v>
      </c>
      <c r="BD4082" t="s">
        <v>6817</v>
      </c>
      <c r="BE4082" t="s">
        <v>4578</v>
      </c>
      <c r="BF4082" t="s">
        <v>6818</v>
      </c>
      <c r="BG4082" t="s">
        <v>6819</v>
      </c>
      <c r="BH4082" t="s">
        <v>6793</v>
      </c>
      <c r="BI4082"/>
      <c r="BJ4082" s="96">
        <v>4</v>
      </c>
      <c r="BK4082" s="96" t="s">
        <v>4306</v>
      </c>
      <c r="BL4082" s="68" t="s">
        <v>6786</v>
      </c>
      <c r="CQ4082" s="205">
        <v>1</v>
      </c>
    </row>
    <row r="4083" spans="52:95" x14ac:dyDescent="0.25">
      <c r="AZ4083" s="96" t="s">
        <v>4154</v>
      </c>
      <c r="BA4083" s="96" t="s">
        <v>10</v>
      </c>
      <c r="BB4083" s="96">
        <v>1</v>
      </c>
      <c r="BC4083" t="s">
        <v>4512</v>
      </c>
      <c r="BD4083" t="s">
        <v>7608</v>
      </c>
      <c r="BE4083" t="s">
        <v>7594</v>
      </c>
      <c r="BF4083" t="s">
        <v>4156</v>
      </c>
      <c r="BJ4083" s="96">
        <v>4</v>
      </c>
      <c r="BK4083" s="96" t="s">
        <v>4292</v>
      </c>
      <c r="BL4083" s="68" t="s">
        <v>6786</v>
      </c>
      <c r="CQ4083" s="205">
        <v>1</v>
      </c>
    </row>
    <row r="4084" spans="52:95" x14ac:dyDescent="0.25">
      <c r="AZ4084" s="96" t="s">
        <v>4154</v>
      </c>
      <c r="BA4084" s="96" t="s">
        <v>10</v>
      </c>
      <c r="BB4084" s="96">
        <v>2</v>
      </c>
      <c r="BC4084" t="s">
        <v>4518</v>
      </c>
      <c r="BD4084" t="s">
        <v>7608</v>
      </c>
      <c r="BE4084" t="s">
        <v>6787</v>
      </c>
      <c r="BF4084" t="s">
        <v>6788</v>
      </c>
      <c r="BG4084" t="s">
        <v>6789</v>
      </c>
      <c r="BJ4084" s="96">
        <v>4</v>
      </c>
      <c r="BK4084" s="96" t="s">
        <v>4293</v>
      </c>
      <c r="BL4084" s="68" t="s">
        <v>6786</v>
      </c>
      <c r="CQ4084" s="205">
        <v>1</v>
      </c>
    </row>
    <row r="4085" spans="52:95" x14ac:dyDescent="0.25">
      <c r="AZ4085" s="96" t="s">
        <v>4154</v>
      </c>
      <c r="BA4085" s="96" t="s">
        <v>10</v>
      </c>
      <c r="BB4085" s="96">
        <v>3</v>
      </c>
      <c r="BC4085" t="s">
        <v>4523</v>
      </c>
      <c r="BD4085" t="s">
        <v>7608</v>
      </c>
      <c r="BE4085" t="s">
        <v>7609</v>
      </c>
      <c r="BJ4085" s="96">
        <v>4</v>
      </c>
      <c r="BK4085" s="96" t="s">
        <v>4294</v>
      </c>
      <c r="BL4085" s="68" t="s">
        <v>6786</v>
      </c>
      <c r="CQ4085" s="205">
        <v>1</v>
      </c>
    </row>
    <row r="4086" spans="52:95" x14ac:dyDescent="0.25">
      <c r="AZ4086" s="96" t="s">
        <v>4154</v>
      </c>
      <c r="BA4086" s="96" t="s">
        <v>10</v>
      </c>
      <c r="BB4086" s="96">
        <v>4</v>
      </c>
      <c r="BC4086" t="s">
        <v>4527</v>
      </c>
      <c r="BD4086" t="s">
        <v>7608</v>
      </c>
      <c r="BE4086" t="s">
        <v>7180</v>
      </c>
      <c r="BJ4086" s="96">
        <v>4</v>
      </c>
      <c r="BK4086" s="96" t="s">
        <v>4295</v>
      </c>
      <c r="BL4086" s="68" t="s">
        <v>6786</v>
      </c>
      <c r="CQ4086" s="205">
        <v>1</v>
      </c>
    </row>
    <row r="4087" spans="52:95" x14ac:dyDescent="0.25">
      <c r="AZ4087" s="96" t="s">
        <v>4154</v>
      </c>
      <c r="BA4087" s="96" t="s">
        <v>10</v>
      </c>
      <c r="BB4087" s="96">
        <v>5</v>
      </c>
      <c r="BC4087" t="s">
        <v>4531</v>
      </c>
      <c r="BD4087" t="s">
        <v>7608</v>
      </c>
      <c r="BE4087" t="s">
        <v>7610</v>
      </c>
      <c r="BF4087" t="s">
        <v>6792</v>
      </c>
      <c r="BG4087" t="s">
        <v>6793</v>
      </c>
      <c r="BJ4087" s="96">
        <v>4</v>
      </c>
      <c r="BK4087" s="96" t="s">
        <v>4296</v>
      </c>
      <c r="BL4087" s="68" t="s">
        <v>6786</v>
      </c>
      <c r="CQ4087" s="205">
        <v>1</v>
      </c>
    </row>
    <row r="4088" spans="52:95" x14ac:dyDescent="0.25">
      <c r="AZ4088" s="96" t="s">
        <v>4154</v>
      </c>
      <c r="BA4088" s="96" t="s">
        <v>54</v>
      </c>
      <c r="BB4088" s="96">
        <v>1</v>
      </c>
      <c r="BC4088" t="s">
        <v>4536</v>
      </c>
      <c r="BD4088" t="s">
        <v>7611</v>
      </c>
      <c r="BJ4088" s="96">
        <v>4</v>
      </c>
      <c r="BK4088" s="96" t="s">
        <v>4297</v>
      </c>
      <c r="BL4088" s="68" t="s">
        <v>6786</v>
      </c>
      <c r="CQ4088" s="205">
        <v>1</v>
      </c>
    </row>
    <row r="4089" spans="52:95" x14ac:dyDescent="0.25">
      <c r="AZ4089" s="96" t="s">
        <v>4154</v>
      </c>
      <c r="BA4089" s="96" t="s">
        <v>54</v>
      </c>
      <c r="BB4089" s="96">
        <v>2</v>
      </c>
      <c r="BC4089" t="s">
        <v>4540</v>
      </c>
      <c r="BD4089" t="s">
        <v>4541</v>
      </c>
      <c r="BE4089" t="s">
        <v>6794</v>
      </c>
      <c r="BF4089" t="s">
        <v>6789</v>
      </c>
      <c r="BG4089" t="s">
        <v>6788</v>
      </c>
      <c r="BH4089" s="96" t="s">
        <v>6795</v>
      </c>
      <c r="BJ4089" s="96">
        <v>4</v>
      </c>
      <c r="BK4089" s="96" t="s">
        <v>4298</v>
      </c>
      <c r="BL4089" s="68" t="s">
        <v>6786</v>
      </c>
      <c r="CQ4089" s="205">
        <v>1</v>
      </c>
    </row>
    <row r="4090" spans="52:95" x14ac:dyDescent="0.25">
      <c r="AZ4090" s="96" t="s">
        <v>4154</v>
      </c>
      <c r="BA4090" s="96" t="s">
        <v>54</v>
      </c>
      <c r="BB4090" s="96">
        <v>3</v>
      </c>
      <c r="BC4090" t="s">
        <v>4545</v>
      </c>
      <c r="BD4090" t="s">
        <v>7609</v>
      </c>
      <c r="BJ4090" s="96">
        <v>4</v>
      </c>
      <c r="BK4090" s="96" t="s">
        <v>4299</v>
      </c>
      <c r="BL4090" s="68" t="s">
        <v>6786</v>
      </c>
      <c r="CQ4090" s="205">
        <v>1</v>
      </c>
    </row>
    <row r="4091" spans="52:95" x14ac:dyDescent="0.25">
      <c r="AZ4091" s="96" t="s">
        <v>4154</v>
      </c>
      <c r="BA4091" s="96" t="s">
        <v>54</v>
      </c>
      <c r="BB4091" s="96">
        <v>4</v>
      </c>
      <c r="BC4091" t="s">
        <v>4550</v>
      </c>
      <c r="BD4091" t="s">
        <v>4551</v>
      </c>
      <c r="BE4091" t="s">
        <v>6799</v>
      </c>
      <c r="BF4091" t="s">
        <v>6800</v>
      </c>
      <c r="BG4091" t="s">
        <v>6801</v>
      </c>
      <c r="BH4091" s="96" t="s">
        <v>6802</v>
      </c>
      <c r="BI4091" s="96" t="s">
        <v>6803</v>
      </c>
      <c r="BJ4091" s="96">
        <v>4</v>
      </c>
      <c r="BK4091" s="96" t="s">
        <v>4300</v>
      </c>
      <c r="BL4091" s="68" t="s">
        <v>6786</v>
      </c>
      <c r="CQ4091" s="205">
        <v>1</v>
      </c>
    </row>
    <row r="4092" spans="52:95" x14ac:dyDescent="0.25">
      <c r="AZ4092" s="96" t="s">
        <v>4154</v>
      </c>
      <c r="BA4092" s="96" t="s">
        <v>54</v>
      </c>
      <c r="BB4092" s="96">
        <v>5</v>
      </c>
      <c r="BC4092" t="s">
        <v>4555</v>
      </c>
      <c r="BD4092" t="s">
        <v>4556</v>
      </c>
      <c r="BE4092" t="s">
        <v>6804</v>
      </c>
      <c r="BF4092" t="s">
        <v>6805</v>
      </c>
      <c r="BG4092" t="s">
        <v>6806</v>
      </c>
      <c r="BH4092" s="96" t="s">
        <v>6807</v>
      </c>
      <c r="BJ4092" s="96">
        <v>4</v>
      </c>
      <c r="BK4092" s="96" t="s">
        <v>4301</v>
      </c>
      <c r="BL4092" s="68" t="s">
        <v>6786</v>
      </c>
      <c r="CQ4092" s="205">
        <v>1</v>
      </c>
    </row>
    <row r="4093" spans="52:95" x14ac:dyDescent="0.25">
      <c r="AZ4093" s="96" t="s">
        <v>4154</v>
      </c>
      <c r="BA4093" s="96" t="s">
        <v>12</v>
      </c>
      <c r="BB4093" s="96">
        <v>1</v>
      </c>
      <c r="BC4093" t="s">
        <v>4560</v>
      </c>
      <c r="BD4093" t="s">
        <v>7594</v>
      </c>
      <c r="BE4093" t="s">
        <v>4156</v>
      </c>
      <c r="BH4093"/>
      <c r="BI4093"/>
      <c r="BJ4093" s="96">
        <v>4</v>
      </c>
      <c r="BK4093" s="96" t="s">
        <v>4302</v>
      </c>
      <c r="BL4093" s="68" t="s">
        <v>6786</v>
      </c>
      <c r="CQ4093" s="205">
        <v>1</v>
      </c>
    </row>
    <row r="4094" spans="52:95" x14ac:dyDescent="0.25">
      <c r="AZ4094" s="96" t="s">
        <v>4154</v>
      </c>
      <c r="BA4094" s="96" t="s">
        <v>12</v>
      </c>
      <c r="BB4094" s="96">
        <v>2</v>
      </c>
      <c r="BC4094" t="s">
        <v>4564</v>
      </c>
      <c r="BD4094" t="s">
        <v>4565</v>
      </c>
      <c r="BE4094" t="s">
        <v>6808</v>
      </c>
      <c r="BF4094" t="s">
        <v>6809</v>
      </c>
      <c r="BG4094" t="s">
        <v>6810</v>
      </c>
      <c r="BH4094" t="s">
        <v>6811</v>
      </c>
      <c r="BI4094"/>
      <c r="BJ4094" s="96">
        <v>4</v>
      </c>
      <c r="BK4094" s="96" t="s">
        <v>4303</v>
      </c>
      <c r="BL4094" s="68" t="s">
        <v>6786</v>
      </c>
      <c r="CQ4094" s="205">
        <v>1</v>
      </c>
    </row>
    <row r="4095" spans="52:95" x14ac:dyDescent="0.25">
      <c r="AZ4095" s="96" t="s">
        <v>4154</v>
      </c>
      <c r="BA4095" s="96" t="s">
        <v>12</v>
      </c>
      <c r="BB4095" s="96">
        <v>3</v>
      </c>
      <c r="BC4095" t="s">
        <v>4569</v>
      </c>
      <c r="BD4095" t="s">
        <v>7612</v>
      </c>
      <c r="BE4095" t="s">
        <v>7609</v>
      </c>
      <c r="BH4095"/>
      <c r="BI4095"/>
      <c r="BJ4095" s="96">
        <v>4</v>
      </c>
      <c r="BK4095" s="96" t="s">
        <v>4304</v>
      </c>
      <c r="BL4095" s="68" t="s">
        <v>6786</v>
      </c>
      <c r="CQ4095" s="205">
        <v>1</v>
      </c>
    </row>
    <row r="4096" spans="52:95" x14ac:dyDescent="0.25">
      <c r="AZ4096" s="96" t="s">
        <v>4154</v>
      </c>
      <c r="BA4096" s="96" t="s">
        <v>12</v>
      </c>
      <c r="BB4096" s="96">
        <v>4</v>
      </c>
      <c r="BC4096" t="s">
        <v>4573</v>
      </c>
      <c r="BD4096" t="s">
        <v>6812</v>
      </c>
      <c r="BE4096" t="s">
        <v>6813</v>
      </c>
      <c r="BF4096" t="s">
        <v>6802</v>
      </c>
      <c r="BG4096" t="s">
        <v>6814</v>
      </c>
      <c r="BH4096" t="s">
        <v>6815</v>
      </c>
      <c r="BI4096" t="s">
        <v>6816</v>
      </c>
      <c r="BJ4096" s="96">
        <v>4</v>
      </c>
      <c r="BK4096" s="96" t="s">
        <v>4305</v>
      </c>
      <c r="BL4096" s="68" t="s">
        <v>6786</v>
      </c>
      <c r="CQ4096" s="205">
        <v>1</v>
      </c>
    </row>
    <row r="4097" spans="52:95" x14ac:dyDescent="0.25">
      <c r="AZ4097" s="96" t="s">
        <v>4154</v>
      </c>
      <c r="BA4097" s="96" t="s">
        <v>12</v>
      </c>
      <c r="BB4097" s="96">
        <v>5</v>
      </c>
      <c r="BC4097" t="s">
        <v>4577</v>
      </c>
      <c r="BD4097" t="s">
        <v>6817</v>
      </c>
      <c r="BE4097" t="s">
        <v>4578</v>
      </c>
      <c r="BF4097" t="s">
        <v>6818</v>
      </c>
      <c r="BG4097" t="s">
        <v>6819</v>
      </c>
      <c r="BH4097" t="s">
        <v>6793</v>
      </c>
      <c r="BI4097"/>
      <c r="BJ4097" s="96">
        <v>4</v>
      </c>
      <c r="BK4097" s="96" t="s">
        <v>4306</v>
      </c>
      <c r="BL4097" s="68" t="s">
        <v>6786</v>
      </c>
      <c r="CQ4097" s="205">
        <v>1</v>
      </c>
    </row>
    <row r="4098" spans="52:95" x14ac:dyDescent="0.25">
      <c r="AZ4098" s="96" t="s">
        <v>4164</v>
      </c>
      <c r="BA4098" s="96" t="s">
        <v>10</v>
      </c>
      <c r="BB4098" s="96">
        <v>1</v>
      </c>
      <c r="BC4098" t="s">
        <v>4512</v>
      </c>
      <c r="BD4098" t="s">
        <v>7613</v>
      </c>
      <c r="BE4098" t="s">
        <v>7594</v>
      </c>
      <c r="BF4098" t="s">
        <v>4166</v>
      </c>
      <c r="BJ4098" s="96">
        <v>4</v>
      </c>
      <c r="BK4098" s="96" t="s">
        <v>4292</v>
      </c>
      <c r="BL4098" s="68" t="s">
        <v>6786</v>
      </c>
      <c r="CQ4098" s="205">
        <v>1</v>
      </c>
    </row>
    <row r="4099" spans="52:95" x14ac:dyDescent="0.25">
      <c r="AZ4099" s="96" t="s">
        <v>4164</v>
      </c>
      <c r="BA4099" s="96" t="s">
        <v>10</v>
      </c>
      <c r="BB4099" s="96">
        <v>2</v>
      </c>
      <c r="BC4099" t="s">
        <v>4518</v>
      </c>
      <c r="BD4099" t="s">
        <v>7613</v>
      </c>
      <c r="BE4099" t="s">
        <v>6787</v>
      </c>
      <c r="BF4099" t="s">
        <v>6788</v>
      </c>
      <c r="BG4099" t="s">
        <v>6789</v>
      </c>
      <c r="BJ4099" s="96">
        <v>4</v>
      </c>
      <c r="BK4099" s="96" t="s">
        <v>4293</v>
      </c>
      <c r="BL4099" s="68" t="s">
        <v>6786</v>
      </c>
      <c r="CQ4099" s="205">
        <v>1</v>
      </c>
    </row>
    <row r="4100" spans="52:95" x14ac:dyDescent="0.25">
      <c r="AZ4100" s="96" t="s">
        <v>4164</v>
      </c>
      <c r="BA4100" s="96" t="s">
        <v>10</v>
      </c>
      <c r="BB4100" s="96">
        <v>3</v>
      </c>
      <c r="BC4100" t="s">
        <v>4523</v>
      </c>
      <c r="BD4100" t="s">
        <v>7613</v>
      </c>
      <c r="BE4100" t="s">
        <v>7614</v>
      </c>
      <c r="BJ4100" s="96">
        <v>4</v>
      </c>
      <c r="BK4100" s="96" t="s">
        <v>4294</v>
      </c>
      <c r="BL4100" s="68" t="s">
        <v>6786</v>
      </c>
      <c r="CQ4100" s="205">
        <v>1</v>
      </c>
    </row>
    <row r="4101" spans="52:95" x14ac:dyDescent="0.25">
      <c r="AZ4101" s="96" t="s">
        <v>4164</v>
      </c>
      <c r="BA4101" s="96" t="s">
        <v>10</v>
      </c>
      <c r="BB4101" s="96">
        <v>4</v>
      </c>
      <c r="BC4101" t="s">
        <v>4527</v>
      </c>
      <c r="BD4101" t="s">
        <v>7613</v>
      </c>
      <c r="BE4101" t="s">
        <v>7180</v>
      </c>
      <c r="BJ4101" s="96">
        <v>4</v>
      </c>
      <c r="BK4101" s="96" t="s">
        <v>4295</v>
      </c>
      <c r="BL4101" s="68" t="s">
        <v>6786</v>
      </c>
      <c r="CQ4101" s="205">
        <v>1</v>
      </c>
    </row>
    <row r="4102" spans="52:95" x14ac:dyDescent="0.25">
      <c r="AZ4102" s="96" t="s">
        <v>4164</v>
      </c>
      <c r="BA4102" s="96" t="s">
        <v>10</v>
      </c>
      <c r="BB4102" s="96">
        <v>5</v>
      </c>
      <c r="BC4102" t="s">
        <v>4531</v>
      </c>
      <c r="BD4102" t="s">
        <v>7613</v>
      </c>
      <c r="BE4102" t="s">
        <v>7615</v>
      </c>
      <c r="BF4102" t="s">
        <v>6792</v>
      </c>
      <c r="BG4102" t="s">
        <v>6793</v>
      </c>
      <c r="BJ4102" s="96">
        <v>4</v>
      </c>
      <c r="BK4102" s="96" t="s">
        <v>4296</v>
      </c>
      <c r="BL4102" s="68" t="s">
        <v>6786</v>
      </c>
      <c r="CQ4102" s="205">
        <v>1</v>
      </c>
    </row>
    <row r="4103" spans="52:95" x14ac:dyDescent="0.25">
      <c r="AZ4103" s="96" t="s">
        <v>4164</v>
      </c>
      <c r="BA4103" s="96" t="s">
        <v>54</v>
      </c>
      <c r="BB4103" s="96">
        <v>1</v>
      </c>
      <c r="BC4103" t="s">
        <v>4536</v>
      </c>
      <c r="BD4103" t="s">
        <v>7616</v>
      </c>
      <c r="BJ4103" s="96">
        <v>4</v>
      </c>
      <c r="BK4103" s="96" t="s">
        <v>4297</v>
      </c>
      <c r="BL4103" s="68" t="s">
        <v>6786</v>
      </c>
      <c r="CQ4103" s="205">
        <v>1</v>
      </c>
    </row>
    <row r="4104" spans="52:95" x14ac:dyDescent="0.25">
      <c r="AZ4104" s="96" t="s">
        <v>4164</v>
      </c>
      <c r="BA4104" s="96" t="s">
        <v>54</v>
      </c>
      <c r="BB4104" s="96">
        <v>2</v>
      </c>
      <c r="BC4104" t="s">
        <v>4540</v>
      </c>
      <c r="BD4104" t="s">
        <v>4541</v>
      </c>
      <c r="BE4104" t="s">
        <v>6794</v>
      </c>
      <c r="BF4104" t="s">
        <v>6789</v>
      </c>
      <c r="BG4104" t="s">
        <v>6788</v>
      </c>
      <c r="BH4104" s="96" t="s">
        <v>6795</v>
      </c>
      <c r="BJ4104" s="96">
        <v>4</v>
      </c>
      <c r="BK4104" s="96" t="s">
        <v>4298</v>
      </c>
      <c r="BL4104" s="68" t="s">
        <v>6786</v>
      </c>
      <c r="CQ4104" s="205">
        <v>1</v>
      </c>
    </row>
    <row r="4105" spans="52:95" x14ac:dyDescent="0.25">
      <c r="AZ4105" s="96" t="s">
        <v>4164</v>
      </c>
      <c r="BA4105" s="96" t="s">
        <v>54</v>
      </c>
      <c r="BB4105" s="96">
        <v>3</v>
      </c>
      <c r="BC4105" t="s">
        <v>4545</v>
      </c>
      <c r="BD4105" t="s">
        <v>7614</v>
      </c>
      <c r="BJ4105" s="96">
        <v>4</v>
      </c>
      <c r="BK4105" s="96" t="s">
        <v>4299</v>
      </c>
      <c r="BL4105" s="68" t="s">
        <v>6786</v>
      </c>
      <c r="CQ4105" s="205">
        <v>1</v>
      </c>
    </row>
    <row r="4106" spans="52:95" x14ac:dyDescent="0.25">
      <c r="AZ4106" s="96" t="s">
        <v>4164</v>
      </c>
      <c r="BA4106" s="96" t="s">
        <v>54</v>
      </c>
      <c r="BB4106" s="96">
        <v>4</v>
      </c>
      <c r="BC4106" t="s">
        <v>4550</v>
      </c>
      <c r="BD4106" t="s">
        <v>4551</v>
      </c>
      <c r="BE4106" t="s">
        <v>6799</v>
      </c>
      <c r="BF4106" t="s">
        <v>6800</v>
      </c>
      <c r="BG4106" t="s">
        <v>6801</v>
      </c>
      <c r="BH4106" s="96" t="s">
        <v>6802</v>
      </c>
      <c r="BI4106" s="96" t="s">
        <v>6803</v>
      </c>
      <c r="BJ4106" s="96">
        <v>4</v>
      </c>
      <c r="BK4106" s="96" t="s">
        <v>4300</v>
      </c>
      <c r="BL4106" s="68" t="s">
        <v>6786</v>
      </c>
      <c r="CQ4106" s="205">
        <v>1</v>
      </c>
    </row>
    <row r="4107" spans="52:95" x14ac:dyDescent="0.25">
      <c r="AZ4107" s="96" t="s">
        <v>4164</v>
      </c>
      <c r="BA4107" s="96" t="s">
        <v>54</v>
      </c>
      <c r="BB4107" s="96">
        <v>5</v>
      </c>
      <c r="BC4107" t="s">
        <v>4555</v>
      </c>
      <c r="BD4107" t="s">
        <v>4556</v>
      </c>
      <c r="BE4107" t="s">
        <v>6804</v>
      </c>
      <c r="BF4107" t="s">
        <v>6805</v>
      </c>
      <c r="BG4107" t="s">
        <v>6806</v>
      </c>
      <c r="BH4107" s="96" t="s">
        <v>6807</v>
      </c>
      <c r="BJ4107" s="96">
        <v>4</v>
      </c>
      <c r="BK4107" s="96" t="s">
        <v>4301</v>
      </c>
      <c r="BL4107" s="68" t="s">
        <v>6786</v>
      </c>
      <c r="CQ4107" s="205">
        <v>1</v>
      </c>
    </row>
    <row r="4108" spans="52:95" x14ac:dyDescent="0.25">
      <c r="AZ4108" s="96" t="s">
        <v>4164</v>
      </c>
      <c r="BA4108" s="96" t="s">
        <v>12</v>
      </c>
      <c r="BB4108" s="96">
        <v>1</v>
      </c>
      <c r="BC4108" t="s">
        <v>4560</v>
      </c>
      <c r="BD4108" t="s">
        <v>7594</v>
      </c>
      <c r="BE4108" t="s">
        <v>4166</v>
      </c>
      <c r="BH4108"/>
      <c r="BI4108"/>
      <c r="BJ4108" s="96">
        <v>4</v>
      </c>
      <c r="BK4108" s="96" t="s">
        <v>4302</v>
      </c>
      <c r="BL4108" s="68" t="s">
        <v>6786</v>
      </c>
      <c r="CQ4108" s="205">
        <v>1</v>
      </c>
    </row>
    <row r="4109" spans="52:95" x14ac:dyDescent="0.25">
      <c r="AZ4109" s="96" t="s">
        <v>4164</v>
      </c>
      <c r="BA4109" s="96" t="s">
        <v>12</v>
      </c>
      <c r="BB4109" s="96">
        <v>2</v>
      </c>
      <c r="BC4109" t="s">
        <v>4564</v>
      </c>
      <c r="BD4109" t="s">
        <v>4565</v>
      </c>
      <c r="BE4109" t="s">
        <v>6808</v>
      </c>
      <c r="BF4109" t="s">
        <v>6809</v>
      </c>
      <c r="BG4109" t="s">
        <v>6810</v>
      </c>
      <c r="BH4109" t="s">
        <v>6811</v>
      </c>
      <c r="BI4109"/>
      <c r="BJ4109" s="96">
        <v>4</v>
      </c>
      <c r="BK4109" s="96" t="s">
        <v>4303</v>
      </c>
      <c r="BL4109" s="68" t="s">
        <v>6786</v>
      </c>
      <c r="CQ4109" s="205">
        <v>1</v>
      </c>
    </row>
    <row r="4110" spans="52:95" x14ac:dyDescent="0.25">
      <c r="AZ4110" s="96" t="s">
        <v>4164</v>
      </c>
      <c r="BA4110" s="96" t="s">
        <v>12</v>
      </c>
      <c r="BB4110" s="96">
        <v>3</v>
      </c>
      <c r="BC4110" t="s">
        <v>4569</v>
      </c>
      <c r="BD4110" t="s">
        <v>7617</v>
      </c>
      <c r="BE4110" t="s">
        <v>7614</v>
      </c>
      <c r="BH4110"/>
      <c r="BI4110"/>
      <c r="BJ4110" s="96">
        <v>4</v>
      </c>
      <c r="BK4110" s="96" t="s">
        <v>4304</v>
      </c>
      <c r="BL4110" s="68" t="s">
        <v>6786</v>
      </c>
      <c r="CQ4110" s="205">
        <v>1</v>
      </c>
    </row>
    <row r="4111" spans="52:95" x14ac:dyDescent="0.25">
      <c r="AZ4111" s="96" t="s">
        <v>4164</v>
      </c>
      <c r="BA4111" s="96" t="s">
        <v>12</v>
      </c>
      <c r="BB4111" s="96">
        <v>4</v>
      </c>
      <c r="BC4111" t="s">
        <v>4573</v>
      </c>
      <c r="BD4111" t="s">
        <v>6812</v>
      </c>
      <c r="BE4111" t="s">
        <v>6813</v>
      </c>
      <c r="BF4111" t="s">
        <v>6802</v>
      </c>
      <c r="BG4111" t="s">
        <v>6814</v>
      </c>
      <c r="BH4111" t="s">
        <v>6815</v>
      </c>
      <c r="BI4111" t="s">
        <v>6816</v>
      </c>
      <c r="BJ4111" s="96">
        <v>4</v>
      </c>
      <c r="BK4111" s="96" t="s">
        <v>4305</v>
      </c>
      <c r="BL4111" s="68" t="s">
        <v>6786</v>
      </c>
      <c r="CQ4111" s="205">
        <v>1</v>
      </c>
    </row>
    <row r="4112" spans="52:95" x14ac:dyDescent="0.25">
      <c r="AZ4112" s="96" t="s">
        <v>4164</v>
      </c>
      <c r="BA4112" s="96" t="s">
        <v>12</v>
      </c>
      <c r="BB4112" s="96">
        <v>5</v>
      </c>
      <c r="BC4112" t="s">
        <v>4577</v>
      </c>
      <c r="BD4112" t="s">
        <v>6817</v>
      </c>
      <c r="BE4112" t="s">
        <v>4578</v>
      </c>
      <c r="BF4112" t="s">
        <v>6818</v>
      </c>
      <c r="BG4112" t="s">
        <v>6819</v>
      </c>
      <c r="BH4112" t="s">
        <v>6793</v>
      </c>
      <c r="BI4112"/>
      <c r="BJ4112" s="96">
        <v>4</v>
      </c>
      <c r="BK4112" s="96" t="s">
        <v>4306</v>
      </c>
      <c r="BL4112" s="68" t="s">
        <v>6786</v>
      </c>
      <c r="CQ4112" s="205">
        <v>1</v>
      </c>
    </row>
    <row r="4113" spans="52:95" x14ac:dyDescent="0.25">
      <c r="AZ4113" s="96" t="s">
        <v>4175</v>
      </c>
      <c r="BA4113" s="96" t="s">
        <v>10</v>
      </c>
      <c r="BB4113" s="96">
        <v>1</v>
      </c>
      <c r="BC4113" t="s">
        <v>4512</v>
      </c>
      <c r="BD4113" t="s">
        <v>7618</v>
      </c>
      <c r="BE4113" t="s">
        <v>7594</v>
      </c>
      <c r="BF4113" t="s">
        <v>7619</v>
      </c>
      <c r="BJ4113" s="96">
        <v>4</v>
      </c>
      <c r="BK4113" s="96" t="s">
        <v>4292</v>
      </c>
      <c r="BL4113" s="68" t="s">
        <v>6786</v>
      </c>
      <c r="CQ4113" s="205">
        <v>1</v>
      </c>
    </row>
    <row r="4114" spans="52:95" x14ac:dyDescent="0.25">
      <c r="AZ4114" s="96" t="s">
        <v>4175</v>
      </c>
      <c r="BA4114" s="96" t="s">
        <v>10</v>
      </c>
      <c r="BB4114" s="96">
        <v>2</v>
      </c>
      <c r="BC4114" t="s">
        <v>4518</v>
      </c>
      <c r="BD4114" t="s">
        <v>7618</v>
      </c>
      <c r="BE4114" t="s">
        <v>6787</v>
      </c>
      <c r="BF4114" t="s">
        <v>6788</v>
      </c>
      <c r="BG4114" t="s">
        <v>6789</v>
      </c>
      <c r="BJ4114" s="96">
        <v>4</v>
      </c>
      <c r="BK4114" s="96" t="s">
        <v>4293</v>
      </c>
      <c r="BL4114" s="68" t="s">
        <v>6786</v>
      </c>
      <c r="CQ4114" s="205">
        <v>1</v>
      </c>
    </row>
    <row r="4115" spans="52:95" x14ac:dyDescent="0.25">
      <c r="AZ4115" s="96" t="s">
        <v>4175</v>
      </c>
      <c r="BA4115" s="96" t="s">
        <v>10</v>
      </c>
      <c r="BB4115" s="96">
        <v>3</v>
      </c>
      <c r="BC4115" t="s">
        <v>4523</v>
      </c>
      <c r="BD4115" t="s">
        <v>7618</v>
      </c>
      <c r="BE4115" t="s">
        <v>7620</v>
      </c>
      <c r="BJ4115" s="96">
        <v>4</v>
      </c>
      <c r="BK4115" s="96" t="s">
        <v>4294</v>
      </c>
      <c r="BL4115" s="68" t="s">
        <v>6786</v>
      </c>
      <c r="CQ4115" s="205">
        <v>1</v>
      </c>
    </row>
    <row r="4116" spans="52:95" x14ac:dyDescent="0.25">
      <c r="AZ4116" s="96" t="s">
        <v>4175</v>
      </c>
      <c r="BA4116" s="96" t="s">
        <v>10</v>
      </c>
      <c r="BB4116" s="96">
        <v>4</v>
      </c>
      <c r="BC4116" t="s">
        <v>4527</v>
      </c>
      <c r="BD4116" t="s">
        <v>7618</v>
      </c>
      <c r="BE4116" t="s">
        <v>7180</v>
      </c>
      <c r="BJ4116" s="96">
        <v>4</v>
      </c>
      <c r="BK4116" s="96" t="s">
        <v>4295</v>
      </c>
      <c r="BL4116" s="68" t="s">
        <v>6786</v>
      </c>
      <c r="CQ4116" s="205">
        <v>1</v>
      </c>
    </row>
    <row r="4117" spans="52:95" x14ac:dyDescent="0.25">
      <c r="AZ4117" s="96" t="s">
        <v>4175</v>
      </c>
      <c r="BA4117" s="96" t="s">
        <v>10</v>
      </c>
      <c r="BB4117" s="96">
        <v>5</v>
      </c>
      <c r="BC4117" t="s">
        <v>4531</v>
      </c>
      <c r="BD4117" t="s">
        <v>7618</v>
      </c>
      <c r="BE4117" t="s">
        <v>7621</v>
      </c>
      <c r="BF4117" t="s">
        <v>6792</v>
      </c>
      <c r="BG4117" t="s">
        <v>6793</v>
      </c>
      <c r="BJ4117" s="96">
        <v>4</v>
      </c>
      <c r="BK4117" s="96" t="s">
        <v>4296</v>
      </c>
      <c r="BL4117" s="68" t="s">
        <v>6786</v>
      </c>
      <c r="CQ4117" s="205">
        <v>1</v>
      </c>
    </row>
    <row r="4118" spans="52:95" x14ac:dyDescent="0.25">
      <c r="AZ4118" s="96" t="s">
        <v>4175</v>
      </c>
      <c r="BA4118" s="96" t="s">
        <v>54</v>
      </c>
      <c r="BB4118" s="96">
        <v>1</v>
      </c>
      <c r="BC4118" t="s">
        <v>4536</v>
      </c>
      <c r="BD4118" t="s">
        <v>7622</v>
      </c>
      <c r="BJ4118" s="96">
        <v>4</v>
      </c>
      <c r="BK4118" s="96" t="s">
        <v>4297</v>
      </c>
      <c r="BL4118" s="68" t="s">
        <v>6786</v>
      </c>
      <c r="CQ4118" s="205">
        <v>1</v>
      </c>
    </row>
    <row r="4119" spans="52:95" x14ac:dyDescent="0.25">
      <c r="AZ4119" s="96" t="s">
        <v>4175</v>
      </c>
      <c r="BA4119" s="96" t="s">
        <v>54</v>
      </c>
      <c r="BB4119" s="96">
        <v>2</v>
      </c>
      <c r="BC4119" t="s">
        <v>4540</v>
      </c>
      <c r="BD4119" t="s">
        <v>4541</v>
      </c>
      <c r="BE4119" t="s">
        <v>6794</v>
      </c>
      <c r="BF4119" t="s">
        <v>6789</v>
      </c>
      <c r="BG4119" t="s">
        <v>6788</v>
      </c>
      <c r="BH4119" s="96" t="s">
        <v>6795</v>
      </c>
      <c r="BJ4119" s="96">
        <v>4</v>
      </c>
      <c r="BK4119" s="96" t="s">
        <v>4298</v>
      </c>
      <c r="BL4119" s="68" t="s">
        <v>6786</v>
      </c>
      <c r="CQ4119" s="205">
        <v>1</v>
      </c>
    </row>
    <row r="4120" spans="52:95" x14ac:dyDescent="0.25">
      <c r="AZ4120" s="96" t="s">
        <v>4175</v>
      </c>
      <c r="BA4120" s="96" t="s">
        <v>54</v>
      </c>
      <c r="BB4120" s="96">
        <v>3</v>
      </c>
      <c r="BC4120" t="s">
        <v>4545</v>
      </c>
      <c r="BD4120" t="s">
        <v>7620</v>
      </c>
      <c r="BJ4120" s="96">
        <v>4</v>
      </c>
      <c r="BK4120" s="96" t="s">
        <v>4299</v>
      </c>
      <c r="BL4120" s="68" t="s">
        <v>6786</v>
      </c>
      <c r="CQ4120" s="205">
        <v>1</v>
      </c>
    </row>
    <row r="4121" spans="52:95" x14ac:dyDescent="0.25">
      <c r="AZ4121" s="96" t="s">
        <v>4175</v>
      </c>
      <c r="BA4121" s="96" t="s">
        <v>54</v>
      </c>
      <c r="BB4121" s="96">
        <v>4</v>
      </c>
      <c r="BC4121" t="s">
        <v>4550</v>
      </c>
      <c r="BD4121" t="s">
        <v>4551</v>
      </c>
      <c r="BE4121" t="s">
        <v>6799</v>
      </c>
      <c r="BF4121" t="s">
        <v>6800</v>
      </c>
      <c r="BG4121" t="s">
        <v>6801</v>
      </c>
      <c r="BH4121" s="96" t="s">
        <v>6802</v>
      </c>
      <c r="BI4121" s="96" t="s">
        <v>6803</v>
      </c>
      <c r="BJ4121" s="96">
        <v>4</v>
      </c>
      <c r="BK4121" s="96" t="s">
        <v>4300</v>
      </c>
      <c r="BL4121" s="68" t="s">
        <v>6786</v>
      </c>
      <c r="CQ4121" s="205">
        <v>1</v>
      </c>
    </row>
    <row r="4122" spans="52:95" x14ac:dyDescent="0.25">
      <c r="AZ4122" s="96" t="s">
        <v>4175</v>
      </c>
      <c r="BA4122" s="96" t="s">
        <v>54</v>
      </c>
      <c r="BB4122" s="96">
        <v>5</v>
      </c>
      <c r="BC4122" t="s">
        <v>4555</v>
      </c>
      <c r="BD4122" t="s">
        <v>4556</v>
      </c>
      <c r="BE4122" t="s">
        <v>6804</v>
      </c>
      <c r="BF4122" t="s">
        <v>6805</v>
      </c>
      <c r="BG4122" t="s">
        <v>6806</v>
      </c>
      <c r="BH4122" s="96" t="s">
        <v>6807</v>
      </c>
      <c r="BJ4122" s="96">
        <v>4</v>
      </c>
      <c r="BK4122" s="96" t="s">
        <v>4301</v>
      </c>
      <c r="BL4122" s="68" t="s">
        <v>6786</v>
      </c>
      <c r="CQ4122" s="205">
        <v>1</v>
      </c>
    </row>
    <row r="4123" spans="52:95" x14ac:dyDescent="0.25">
      <c r="AZ4123" s="96" t="s">
        <v>4175</v>
      </c>
      <c r="BA4123" s="96" t="s">
        <v>12</v>
      </c>
      <c r="BB4123" s="96">
        <v>1</v>
      </c>
      <c r="BC4123" t="s">
        <v>4560</v>
      </c>
      <c r="BD4123" t="s">
        <v>7594</v>
      </c>
      <c r="BE4123" t="s">
        <v>7619</v>
      </c>
      <c r="BH4123"/>
      <c r="BI4123"/>
      <c r="BJ4123" s="96">
        <v>4</v>
      </c>
      <c r="BK4123" s="96" t="s">
        <v>4302</v>
      </c>
      <c r="BL4123" s="68" t="s">
        <v>6786</v>
      </c>
      <c r="CQ4123" s="205">
        <v>1</v>
      </c>
    </row>
    <row r="4124" spans="52:95" x14ac:dyDescent="0.25">
      <c r="AZ4124" s="96" t="s">
        <v>4175</v>
      </c>
      <c r="BA4124" s="96" t="s">
        <v>12</v>
      </c>
      <c r="BB4124" s="96">
        <v>2</v>
      </c>
      <c r="BC4124" t="s">
        <v>4564</v>
      </c>
      <c r="BD4124" t="s">
        <v>4565</v>
      </c>
      <c r="BE4124" t="s">
        <v>6808</v>
      </c>
      <c r="BF4124" t="s">
        <v>6809</v>
      </c>
      <c r="BG4124" t="s">
        <v>6810</v>
      </c>
      <c r="BH4124" t="s">
        <v>6811</v>
      </c>
      <c r="BI4124"/>
      <c r="BJ4124" s="96">
        <v>4</v>
      </c>
      <c r="BK4124" s="96" t="s">
        <v>4303</v>
      </c>
      <c r="BL4124" s="68" t="s">
        <v>6786</v>
      </c>
      <c r="CQ4124" s="205">
        <v>1</v>
      </c>
    </row>
    <row r="4125" spans="52:95" x14ac:dyDescent="0.25">
      <c r="AZ4125" s="96" t="s">
        <v>4175</v>
      </c>
      <c r="BA4125" s="96" t="s">
        <v>12</v>
      </c>
      <c r="BB4125" s="96">
        <v>3</v>
      </c>
      <c r="BC4125" t="s">
        <v>4569</v>
      </c>
      <c r="BD4125" t="s">
        <v>7623</v>
      </c>
      <c r="BE4125" t="s">
        <v>7620</v>
      </c>
      <c r="BH4125"/>
      <c r="BI4125"/>
      <c r="BJ4125" s="96">
        <v>4</v>
      </c>
      <c r="BK4125" s="96" t="s">
        <v>4304</v>
      </c>
      <c r="BL4125" s="68" t="s">
        <v>6786</v>
      </c>
      <c r="CQ4125" s="205">
        <v>1</v>
      </c>
    </row>
    <row r="4126" spans="52:95" x14ac:dyDescent="0.25">
      <c r="AZ4126" s="96" t="s">
        <v>4175</v>
      </c>
      <c r="BA4126" s="96" t="s">
        <v>12</v>
      </c>
      <c r="BB4126" s="96">
        <v>4</v>
      </c>
      <c r="BC4126" t="s">
        <v>4573</v>
      </c>
      <c r="BD4126" t="s">
        <v>6812</v>
      </c>
      <c r="BE4126" t="s">
        <v>6813</v>
      </c>
      <c r="BF4126" t="s">
        <v>6802</v>
      </c>
      <c r="BG4126" t="s">
        <v>6814</v>
      </c>
      <c r="BH4126" t="s">
        <v>6815</v>
      </c>
      <c r="BI4126" t="s">
        <v>6816</v>
      </c>
      <c r="BJ4126" s="96">
        <v>4</v>
      </c>
      <c r="BK4126" s="96" t="s">
        <v>4305</v>
      </c>
      <c r="BL4126" s="68" t="s">
        <v>6786</v>
      </c>
      <c r="CQ4126" s="205">
        <v>1</v>
      </c>
    </row>
    <row r="4127" spans="52:95" x14ac:dyDescent="0.25">
      <c r="AZ4127" s="96" t="s">
        <v>4175</v>
      </c>
      <c r="BA4127" s="96" t="s">
        <v>12</v>
      </c>
      <c r="BB4127" s="96">
        <v>5</v>
      </c>
      <c r="BC4127" t="s">
        <v>4577</v>
      </c>
      <c r="BD4127" t="s">
        <v>6817</v>
      </c>
      <c r="BE4127" t="s">
        <v>4578</v>
      </c>
      <c r="BF4127" t="s">
        <v>6818</v>
      </c>
      <c r="BG4127" t="s">
        <v>6819</v>
      </c>
      <c r="BH4127" t="s">
        <v>6793</v>
      </c>
      <c r="BI4127"/>
      <c r="BJ4127" s="96">
        <v>4</v>
      </c>
      <c r="BK4127" s="96" t="s">
        <v>4306</v>
      </c>
      <c r="BL4127" s="68" t="s">
        <v>6786</v>
      </c>
      <c r="CQ4127" s="205">
        <v>1</v>
      </c>
    </row>
    <row r="4128" spans="52:95" x14ac:dyDescent="0.25">
      <c r="AZ4128" s="96" t="s">
        <v>4186</v>
      </c>
      <c r="BA4128" s="96" t="s">
        <v>10</v>
      </c>
      <c r="BB4128" s="96">
        <v>1</v>
      </c>
      <c r="BC4128" t="s">
        <v>4512</v>
      </c>
      <c r="BD4128" t="s">
        <v>7624</v>
      </c>
      <c r="BE4128" t="s">
        <v>7594</v>
      </c>
      <c r="BF4128" t="s">
        <v>4188</v>
      </c>
      <c r="BJ4128" s="96">
        <v>4</v>
      </c>
      <c r="BK4128" s="96" t="s">
        <v>4292</v>
      </c>
      <c r="BL4128" s="68" t="s">
        <v>6786</v>
      </c>
      <c r="CQ4128" s="205">
        <v>1</v>
      </c>
    </row>
    <row r="4129" spans="52:95" x14ac:dyDescent="0.25">
      <c r="AZ4129" s="96" t="s">
        <v>4186</v>
      </c>
      <c r="BA4129" s="96" t="s">
        <v>10</v>
      </c>
      <c r="BB4129" s="96">
        <v>2</v>
      </c>
      <c r="BC4129" t="s">
        <v>4518</v>
      </c>
      <c r="BD4129" t="s">
        <v>7624</v>
      </c>
      <c r="BE4129" t="s">
        <v>6787</v>
      </c>
      <c r="BF4129" t="s">
        <v>6788</v>
      </c>
      <c r="BG4129" t="s">
        <v>6789</v>
      </c>
      <c r="BJ4129" s="96">
        <v>4</v>
      </c>
      <c r="BK4129" s="96" t="s">
        <v>4293</v>
      </c>
      <c r="BL4129" s="68" t="s">
        <v>6786</v>
      </c>
      <c r="CQ4129" s="205">
        <v>1</v>
      </c>
    </row>
    <row r="4130" spans="52:95" x14ac:dyDescent="0.25">
      <c r="AZ4130" s="96" t="s">
        <v>4186</v>
      </c>
      <c r="BA4130" s="96" t="s">
        <v>10</v>
      </c>
      <c r="BB4130" s="96">
        <v>3</v>
      </c>
      <c r="BC4130" t="s">
        <v>4523</v>
      </c>
      <c r="BD4130" t="s">
        <v>7624</v>
      </c>
      <c r="BE4130" t="s">
        <v>7625</v>
      </c>
      <c r="BJ4130" s="96">
        <v>4</v>
      </c>
      <c r="BK4130" s="96" t="s">
        <v>4294</v>
      </c>
      <c r="BL4130" s="68" t="s">
        <v>6786</v>
      </c>
      <c r="CQ4130" s="205">
        <v>1</v>
      </c>
    </row>
    <row r="4131" spans="52:95" x14ac:dyDescent="0.25">
      <c r="AZ4131" s="96" t="s">
        <v>4186</v>
      </c>
      <c r="BA4131" s="96" t="s">
        <v>10</v>
      </c>
      <c r="BB4131" s="96">
        <v>4</v>
      </c>
      <c r="BC4131" t="s">
        <v>4527</v>
      </c>
      <c r="BD4131" t="s">
        <v>7624</v>
      </c>
      <c r="BE4131" t="s">
        <v>7180</v>
      </c>
      <c r="BJ4131" s="96">
        <v>4</v>
      </c>
      <c r="BK4131" s="96" t="s">
        <v>4295</v>
      </c>
      <c r="BL4131" s="68" t="s">
        <v>6786</v>
      </c>
      <c r="CQ4131" s="205">
        <v>1</v>
      </c>
    </row>
    <row r="4132" spans="52:95" x14ac:dyDescent="0.25">
      <c r="AZ4132" s="96" t="s">
        <v>4186</v>
      </c>
      <c r="BA4132" s="96" t="s">
        <v>10</v>
      </c>
      <c r="BB4132" s="96">
        <v>5</v>
      </c>
      <c r="BC4132" t="s">
        <v>4531</v>
      </c>
      <c r="BD4132" t="s">
        <v>7624</v>
      </c>
      <c r="BE4132" t="s">
        <v>7626</v>
      </c>
      <c r="BF4132" t="s">
        <v>6792</v>
      </c>
      <c r="BG4132" t="s">
        <v>6793</v>
      </c>
      <c r="BJ4132" s="96">
        <v>4</v>
      </c>
      <c r="BK4132" s="96" t="s">
        <v>4296</v>
      </c>
      <c r="BL4132" s="68" t="s">
        <v>6786</v>
      </c>
      <c r="CQ4132" s="205">
        <v>1</v>
      </c>
    </row>
    <row r="4133" spans="52:95" x14ac:dyDescent="0.25">
      <c r="AZ4133" s="96" t="s">
        <v>4186</v>
      </c>
      <c r="BA4133" s="96" t="s">
        <v>54</v>
      </c>
      <c r="BB4133" s="96">
        <v>1</v>
      </c>
      <c r="BC4133" t="s">
        <v>4536</v>
      </c>
      <c r="BD4133" t="s">
        <v>7627</v>
      </c>
      <c r="BJ4133" s="96">
        <v>4</v>
      </c>
      <c r="BK4133" s="96" t="s">
        <v>4297</v>
      </c>
      <c r="BL4133" s="68" t="s">
        <v>6786</v>
      </c>
      <c r="CQ4133" s="205">
        <v>1</v>
      </c>
    </row>
    <row r="4134" spans="52:95" x14ac:dyDescent="0.25">
      <c r="AZ4134" s="96" t="s">
        <v>4186</v>
      </c>
      <c r="BA4134" s="96" t="s">
        <v>54</v>
      </c>
      <c r="BB4134" s="96">
        <v>2</v>
      </c>
      <c r="BC4134" t="s">
        <v>4540</v>
      </c>
      <c r="BD4134" t="s">
        <v>4541</v>
      </c>
      <c r="BE4134" t="s">
        <v>6794</v>
      </c>
      <c r="BF4134" t="s">
        <v>6789</v>
      </c>
      <c r="BG4134" t="s">
        <v>6788</v>
      </c>
      <c r="BH4134" s="96" t="s">
        <v>6795</v>
      </c>
      <c r="BJ4134" s="96">
        <v>4</v>
      </c>
      <c r="BK4134" s="96" t="s">
        <v>4298</v>
      </c>
      <c r="BL4134" s="68" t="s">
        <v>6786</v>
      </c>
      <c r="CQ4134" s="205">
        <v>1</v>
      </c>
    </row>
    <row r="4135" spans="52:95" x14ac:dyDescent="0.25">
      <c r="AZ4135" s="96" t="s">
        <v>4186</v>
      </c>
      <c r="BA4135" s="96" t="s">
        <v>54</v>
      </c>
      <c r="BB4135" s="96">
        <v>3</v>
      </c>
      <c r="BC4135" t="s">
        <v>4545</v>
      </c>
      <c r="BD4135" t="s">
        <v>7625</v>
      </c>
      <c r="BJ4135" s="96">
        <v>4</v>
      </c>
      <c r="BK4135" s="96" t="s">
        <v>4299</v>
      </c>
      <c r="BL4135" s="68" t="s">
        <v>6786</v>
      </c>
      <c r="CQ4135" s="205">
        <v>1</v>
      </c>
    </row>
    <row r="4136" spans="52:95" x14ac:dyDescent="0.25">
      <c r="AZ4136" s="96" t="s">
        <v>4186</v>
      </c>
      <c r="BA4136" s="96" t="s">
        <v>54</v>
      </c>
      <c r="BB4136" s="96">
        <v>4</v>
      </c>
      <c r="BC4136" t="s">
        <v>4550</v>
      </c>
      <c r="BD4136" t="s">
        <v>4551</v>
      </c>
      <c r="BE4136" t="s">
        <v>6799</v>
      </c>
      <c r="BF4136" t="s">
        <v>6800</v>
      </c>
      <c r="BG4136" t="s">
        <v>6801</v>
      </c>
      <c r="BH4136" s="96" t="s">
        <v>6802</v>
      </c>
      <c r="BI4136" s="96" t="s">
        <v>6803</v>
      </c>
      <c r="BJ4136" s="96">
        <v>4</v>
      </c>
      <c r="BK4136" s="96" t="s">
        <v>4300</v>
      </c>
      <c r="BL4136" s="68" t="s">
        <v>6786</v>
      </c>
      <c r="CQ4136" s="205">
        <v>1</v>
      </c>
    </row>
    <row r="4137" spans="52:95" x14ac:dyDescent="0.25">
      <c r="AZ4137" s="96" t="s">
        <v>4186</v>
      </c>
      <c r="BA4137" s="96" t="s">
        <v>54</v>
      </c>
      <c r="BB4137" s="96">
        <v>5</v>
      </c>
      <c r="BC4137" t="s">
        <v>4555</v>
      </c>
      <c r="BD4137" t="s">
        <v>4556</v>
      </c>
      <c r="BE4137" t="s">
        <v>6804</v>
      </c>
      <c r="BF4137" t="s">
        <v>6805</v>
      </c>
      <c r="BG4137" t="s">
        <v>6806</v>
      </c>
      <c r="BH4137" s="96" t="s">
        <v>6807</v>
      </c>
      <c r="BJ4137" s="96">
        <v>4</v>
      </c>
      <c r="BK4137" s="96" t="s">
        <v>4301</v>
      </c>
      <c r="BL4137" s="68" t="s">
        <v>6786</v>
      </c>
      <c r="CQ4137" s="205">
        <v>1</v>
      </c>
    </row>
    <row r="4138" spans="52:95" x14ac:dyDescent="0.25">
      <c r="AZ4138" s="96" t="s">
        <v>4186</v>
      </c>
      <c r="BA4138" s="96" t="s">
        <v>12</v>
      </c>
      <c r="BB4138" s="96">
        <v>1</v>
      </c>
      <c r="BC4138" t="s">
        <v>4560</v>
      </c>
      <c r="BD4138" t="s">
        <v>7594</v>
      </c>
      <c r="BE4138" t="s">
        <v>4188</v>
      </c>
      <c r="BH4138"/>
      <c r="BI4138"/>
      <c r="BJ4138" s="96">
        <v>4</v>
      </c>
      <c r="BK4138" s="96" t="s">
        <v>4302</v>
      </c>
      <c r="BL4138" s="68" t="s">
        <v>6786</v>
      </c>
      <c r="CQ4138" s="205">
        <v>1</v>
      </c>
    </row>
    <row r="4139" spans="52:95" x14ac:dyDescent="0.25">
      <c r="AZ4139" s="96" t="s">
        <v>4186</v>
      </c>
      <c r="BA4139" s="96" t="s">
        <v>12</v>
      </c>
      <c r="BB4139" s="96">
        <v>2</v>
      </c>
      <c r="BC4139" t="s">
        <v>4564</v>
      </c>
      <c r="BD4139" t="s">
        <v>4565</v>
      </c>
      <c r="BE4139" t="s">
        <v>6808</v>
      </c>
      <c r="BF4139" t="s">
        <v>6809</v>
      </c>
      <c r="BG4139" t="s">
        <v>6810</v>
      </c>
      <c r="BH4139" t="s">
        <v>6811</v>
      </c>
      <c r="BI4139"/>
      <c r="BJ4139" s="96">
        <v>4</v>
      </c>
      <c r="BK4139" s="96" t="s">
        <v>4303</v>
      </c>
      <c r="BL4139" s="68" t="s">
        <v>6786</v>
      </c>
      <c r="CQ4139" s="205">
        <v>1</v>
      </c>
    </row>
    <row r="4140" spans="52:95" x14ac:dyDescent="0.25">
      <c r="AZ4140" s="96" t="s">
        <v>4186</v>
      </c>
      <c r="BA4140" s="96" t="s">
        <v>12</v>
      </c>
      <c r="BB4140" s="96">
        <v>3</v>
      </c>
      <c r="BC4140" t="s">
        <v>4569</v>
      </c>
      <c r="BD4140" t="s">
        <v>7628</v>
      </c>
      <c r="BE4140" t="s">
        <v>7625</v>
      </c>
      <c r="BH4140"/>
      <c r="BI4140"/>
      <c r="BJ4140" s="96">
        <v>4</v>
      </c>
      <c r="BK4140" s="96" t="s">
        <v>4304</v>
      </c>
      <c r="BL4140" s="68" t="s">
        <v>6786</v>
      </c>
      <c r="CQ4140" s="205">
        <v>1</v>
      </c>
    </row>
    <row r="4141" spans="52:95" x14ac:dyDescent="0.25">
      <c r="AZ4141" s="96" t="s">
        <v>4186</v>
      </c>
      <c r="BA4141" s="96" t="s">
        <v>12</v>
      </c>
      <c r="BB4141" s="96">
        <v>4</v>
      </c>
      <c r="BC4141" t="s">
        <v>4573</v>
      </c>
      <c r="BD4141" t="s">
        <v>6812</v>
      </c>
      <c r="BE4141" t="s">
        <v>6813</v>
      </c>
      <c r="BF4141" t="s">
        <v>6802</v>
      </c>
      <c r="BG4141" t="s">
        <v>6814</v>
      </c>
      <c r="BH4141" t="s">
        <v>6815</v>
      </c>
      <c r="BI4141" t="s">
        <v>6816</v>
      </c>
      <c r="BJ4141" s="96">
        <v>4</v>
      </c>
      <c r="BK4141" s="96" t="s">
        <v>4305</v>
      </c>
      <c r="BL4141" s="68" t="s">
        <v>6786</v>
      </c>
      <c r="CQ4141" s="205">
        <v>1</v>
      </c>
    </row>
    <row r="4142" spans="52:95" x14ac:dyDescent="0.25">
      <c r="AZ4142" s="96" t="s">
        <v>4186</v>
      </c>
      <c r="BA4142" s="96" t="s">
        <v>12</v>
      </c>
      <c r="BB4142" s="96">
        <v>5</v>
      </c>
      <c r="BC4142" t="s">
        <v>4577</v>
      </c>
      <c r="BD4142" t="s">
        <v>6817</v>
      </c>
      <c r="BE4142" t="s">
        <v>4578</v>
      </c>
      <c r="BF4142" t="s">
        <v>6818</v>
      </c>
      <c r="BG4142" t="s">
        <v>6819</v>
      </c>
      <c r="BH4142" t="s">
        <v>6793</v>
      </c>
      <c r="BI4142"/>
      <c r="BJ4142" s="96">
        <v>4</v>
      </c>
      <c r="BK4142" s="96" t="s">
        <v>4306</v>
      </c>
      <c r="BL4142" s="68" t="s">
        <v>6786</v>
      </c>
      <c r="CQ4142" s="205">
        <v>1</v>
      </c>
    </row>
    <row r="4143" spans="52:95" x14ac:dyDescent="0.25">
      <c r="AZ4143" s="96" t="s">
        <v>4197</v>
      </c>
      <c r="BA4143" s="96" t="s">
        <v>10</v>
      </c>
      <c r="BB4143" s="96">
        <v>1</v>
      </c>
      <c r="BC4143" t="s">
        <v>4512</v>
      </c>
      <c r="BD4143" t="s">
        <v>7629</v>
      </c>
      <c r="BE4143" t="s">
        <v>7594</v>
      </c>
      <c r="BF4143" t="s">
        <v>4199</v>
      </c>
      <c r="BJ4143" s="96">
        <v>4</v>
      </c>
      <c r="BK4143" s="96" t="s">
        <v>4292</v>
      </c>
      <c r="BL4143" s="68" t="s">
        <v>6786</v>
      </c>
      <c r="CQ4143" s="205">
        <v>1</v>
      </c>
    </row>
    <row r="4144" spans="52:95" x14ac:dyDescent="0.25">
      <c r="AZ4144" s="96" t="s">
        <v>4197</v>
      </c>
      <c r="BA4144" s="96" t="s">
        <v>10</v>
      </c>
      <c r="BB4144" s="96">
        <v>2</v>
      </c>
      <c r="BC4144" t="s">
        <v>4518</v>
      </c>
      <c r="BD4144" t="s">
        <v>7629</v>
      </c>
      <c r="BE4144" t="s">
        <v>6787</v>
      </c>
      <c r="BF4144" t="s">
        <v>6788</v>
      </c>
      <c r="BG4144" t="s">
        <v>6789</v>
      </c>
      <c r="BJ4144" s="96">
        <v>4</v>
      </c>
      <c r="BK4144" s="96" t="s">
        <v>4293</v>
      </c>
      <c r="BL4144" s="68" t="s">
        <v>6786</v>
      </c>
      <c r="CQ4144" s="205">
        <v>1</v>
      </c>
    </row>
    <row r="4145" spans="52:95" x14ac:dyDescent="0.25">
      <c r="AZ4145" s="96" t="s">
        <v>4197</v>
      </c>
      <c r="BA4145" s="96" t="s">
        <v>10</v>
      </c>
      <c r="BB4145" s="96">
        <v>3</v>
      </c>
      <c r="BC4145" t="s">
        <v>4523</v>
      </c>
      <c r="BD4145" t="s">
        <v>7629</v>
      </c>
      <c r="BE4145" t="s">
        <v>7630</v>
      </c>
      <c r="BJ4145" s="96">
        <v>4</v>
      </c>
      <c r="BK4145" s="96" t="s">
        <v>4294</v>
      </c>
      <c r="BL4145" s="68" t="s">
        <v>6786</v>
      </c>
      <c r="CQ4145" s="205">
        <v>1</v>
      </c>
    </row>
    <row r="4146" spans="52:95" x14ac:dyDescent="0.25">
      <c r="AZ4146" s="96" t="s">
        <v>4197</v>
      </c>
      <c r="BA4146" s="96" t="s">
        <v>10</v>
      </c>
      <c r="BB4146" s="96">
        <v>4</v>
      </c>
      <c r="BC4146" t="s">
        <v>4527</v>
      </c>
      <c r="BD4146" t="s">
        <v>7629</v>
      </c>
      <c r="BE4146" t="s">
        <v>7180</v>
      </c>
      <c r="BJ4146" s="96">
        <v>4</v>
      </c>
      <c r="BK4146" s="96" t="s">
        <v>4295</v>
      </c>
      <c r="BL4146" s="68" t="s">
        <v>6786</v>
      </c>
      <c r="CQ4146" s="205">
        <v>1</v>
      </c>
    </row>
    <row r="4147" spans="52:95" x14ac:dyDescent="0.25">
      <c r="AZ4147" s="96" t="s">
        <v>4197</v>
      </c>
      <c r="BA4147" s="96" t="s">
        <v>10</v>
      </c>
      <c r="BB4147" s="96">
        <v>5</v>
      </c>
      <c r="BC4147" t="s">
        <v>4531</v>
      </c>
      <c r="BD4147" t="s">
        <v>7629</v>
      </c>
      <c r="BE4147" t="s">
        <v>7631</v>
      </c>
      <c r="BF4147" t="s">
        <v>6792</v>
      </c>
      <c r="BG4147" t="s">
        <v>6793</v>
      </c>
      <c r="BJ4147" s="96">
        <v>4</v>
      </c>
      <c r="BK4147" s="96" t="s">
        <v>4296</v>
      </c>
      <c r="BL4147" s="68" t="s">
        <v>6786</v>
      </c>
      <c r="CQ4147" s="205">
        <v>1</v>
      </c>
    </row>
    <row r="4148" spans="52:95" x14ac:dyDescent="0.25">
      <c r="AZ4148" s="96" t="s">
        <v>4197</v>
      </c>
      <c r="BA4148" s="96" t="s">
        <v>54</v>
      </c>
      <c r="BB4148" s="96">
        <v>1</v>
      </c>
      <c r="BC4148" t="s">
        <v>4536</v>
      </c>
      <c r="BD4148" t="s">
        <v>7632</v>
      </c>
      <c r="BJ4148" s="96">
        <v>4</v>
      </c>
      <c r="BK4148" s="96" t="s">
        <v>4297</v>
      </c>
      <c r="BL4148" s="68" t="s">
        <v>6786</v>
      </c>
      <c r="CQ4148" s="205">
        <v>1</v>
      </c>
    </row>
    <row r="4149" spans="52:95" x14ac:dyDescent="0.25">
      <c r="AZ4149" s="96" t="s">
        <v>4197</v>
      </c>
      <c r="BA4149" s="96" t="s">
        <v>54</v>
      </c>
      <c r="BB4149" s="96">
        <v>2</v>
      </c>
      <c r="BC4149" t="s">
        <v>4540</v>
      </c>
      <c r="BD4149" t="s">
        <v>4541</v>
      </c>
      <c r="BE4149" t="s">
        <v>6794</v>
      </c>
      <c r="BF4149" t="s">
        <v>6789</v>
      </c>
      <c r="BG4149" t="s">
        <v>6788</v>
      </c>
      <c r="BH4149" s="96" t="s">
        <v>6795</v>
      </c>
      <c r="BJ4149" s="96">
        <v>4</v>
      </c>
      <c r="BK4149" s="96" t="s">
        <v>4298</v>
      </c>
      <c r="BL4149" s="68" t="s">
        <v>6786</v>
      </c>
      <c r="CQ4149" s="205">
        <v>1</v>
      </c>
    </row>
    <row r="4150" spans="52:95" x14ac:dyDescent="0.25">
      <c r="AZ4150" s="96" t="s">
        <v>4197</v>
      </c>
      <c r="BA4150" s="96" t="s">
        <v>54</v>
      </c>
      <c r="BB4150" s="96">
        <v>3</v>
      </c>
      <c r="BC4150" t="s">
        <v>4545</v>
      </c>
      <c r="BD4150" t="s">
        <v>7630</v>
      </c>
      <c r="BJ4150" s="96">
        <v>4</v>
      </c>
      <c r="BK4150" s="96" t="s">
        <v>4299</v>
      </c>
      <c r="BL4150" s="68" t="s">
        <v>6786</v>
      </c>
      <c r="CQ4150" s="205">
        <v>1</v>
      </c>
    </row>
    <row r="4151" spans="52:95" x14ac:dyDescent="0.25">
      <c r="AZ4151" s="96" t="s">
        <v>4197</v>
      </c>
      <c r="BA4151" s="96" t="s">
        <v>54</v>
      </c>
      <c r="BB4151" s="96">
        <v>4</v>
      </c>
      <c r="BC4151" t="s">
        <v>4550</v>
      </c>
      <c r="BD4151" t="s">
        <v>4551</v>
      </c>
      <c r="BE4151" t="s">
        <v>6799</v>
      </c>
      <c r="BF4151" t="s">
        <v>6800</v>
      </c>
      <c r="BG4151" t="s">
        <v>6801</v>
      </c>
      <c r="BH4151" s="96" t="s">
        <v>6802</v>
      </c>
      <c r="BI4151" s="96" t="s">
        <v>6803</v>
      </c>
      <c r="BJ4151" s="96">
        <v>4</v>
      </c>
      <c r="BK4151" s="96" t="s">
        <v>4300</v>
      </c>
      <c r="BL4151" s="68" t="s">
        <v>6786</v>
      </c>
      <c r="CQ4151" s="205">
        <v>1</v>
      </c>
    </row>
    <row r="4152" spans="52:95" x14ac:dyDescent="0.25">
      <c r="AZ4152" s="96" t="s">
        <v>4197</v>
      </c>
      <c r="BA4152" s="96" t="s">
        <v>54</v>
      </c>
      <c r="BB4152" s="96">
        <v>5</v>
      </c>
      <c r="BC4152" t="s">
        <v>4555</v>
      </c>
      <c r="BD4152" t="s">
        <v>4556</v>
      </c>
      <c r="BE4152" t="s">
        <v>6804</v>
      </c>
      <c r="BF4152" t="s">
        <v>6805</v>
      </c>
      <c r="BG4152" t="s">
        <v>6806</v>
      </c>
      <c r="BH4152" s="96" t="s">
        <v>6807</v>
      </c>
      <c r="BJ4152" s="96">
        <v>4</v>
      </c>
      <c r="BK4152" s="96" t="s">
        <v>4301</v>
      </c>
      <c r="BL4152" s="68" t="s">
        <v>6786</v>
      </c>
      <c r="CQ4152" s="205">
        <v>1</v>
      </c>
    </row>
    <row r="4153" spans="52:95" x14ac:dyDescent="0.25">
      <c r="AZ4153" s="96" t="s">
        <v>4197</v>
      </c>
      <c r="BA4153" s="96" t="s">
        <v>12</v>
      </c>
      <c r="BB4153" s="96">
        <v>1</v>
      </c>
      <c r="BC4153" t="s">
        <v>4560</v>
      </c>
      <c r="BD4153" t="s">
        <v>7594</v>
      </c>
      <c r="BE4153" t="s">
        <v>4199</v>
      </c>
      <c r="BH4153"/>
      <c r="BI4153"/>
      <c r="BJ4153" s="96">
        <v>4</v>
      </c>
      <c r="BK4153" s="96" t="s">
        <v>4302</v>
      </c>
      <c r="BL4153" s="68" t="s">
        <v>6786</v>
      </c>
      <c r="CQ4153" s="205">
        <v>1</v>
      </c>
    </row>
    <row r="4154" spans="52:95" x14ac:dyDescent="0.25">
      <c r="AZ4154" s="96" t="s">
        <v>4197</v>
      </c>
      <c r="BA4154" s="96" t="s">
        <v>12</v>
      </c>
      <c r="BB4154" s="96">
        <v>2</v>
      </c>
      <c r="BC4154" t="s">
        <v>4564</v>
      </c>
      <c r="BD4154" t="s">
        <v>4565</v>
      </c>
      <c r="BE4154" t="s">
        <v>6808</v>
      </c>
      <c r="BF4154" t="s">
        <v>6809</v>
      </c>
      <c r="BG4154" t="s">
        <v>6810</v>
      </c>
      <c r="BH4154" t="s">
        <v>6811</v>
      </c>
      <c r="BI4154"/>
      <c r="BJ4154" s="96">
        <v>4</v>
      </c>
      <c r="BK4154" s="96" t="s">
        <v>4303</v>
      </c>
      <c r="BL4154" s="68" t="s">
        <v>6786</v>
      </c>
      <c r="CQ4154" s="205">
        <v>1</v>
      </c>
    </row>
    <row r="4155" spans="52:95" x14ac:dyDescent="0.25">
      <c r="AZ4155" s="96" t="s">
        <v>4197</v>
      </c>
      <c r="BA4155" s="96" t="s">
        <v>12</v>
      </c>
      <c r="BB4155" s="96">
        <v>3</v>
      </c>
      <c r="BC4155" t="s">
        <v>4569</v>
      </c>
      <c r="BD4155" t="s">
        <v>7633</v>
      </c>
      <c r="BE4155" t="s">
        <v>7630</v>
      </c>
      <c r="BH4155"/>
      <c r="BI4155"/>
      <c r="BJ4155" s="96">
        <v>4</v>
      </c>
      <c r="BK4155" s="96" t="s">
        <v>4304</v>
      </c>
      <c r="BL4155" s="68" t="s">
        <v>6786</v>
      </c>
      <c r="CQ4155" s="205">
        <v>1</v>
      </c>
    </row>
    <row r="4156" spans="52:95" x14ac:dyDescent="0.25">
      <c r="AZ4156" s="96" t="s">
        <v>4197</v>
      </c>
      <c r="BA4156" s="96" t="s">
        <v>12</v>
      </c>
      <c r="BB4156" s="96">
        <v>4</v>
      </c>
      <c r="BC4156" t="s">
        <v>4573</v>
      </c>
      <c r="BD4156" t="s">
        <v>6812</v>
      </c>
      <c r="BE4156" t="s">
        <v>6813</v>
      </c>
      <c r="BF4156" t="s">
        <v>6802</v>
      </c>
      <c r="BG4156" t="s">
        <v>6814</v>
      </c>
      <c r="BH4156" t="s">
        <v>6815</v>
      </c>
      <c r="BI4156" t="s">
        <v>6816</v>
      </c>
      <c r="BJ4156" s="96">
        <v>4</v>
      </c>
      <c r="BK4156" s="96" t="s">
        <v>4305</v>
      </c>
      <c r="BL4156" s="68" t="s">
        <v>6786</v>
      </c>
      <c r="CQ4156" s="205">
        <v>1</v>
      </c>
    </row>
    <row r="4157" spans="52:95" x14ac:dyDescent="0.25">
      <c r="AZ4157" s="96" t="s">
        <v>4197</v>
      </c>
      <c r="BA4157" s="96" t="s">
        <v>12</v>
      </c>
      <c r="BB4157" s="96">
        <v>5</v>
      </c>
      <c r="BC4157" t="s">
        <v>4577</v>
      </c>
      <c r="BD4157" t="s">
        <v>6817</v>
      </c>
      <c r="BE4157" t="s">
        <v>4578</v>
      </c>
      <c r="BF4157" t="s">
        <v>6818</v>
      </c>
      <c r="BG4157" t="s">
        <v>6819</v>
      </c>
      <c r="BH4157" t="s">
        <v>6793</v>
      </c>
      <c r="BI4157"/>
      <c r="BJ4157" s="96">
        <v>4</v>
      </c>
      <c r="BK4157" s="96" t="s">
        <v>4306</v>
      </c>
      <c r="BL4157" s="68" t="s">
        <v>6786</v>
      </c>
      <c r="CQ4157" s="205">
        <v>1</v>
      </c>
    </row>
    <row r="4158" spans="52:95" x14ac:dyDescent="0.25">
      <c r="AZ4158" s="96" t="s">
        <v>4208</v>
      </c>
      <c r="BA4158" s="96" t="s">
        <v>10</v>
      </c>
      <c r="BB4158" s="96">
        <v>1</v>
      </c>
      <c r="BC4158" t="s">
        <v>4512</v>
      </c>
      <c r="BD4158" t="s">
        <v>7634</v>
      </c>
      <c r="BE4158" t="s">
        <v>5828</v>
      </c>
      <c r="BJ4158" s="96">
        <v>4</v>
      </c>
      <c r="BK4158" s="96" t="s">
        <v>4292</v>
      </c>
      <c r="BL4158" s="68" t="s">
        <v>6786</v>
      </c>
      <c r="CQ4158" s="205">
        <v>1</v>
      </c>
    </row>
    <row r="4159" spans="52:95" x14ac:dyDescent="0.25">
      <c r="AZ4159" s="96" t="s">
        <v>4208</v>
      </c>
      <c r="BA4159" s="96" t="s">
        <v>10</v>
      </c>
      <c r="BB4159" s="96">
        <v>2</v>
      </c>
      <c r="BC4159" t="s">
        <v>4518</v>
      </c>
      <c r="BD4159" t="s">
        <v>7634</v>
      </c>
      <c r="BE4159" t="s">
        <v>6787</v>
      </c>
      <c r="BF4159" t="s">
        <v>6788</v>
      </c>
      <c r="BG4159" t="s">
        <v>6789</v>
      </c>
      <c r="BJ4159" s="96">
        <v>4</v>
      </c>
      <c r="BK4159" s="96" t="s">
        <v>4293</v>
      </c>
      <c r="BL4159" s="68" t="s">
        <v>6786</v>
      </c>
      <c r="CQ4159" s="205">
        <v>1</v>
      </c>
    </row>
    <row r="4160" spans="52:95" x14ac:dyDescent="0.25">
      <c r="AZ4160" s="96" t="s">
        <v>4208</v>
      </c>
      <c r="BA4160" s="96" t="s">
        <v>10</v>
      </c>
      <c r="BB4160" s="96">
        <v>3</v>
      </c>
      <c r="BC4160" t="s">
        <v>4523</v>
      </c>
      <c r="BD4160" t="s">
        <v>7634</v>
      </c>
      <c r="BE4160" t="s">
        <v>7635</v>
      </c>
      <c r="BJ4160" s="96">
        <v>4</v>
      </c>
      <c r="BK4160" s="96" t="s">
        <v>4294</v>
      </c>
      <c r="BL4160" s="68" t="s">
        <v>6786</v>
      </c>
      <c r="CQ4160" s="205">
        <v>1</v>
      </c>
    </row>
    <row r="4161" spans="52:95" x14ac:dyDescent="0.25">
      <c r="AZ4161" s="96" t="s">
        <v>4208</v>
      </c>
      <c r="BA4161" s="96" t="s">
        <v>10</v>
      </c>
      <c r="BB4161" s="96">
        <v>4</v>
      </c>
      <c r="BC4161" t="s">
        <v>4527</v>
      </c>
      <c r="BD4161" t="s">
        <v>7634</v>
      </c>
      <c r="BE4161" t="s">
        <v>7180</v>
      </c>
      <c r="BJ4161" s="96">
        <v>4</v>
      </c>
      <c r="BK4161" s="96" t="s">
        <v>4295</v>
      </c>
      <c r="BL4161" s="68" t="s">
        <v>6786</v>
      </c>
      <c r="CQ4161" s="205">
        <v>1</v>
      </c>
    </row>
    <row r="4162" spans="52:95" x14ac:dyDescent="0.25">
      <c r="AZ4162" s="96" t="s">
        <v>4208</v>
      </c>
      <c r="BA4162" s="96" t="s">
        <v>10</v>
      </c>
      <c r="BB4162" s="96">
        <v>5</v>
      </c>
      <c r="BC4162" t="s">
        <v>4531</v>
      </c>
      <c r="BD4162" t="s">
        <v>7634</v>
      </c>
      <c r="BE4162" t="s">
        <v>7636</v>
      </c>
      <c r="BF4162" t="s">
        <v>6792</v>
      </c>
      <c r="BG4162" t="s">
        <v>6793</v>
      </c>
      <c r="BJ4162" s="96">
        <v>4</v>
      </c>
      <c r="BK4162" s="96" t="s">
        <v>4296</v>
      </c>
      <c r="BL4162" s="68" t="s">
        <v>6786</v>
      </c>
      <c r="CQ4162" s="205">
        <v>1</v>
      </c>
    </row>
    <row r="4163" spans="52:95" x14ac:dyDescent="0.25">
      <c r="AZ4163" s="96" t="s">
        <v>4208</v>
      </c>
      <c r="BA4163" s="96" t="s">
        <v>54</v>
      </c>
      <c r="BB4163" s="96">
        <v>1</v>
      </c>
      <c r="BC4163" t="s">
        <v>4536</v>
      </c>
      <c r="BD4163" t="s">
        <v>7637</v>
      </c>
      <c r="BJ4163" s="96">
        <v>4</v>
      </c>
      <c r="BK4163" s="96" t="s">
        <v>4297</v>
      </c>
      <c r="BL4163" s="68" t="s">
        <v>6786</v>
      </c>
      <c r="CQ4163" s="205">
        <v>1</v>
      </c>
    </row>
    <row r="4164" spans="52:95" x14ac:dyDescent="0.25">
      <c r="AZ4164" s="96" t="s">
        <v>4208</v>
      </c>
      <c r="BA4164" s="96" t="s">
        <v>54</v>
      </c>
      <c r="BB4164" s="96">
        <v>2</v>
      </c>
      <c r="BC4164" t="s">
        <v>4540</v>
      </c>
      <c r="BD4164" t="s">
        <v>4541</v>
      </c>
      <c r="BE4164" t="s">
        <v>6794</v>
      </c>
      <c r="BF4164" t="s">
        <v>6789</v>
      </c>
      <c r="BG4164" t="s">
        <v>6788</v>
      </c>
      <c r="BH4164" s="96" t="s">
        <v>6795</v>
      </c>
      <c r="BJ4164" s="96">
        <v>4</v>
      </c>
      <c r="BK4164" s="96" t="s">
        <v>4298</v>
      </c>
      <c r="BL4164" s="68" t="s">
        <v>6786</v>
      </c>
      <c r="CQ4164" s="205">
        <v>1</v>
      </c>
    </row>
    <row r="4165" spans="52:95" x14ac:dyDescent="0.25">
      <c r="AZ4165" s="96" t="s">
        <v>4208</v>
      </c>
      <c r="BA4165" s="96" t="s">
        <v>54</v>
      </c>
      <c r="BB4165" s="96">
        <v>3</v>
      </c>
      <c r="BC4165" t="s">
        <v>4545</v>
      </c>
      <c r="BD4165" t="s">
        <v>7635</v>
      </c>
      <c r="BJ4165" s="96">
        <v>4</v>
      </c>
      <c r="BK4165" s="96" t="s">
        <v>4299</v>
      </c>
      <c r="BL4165" s="68" t="s">
        <v>6786</v>
      </c>
      <c r="CQ4165" s="205">
        <v>1</v>
      </c>
    </row>
    <row r="4166" spans="52:95" x14ac:dyDescent="0.25">
      <c r="AZ4166" s="96" t="s">
        <v>4208</v>
      </c>
      <c r="BA4166" s="96" t="s">
        <v>54</v>
      </c>
      <c r="BB4166" s="96">
        <v>4</v>
      </c>
      <c r="BC4166" t="s">
        <v>4550</v>
      </c>
      <c r="BD4166" t="s">
        <v>4551</v>
      </c>
      <c r="BE4166" t="s">
        <v>6799</v>
      </c>
      <c r="BF4166" t="s">
        <v>6800</v>
      </c>
      <c r="BG4166" t="s">
        <v>6801</v>
      </c>
      <c r="BH4166" s="96" t="s">
        <v>6802</v>
      </c>
      <c r="BI4166" s="96" t="s">
        <v>6803</v>
      </c>
      <c r="BJ4166" s="96">
        <v>4</v>
      </c>
      <c r="BK4166" s="96" t="s">
        <v>4300</v>
      </c>
      <c r="BL4166" s="68" t="s">
        <v>6786</v>
      </c>
      <c r="CQ4166" s="205">
        <v>1</v>
      </c>
    </row>
    <row r="4167" spans="52:95" x14ac:dyDescent="0.25">
      <c r="AZ4167" s="96" t="s">
        <v>4208</v>
      </c>
      <c r="BA4167" s="96" t="s">
        <v>54</v>
      </c>
      <c r="BB4167" s="96">
        <v>5</v>
      </c>
      <c r="BC4167" t="s">
        <v>4555</v>
      </c>
      <c r="BD4167" t="s">
        <v>4556</v>
      </c>
      <c r="BE4167" t="s">
        <v>6804</v>
      </c>
      <c r="BF4167" t="s">
        <v>6805</v>
      </c>
      <c r="BG4167" t="s">
        <v>6806</v>
      </c>
      <c r="BH4167" s="96" t="s">
        <v>6807</v>
      </c>
      <c r="BJ4167" s="96">
        <v>4</v>
      </c>
      <c r="BK4167" s="96" t="s">
        <v>4301</v>
      </c>
      <c r="BL4167" s="68" t="s">
        <v>6786</v>
      </c>
      <c r="CQ4167" s="205">
        <v>1</v>
      </c>
    </row>
    <row r="4168" spans="52:95" x14ac:dyDescent="0.25">
      <c r="AZ4168" s="96" t="s">
        <v>4208</v>
      </c>
      <c r="BA4168" s="96" t="s">
        <v>12</v>
      </c>
      <c r="BB4168" s="96">
        <v>1</v>
      </c>
      <c r="BC4168" t="s">
        <v>4560</v>
      </c>
      <c r="BD4168" t="s">
        <v>5828</v>
      </c>
      <c r="BH4168"/>
      <c r="BI4168"/>
      <c r="BJ4168" s="96">
        <v>4</v>
      </c>
      <c r="BK4168" s="96" t="s">
        <v>4302</v>
      </c>
      <c r="BL4168" s="68" t="s">
        <v>6786</v>
      </c>
      <c r="CQ4168" s="205">
        <v>1</v>
      </c>
    </row>
    <row r="4169" spans="52:95" x14ac:dyDescent="0.25">
      <c r="AZ4169" s="96" t="s">
        <v>4208</v>
      </c>
      <c r="BA4169" s="96" t="s">
        <v>12</v>
      </c>
      <c r="BB4169" s="96">
        <v>2</v>
      </c>
      <c r="BC4169" t="s">
        <v>4564</v>
      </c>
      <c r="BD4169" t="s">
        <v>4565</v>
      </c>
      <c r="BE4169" t="s">
        <v>6808</v>
      </c>
      <c r="BF4169" t="s">
        <v>6809</v>
      </c>
      <c r="BG4169" t="s">
        <v>6810</v>
      </c>
      <c r="BH4169" t="s">
        <v>6811</v>
      </c>
      <c r="BI4169"/>
      <c r="BJ4169" s="96">
        <v>4</v>
      </c>
      <c r="BK4169" s="96" t="s">
        <v>4303</v>
      </c>
      <c r="BL4169" s="68" t="s">
        <v>6786</v>
      </c>
      <c r="CQ4169" s="205">
        <v>1</v>
      </c>
    </row>
    <row r="4170" spans="52:95" x14ac:dyDescent="0.25">
      <c r="AZ4170" s="96" t="s">
        <v>4208</v>
      </c>
      <c r="BA4170" s="96" t="s">
        <v>12</v>
      </c>
      <c r="BB4170" s="96">
        <v>3</v>
      </c>
      <c r="BC4170" t="s">
        <v>4569</v>
      </c>
      <c r="BD4170" t="s">
        <v>7638</v>
      </c>
      <c r="BE4170" t="s">
        <v>7635</v>
      </c>
      <c r="BH4170"/>
      <c r="BI4170"/>
      <c r="BJ4170" s="96">
        <v>4</v>
      </c>
      <c r="BK4170" s="96" t="s">
        <v>4304</v>
      </c>
      <c r="BL4170" s="68" t="s">
        <v>6786</v>
      </c>
      <c r="CQ4170" s="205">
        <v>1</v>
      </c>
    </row>
    <row r="4171" spans="52:95" x14ac:dyDescent="0.25">
      <c r="AZ4171" s="96" t="s">
        <v>4208</v>
      </c>
      <c r="BA4171" s="96" t="s">
        <v>12</v>
      </c>
      <c r="BB4171" s="96">
        <v>4</v>
      </c>
      <c r="BC4171" t="s">
        <v>4573</v>
      </c>
      <c r="BD4171" t="s">
        <v>6812</v>
      </c>
      <c r="BE4171" t="s">
        <v>6813</v>
      </c>
      <c r="BF4171" t="s">
        <v>6802</v>
      </c>
      <c r="BG4171" t="s">
        <v>6814</v>
      </c>
      <c r="BH4171" t="s">
        <v>6815</v>
      </c>
      <c r="BI4171" t="s">
        <v>6816</v>
      </c>
      <c r="BJ4171" s="96">
        <v>4</v>
      </c>
      <c r="BK4171" s="96" t="s">
        <v>4305</v>
      </c>
      <c r="BL4171" s="68" t="s">
        <v>6786</v>
      </c>
      <c r="CQ4171" s="205">
        <v>1</v>
      </c>
    </row>
    <row r="4172" spans="52:95" x14ac:dyDescent="0.25">
      <c r="AZ4172" s="96" t="s">
        <v>4208</v>
      </c>
      <c r="BA4172" s="96" t="s">
        <v>12</v>
      </c>
      <c r="BB4172" s="96">
        <v>5</v>
      </c>
      <c r="BC4172" t="s">
        <v>4577</v>
      </c>
      <c r="BD4172" t="s">
        <v>6817</v>
      </c>
      <c r="BE4172" t="s">
        <v>4578</v>
      </c>
      <c r="BF4172" t="s">
        <v>6818</v>
      </c>
      <c r="BG4172" t="s">
        <v>6819</v>
      </c>
      <c r="BH4172" t="s">
        <v>6793</v>
      </c>
      <c r="BI4172"/>
      <c r="BJ4172" s="96">
        <v>4</v>
      </c>
      <c r="BK4172" s="96" t="s">
        <v>4306</v>
      </c>
      <c r="BL4172" s="68" t="s">
        <v>6786</v>
      </c>
      <c r="CQ4172" s="205">
        <v>1</v>
      </c>
    </row>
    <row r="4173" spans="52:95" x14ac:dyDescent="0.25">
      <c r="AZ4173" s="96" t="s">
        <v>4223</v>
      </c>
      <c r="BA4173" s="96" t="s">
        <v>10</v>
      </c>
      <c r="BB4173" s="96">
        <v>1</v>
      </c>
      <c r="BC4173" t="s">
        <v>4512</v>
      </c>
      <c r="BD4173" t="s">
        <v>7639</v>
      </c>
      <c r="BE4173" t="s">
        <v>5828</v>
      </c>
      <c r="BJ4173" s="96">
        <v>4</v>
      </c>
      <c r="BK4173" s="96" t="s">
        <v>4292</v>
      </c>
      <c r="BL4173" s="68" t="s">
        <v>6786</v>
      </c>
      <c r="CQ4173" s="205">
        <v>1</v>
      </c>
    </row>
    <row r="4174" spans="52:95" x14ac:dyDescent="0.25">
      <c r="AZ4174" s="96" t="s">
        <v>4223</v>
      </c>
      <c r="BA4174" s="96" t="s">
        <v>10</v>
      </c>
      <c r="BB4174" s="96">
        <v>2</v>
      </c>
      <c r="BC4174" t="s">
        <v>4518</v>
      </c>
      <c r="BD4174" t="s">
        <v>7639</v>
      </c>
      <c r="BE4174" t="s">
        <v>6787</v>
      </c>
      <c r="BF4174" t="s">
        <v>6788</v>
      </c>
      <c r="BG4174" t="s">
        <v>6789</v>
      </c>
      <c r="BJ4174" s="96">
        <v>4</v>
      </c>
      <c r="BK4174" s="96" t="s">
        <v>4293</v>
      </c>
      <c r="BL4174" s="68" t="s">
        <v>6786</v>
      </c>
      <c r="CQ4174" s="205">
        <v>1</v>
      </c>
    </row>
    <row r="4175" spans="52:95" x14ac:dyDescent="0.25">
      <c r="AZ4175" s="96" t="s">
        <v>4223</v>
      </c>
      <c r="BA4175" s="96" t="s">
        <v>10</v>
      </c>
      <c r="BB4175" s="96">
        <v>3</v>
      </c>
      <c r="BC4175" t="s">
        <v>4523</v>
      </c>
      <c r="BD4175" t="s">
        <v>7639</v>
      </c>
      <c r="BE4175" t="s">
        <v>7640</v>
      </c>
      <c r="BJ4175" s="96">
        <v>4</v>
      </c>
      <c r="BK4175" s="96" t="s">
        <v>4294</v>
      </c>
      <c r="BL4175" s="68" t="s">
        <v>6786</v>
      </c>
      <c r="CQ4175" s="205">
        <v>1</v>
      </c>
    </row>
    <row r="4176" spans="52:95" x14ac:dyDescent="0.25">
      <c r="AZ4176" s="96" t="s">
        <v>4223</v>
      </c>
      <c r="BA4176" s="96" t="s">
        <v>10</v>
      </c>
      <c r="BB4176" s="96">
        <v>4</v>
      </c>
      <c r="BC4176" t="s">
        <v>4527</v>
      </c>
      <c r="BD4176" t="s">
        <v>7639</v>
      </c>
      <c r="BE4176" t="s">
        <v>7180</v>
      </c>
      <c r="BJ4176" s="96">
        <v>4</v>
      </c>
      <c r="BK4176" s="96" t="s">
        <v>4295</v>
      </c>
      <c r="BL4176" s="68" t="s">
        <v>6786</v>
      </c>
      <c r="CQ4176" s="205">
        <v>1</v>
      </c>
    </row>
    <row r="4177" spans="52:95" x14ac:dyDescent="0.25">
      <c r="AZ4177" s="96" t="s">
        <v>4223</v>
      </c>
      <c r="BA4177" s="96" t="s">
        <v>10</v>
      </c>
      <c r="BB4177" s="96">
        <v>5</v>
      </c>
      <c r="BC4177" t="s">
        <v>4531</v>
      </c>
      <c r="BD4177" t="s">
        <v>7639</v>
      </c>
      <c r="BE4177" t="s">
        <v>7641</v>
      </c>
      <c r="BF4177" t="s">
        <v>6792</v>
      </c>
      <c r="BG4177" t="s">
        <v>6793</v>
      </c>
      <c r="BJ4177" s="96">
        <v>4</v>
      </c>
      <c r="BK4177" s="96" t="s">
        <v>4296</v>
      </c>
      <c r="BL4177" s="68" t="s">
        <v>6786</v>
      </c>
      <c r="CQ4177" s="205">
        <v>1</v>
      </c>
    </row>
    <row r="4178" spans="52:95" x14ac:dyDescent="0.25">
      <c r="AZ4178" s="96" t="s">
        <v>4223</v>
      </c>
      <c r="BA4178" s="96" t="s">
        <v>54</v>
      </c>
      <c r="BB4178" s="96">
        <v>1</v>
      </c>
      <c r="BC4178" t="s">
        <v>4536</v>
      </c>
      <c r="BD4178" t="s">
        <v>7637</v>
      </c>
      <c r="BJ4178" s="96">
        <v>4</v>
      </c>
      <c r="BK4178" s="96" t="s">
        <v>4297</v>
      </c>
      <c r="BL4178" s="68" t="s">
        <v>6786</v>
      </c>
      <c r="CQ4178" s="205">
        <v>1</v>
      </c>
    </row>
    <row r="4179" spans="52:95" x14ac:dyDescent="0.25">
      <c r="AZ4179" s="96" t="s">
        <v>4223</v>
      </c>
      <c r="BA4179" s="96" t="s">
        <v>54</v>
      </c>
      <c r="BB4179" s="96">
        <v>2</v>
      </c>
      <c r="BC4179" t="s">
        <v>4540</v>
      </c>
      <c r="BD4179" t="s">
        <v>4541</v>
      </c>
      <c r="BE4179" t="s">
        <v>6794</v>
      </c>
      <c r="BF4179" t="s">
        <v>6789</v>
      </c>
      <c r="BG4179" t="s">
        <v>6788</v>
      </c>
      <c r="BH4179" s="96" t="s">
        <v>6795</v>
      </c>
      <c r="BJ4179" s="96">
        <v>4</v>
      </c>
      <c r="BK4179" s="96" t="s">
        <v>4298</v>
      </c>
      <c r="BL4179" s="68" t="s">
        <v>6786</v>
      </c>
      <c r="CQ4179" s="205">
        <v>1</v>
      </c>
    </row>
    <row r="4180" spans="52:95" x14ac:dyDescent="0.25">
      <c r="AZ4180" s="96" t="s">
        <v>4223</v>
      </c>
      <c r="BA4180" s="96" t="s">
        <v>54</v>
      </c>
      <c r="BB4180" s="96">
        <v>3</v>
      </c>
      <c r="BC4180" t="s">
        <v>4545</v>
      </c>
      <c r="BD4180" t="s">
        <v>7640</v>
      </c>
      <c r="BJ4180" s="96">
        <v>4</v>
      </c>
      <c r="BK4180" s="96" t="s">
        <v>4299</v>
      </c>
      <c r="BL4180" s="68" t="s">
        <v>6786</v>
      </c>
      <c r="CQ4180" s="205">
        <v>1</v>
      </c>
    </row>
    <row r="4181" spans="52:95" x14ac:dyDescent="0.25">
      <c r="AZ4181" s="96" t="s">
        <v>4223</v>
      </c>
      <c r="BA4181" s="96" t="s">
        <v>54</v>
      </c>
      <c r="BB4181" s="96">
        <v>4</v>
      </c>
      <c r="BC4181" t="s">
        <v>4550</v>
      </c>
      <c r="BD4181" t="s">
        <v>4551</v>
      </c>
      <c r="BE4181" t="s">
        <v>6799</v>
      </c>
      <c r="BF4181" t="s">
        <v>6800</v>
      </c>
      <c r="BG4181" t="s">
        <v>6801</v>
      </c>
      <c r="BH4181" s="96" t="s">
        <v>6802</v>
      </c>
      <c r="BI4181" s="96" t="s">
        <v>6803</v>
      </c>
      <c r="BJ4181" s="96">
        <v>4</v>
      </c>
      <c r="BK4181" s="96" t="s">
        <v>4300</v>
      </c>
      <c r="BL4181" s="68" t="s">
        <v>6786</v>
      </c>
      <c r="CQ4181" s="205">
        <v>1</v>
      </c>
    </row>
    <row r="4182" spans="52:95" x14ac:dyDescent="0.25">
      <c r="AZ4182" s="96" t="s">
        <v>4223</v>
      </c>
      <c r="BA4182" s="96" t="s">
        <v>54</v>
      </c>
      <c r="BB4182" s="96">
        <v>5</v>
      </c>
      <c r="BC4182" t="s">
        <v>4555</v>
      </c>
      <c r="BD4182" t="s">
        <v>4556</v>
      </c>
      <c r="BE4182" t="s">
        <v>6804</v>
      </c>
      <c r="BF4182" t="s">
        <v>6805</v>
      </c>
      <c r="BG4182" t="s">
        <v>6806</v>
      </c>
      <c r="BH4182" s="96" t="s">
        <v>6807</v>
      </c>
      <c r="BJ4182" s="96">
        <v>4</v>
      </c>
      <c r="BK4182" s="96" t="s">
        <v>4301</v>
      </c>
      <c r="BL4182" s="68" t="s">
        <v>6786</v>
      </c>
      <c r="CQ4182" s="205">
        <v>1</v>
      </c>
    </row>
    <row r="4183" spans="52:95" x14ac:dyDescent="0.25">
      <c r="AZ4183" s="96" t="s">
        <v>4223</v>
      </c>
      <c r="BA4183" s="96" t="s">
        <v>12</v>
      </c>
      <c r="BB4183" s="96">
        <v>1</v>
      </c>
      <c r="BC4183" t="s">
        <v>4560</v>
      </c>
      <c r="BD4183" t="s">
        <v>5828</v>
      </c>
      <c r="BH4183"/>
      <c r="BI4183"/>
      <c r="BJ4183" s="96">
        <v>4</v>
      </c>
      <c r="BK4183" s="96" t="s">
        <v>4302</v>
      </c>
      <c r="BL4183" s="68" t="s">
        <v>6786</v>
      </c>
      <c r="CQ4183" s="205">
        <v>1</v>
      </c>
    </row>
    <row r="4184" spans="52:95" x14ac:dyDescent="0.25">
      <c r="AZ4184" s="96" t="s">
        <v>4223</v>
      </c>
      <c r="BA4184" s="96" t="s">
        <v>12</v>
      </c>
      <c r="BB4184" s="96">
        <v>2</v>
      </c>
      <c r="BC4184" t="s">
        <v>4564</v>
      </c>
      <c r="BD4184" t="s">
        <v>4565</v>
      </c>
      <c r="BE4184" t="s">
        <v>6808</v>
      </c>
      <c r="BF4184" t="s">
        <v>6809</v>
      </c>
      <c r="BG4184" t="s">
        <v>6810</v>
      </c>
      <c r="BH4184" t="s">
        <v>6811</v>
      </c>
      <c r="BI4184"/>
      <c r="BJ4184" s="96">
        <v>4</v>
      </c>
      <c r="BK4184" s="96" t="s">
        <v>4303</v>
      </c>
      <c r="BL4184" s="68" t="s">
        <v>6786</v>
      </c>
      <c r="CQ4184" s="205">
        <v>1</v>
      </c>
    </row>
    <row r="4185" spans="52:95" x14ac:dyDescent="0.25">
      <c r="AZ4185" s="96" t="s">
        <v>4223</v>
      </c>
      <c r="BA4185" s="96" t="s">
        <v>12</v>
      </c>
      <c r="BB4185" s="96">
        <v>3</v>
      </c>
      <c r="BC4185" t="s">
        <v>4569</v>
      </c>
      <c r="BD4185" t="s">
        <v>7642</v>
      </c>
      <c r="BE4185" t="s">
        <v>7640</v>
      </c>
      <c r="BH4185"/>
      <c r="BI4185"/>
      <c r="BJ4185" s="96">
        <v>4</v>
      </c>
      <c r="BK4185" s="96" t="s">
        <v>4304</v>
      </c>
      <c r="BL4185" s="68" t="s">
        <v>6786</v>
      </c>
      <c r="CQ4185" s="205">
        <v>1</v>
      </c>
    </row>
    <row r="4186" spans="52:95" x14ac:dyDescent="0.25">
      <c r="AZ4186" s="96" t="s">
        <v>4223</v>
      </c>
      <c r="BA4186" s="96" t="s">
        <v>12</v>
      </c>
      <c r="BB4186" s="96">
        <v>4</v>
      </c>
      <c r="BC4186" t="s">
        <v>4573</v>
      </c>
      <c r="BD4186" t="s">
        <v>6812</v>
      </c>
      <c r="BE4186" t="s">
        <v>6813</v>
      </c>
      <c r="BF4186" t="s">
        <v>6802</v>
      </c>
      <c r="BG4186" t="s">
        <v>6814</v>
      </c>
      <c r="BH4186" t="s">
        <v>6815</v>
      </c>
      <c r="BI4186" t="s">
        <v>6816</v>
      </c>
      <c r="BJ4186" s="96">
        <v>4</v>
      </c>
      <c r="BK4186" s="96" t="s">
        <v>4305</v>
      </c>
      <c r="BL4186" s="68" t="s">
        <v>6786</v>
      </c>
      <c r="CQ4186" s="205">
        <v>1</v>
      </c>
    </row>
    <row r="4187" spans="52:95" x14ac:dyDescent="0.25">
      <c r="AZ4187" s="96" t="s">
        <v>4223</v>
      </c>
      <c r="BA4187" s="96" t="s">
        <v>12</v>
      </c>
      <c r="BB4187" s="96">
        <v>5</v>
      </c>
      <c r="BC4187" t="s">
        <v>4577</v>
      </c>
      <c r="BD4187" t="s">
        <v>6817</v>
      </c>
      <c r="BE4187" t="s">
        <v>4578</v>
      </c>
      <c r="BF4187" t="s">
        <v>6818</v>
      </c>
      <c r="BG4187" t="s">
        <v>6819</v>
      </c>
      <c r="BH4187" t="s">
        <v>6793</v>
      </c>
      <c r="BI4187"/>
      <c r="BJ4187" s="96">
        <v>4</v>
      </c>
      <c r="BK4187" s="96" t="s">
        <v>4306</v>
      </c>
      <c r="BL4187" s="68" t="s">
        <v>6786</v>
      </c>
      <c r="CQ4187" s="205">
        <v>1</v>
      </c>
    </row>
    <row r="4188" spans="52:95" x14ac:dyDescent="0.25">
      <c r="AZ4188" s="96" t="s">
        <v>4232</v>
      </c>
      <c r="BA4188" s="96" t="s">
        <v>10</v>
      </c>
      <c r="BB4188" s="96">
        <v>1</v>
      </c>
      <c r="BC4188" t="s">
        <v>4512</v>
      </c>
      <c r="BD4188" t="s">
        <v>7643</v>
      </c>
      <c r="BE4188" t="s">
        <v>5828</v>
      </c>
      <c r="BJ4188" s="96">
        <v>4</v>
      </c>
      <c r="BK4188" s="96" t="s">
        <v>4292</v>
      </c>
      <c r="BL4188" s="68" t="s">
        <v>6786</v>
      </c>
      <c r="CQ4188" s="205">
        <v>1</v>
      </c>
    </row>
    <row r="4189" spans="52:95" x14ac:dyDescent="0.25">
      <c r="AZ4189" s="96" t="s">
        <v>4232</v>
      </c>
      <c r="BA4189" s="96" t="s">
        <v>10</v>
      </c>
      <c r="BB4189" s="96">
        <v>2</v>
      </c>
      <c r="BC4189" t="s">
        <v>4518</v>
      </c>
      <c r="BD4189" t="s">
        <v>7643</v>
      </c>
      <c r="BE4189" t="s">
        <v>6787</v>
      </c>
      <c r="BF4189" t="s">
        <v>6788</v>
      </c>
      <c r="BG4189" t="s">
        <v>6789</v>
      </c>
      <c r="BJ4189" s="96">
        <v>4</v>
      </c>
      <c r="BK4189" s="96" t="s">
        <v>4293</v>
      </c>
      <c r="BL4189" s="68" t="s">
        <v>6786</v>
      </c>
      <c r="CQ4189" s="205">
        <v>1</v>
      </c>
    </row>
    <row r="4190" spans="52:95" x14ac:dyDescent="0.25">
      <c r="AZ4190" s="96" t="s">
        <v>4232</v>
      </c>
      <c r="BA4190" s="96" t="s">
        <v>10</v>
      </c>
      <c r="BB4190" s="96">
        <v>3</v>
      </c>
      <c r="BC4190" t="s">
        <v>4523</v>
      </c>
      <c r="BD4190" t="s">
        <v>7643</v>
      </c>
      <c r="BE4190" t="s">
        <v>7644</v>
      </c>
      <c r="BJ4190" s="96">
        <v>4</v>
      </c>
      <c r="BK4190" s="96" t="s">
        <v>4294</v>
      </c>
      <c r="BL4190" s="68" t="s">
        <v>6786</v>
      </c>
      <c r="CQ4190" s="205">
        <v>1</v>
      </c>
    </row>
    <row r="4191" spans="52:95" x14ac:dyDescent="0.25">
      <c r="AZ4191" s="96" t="s">
        <v>4232</v>
      </c>
      <c r="BA4191" s="96" t="s">
        <v>10</v>
      </c>
      <c r="BB4191" s="96">
        <v>4</v>
      </c>
      <c r="BC4191" t="s">
        <v>4527</v>
      </c>
      <c r="BD4191" t="s">
        <v>7643</v>
      </c>
      <c r="BE4191" t="s">
        <v>7180</v>
      </c>
      <c r="BJ4191" s="96">
        <v>4</v>
      </c>
      <c r="BK4191" s="96" t="s">
        <v>4295</v>
      </c>
      <c r="BL4191" s="68" t="s">
        <v>6786</v>
      </c>
      <c r="CQ4191" s="205">
        <v>1</v>
      </c>
    </row>
    <row r="4192" spans="52:95" x14ac:dyDescent="0.25">
      <c r="AZ4192" s="96" t="s">
        <v>4232</v>
      </c>
      <c r="BA4192" s="96" t="s">
        <v>10</v>
      </c>
      <c r="BB4192" s="96">
        <v>5</v>
      </c>
      <c r="BC4192" t="s">
        <v>4531</v>
      </c>
      <c r="BD4192" t="s">
        <v>7643</v>
      </c>
      <c r="BE4192" t="s">
        <v>7645</v>
      </c>
      <c r="BF4192" t="s">
        <v>6792</v>
      </c>
      <c r="BG4192" t="s">
        <v>6793</v>
      </c>
      <c r="BJ4192" s="96">
        <v>4</v>
      </c>
      <c r="BK4192" s="96" t="s">
        <v>4296</v>
      </c>
      <c r="BL4192" s="68" t="s">
        <v>6786</v>
      </c>
      <c r="CQ4192" s="205">
        <v>1</v>
      </c>
    </row>
    <row r="4193" spans="52:95" x14ac:dyDescent="0.25">
      <c r="AZ4193" s="96" t="s">
        <v>4232</v>
      </c>
      <c r="BA4193" s="96" t="s">
        <v>54</v>
      </c>
      <c r="BB4193" s="96">
        <v>1</v>
      </c>
      <c r="BC4193" t="s">
        <v>4536</v>
      </c>
      <c r="BD4193" t="s">
        <v>7637</v>
      </c>
      <c r="BJ4193" s="96">
        <v>4</v>
      </c>
      <c r="BK4193" s="96" t="s">
        <v>4297</v>
      </c>
      <c r="BL4193" s="68" t="s">
        <v>6786</v>
      </c>
      <c r="CQ4193" s="205">
        <v>1</v>
      </c>
    </row>
    <row r="4194" spans="52:95" x14ac:dyDescent="0.25">
      <c r="AZ4194" s="96" t="s">
        <v>4232</v>
      </c>
      <c r="BA4194" s="96" t="s">
        <v>54</v>
      </c>
      <c r="BB4194" s="96">
        <v>2</v>
      </c>
      <c r="BC4194" t="s">
        <v>4540</v>
      </c>
      <c r="BD4194" t="s">
        <v>4541</v>
      </c>
      <c r="BE4194" t="s">
        <v>6794</v>
      </c>
      <c r="BF4194" t="s">
        <v>6789</v>
      </c>
      <c r="BG4194" t="s">
        <v>6788</v>
      </c>
      <c r="BH4194" s="96" t="s">
        <v>6795</v>
      </c>
      <c r="BJ4194" s="96">
        <v>4</v>
      </c>
      <c r="BK4194" s="96" t="s">
        <v>4298</v>
      </c>
      <c r="BL4194" s="68" t="s">
        <v>6786</v>
      </c>
      <c r="CQ4194" s="205">
        <v>1</v>
      </c>
    </row>
    <row r="4195" spans="52:95" x14ac:dyDescent="0.25">
      <c r="AZ4195" s="96" t="s">
        <v>4232</v>
      </c>
      <c r="BA4195" s="96" t="s">
        <v>54</v>
      </c>
      <c r="BB4195" s="96">
        <v>3</v>
      </c>
      <c r="BC4195" t="s">
        <v>4545</v>
      </c>
      <c r="BD4195" t="s">
        <v>7644</v>
      </c>
      <c r="BJ4195" s="96">
        <v>4</v>
      </c>
      <c r="BK4195" s="96" t="s">
        <v>4299</v>
      </c>
      <c r="BL4195" s="68" t="s">
        <v>6786</v>
      </c>
      <c r="CQ4195" s="205">
        <v>1</v>
      </c>
    </row>
    <row r="4196" spans="52:95" x14ac:dyDescent="0.25">
      <c r="AZ4196" s="96" t="s">
        <v>4232</v>
      </c>
      <c r="BA4196" s="96" t="s">
        <v>54</v>
      </c>
      <c r="BB4196" s="96">
        <v>4</v>
      </c>
      <c r="BC4196" t="s">
        <v>4550</v>
      </c>
      <c r="BD4196" t="s">
        <v>4551</v>
      </c>
      <c r="BE4196" t="s">
        <v>6799</v>
      </c>
      <c r="BF4196" t="s">
        <v>6800</v>
      </c>
      <c r="BG4196" t="s">
        <v>6801</v>
      </c>
      <c r="BH4196" s="96" t="s">
        <v>6802</v>
      </c>
      <c r="BI4196" s="96" t="s">
        <v>6803</v>
      </c>
      <c r="BJ4196" s="96">
        <v>4</v>
      </c>
      <c r="BK4196" s="96" t="s">
        <v>4300</v>
      </c>
      <c r="BL4196" s="68" t="s">
        <v>6786</v>
      </c>
      <c r="CQ4196" s="205">
        <v>1</v>
      </c>
    </row>
    <row r="4197" spans="52:95" x14ac:dyDescent="0.25">
      <c r="AZ4197" s="96" t="s">
        <v>4232</v>
      </c>
      <c r="BA4197" s="96" t="s">
        <v>54</v>
      </c>
      <c r="BB4197" s="96">
        <v>5</v>
      </c>
      <c r="BC4197" t="s">
        <v>4555</v>
      </c>
      <c r="BD4197" t="s">
        <v>4556</v>
      </c>
      <c r="BE4197" t="s">
        <v>6804</v>
      </c>
      <c r="BF4197" t="s">
        <v>6805</v>
      </c>
      <c r="BG4197" t="s">
        <v>6806</v>
      </c>
      <c r="BH4197" s="96" t="s">
        <v>6807</v>
      </c>
      <c r="BJ4197" s="96">
        <v>4</v>
      </c>
      <c r="BK4197" s="96" t="s">
        <v>4301</v>
      </c>
      <c r="BL4197" s="68" t="s">
        <v>6786</v>
      </c>
      <c r="CQ4197" s="205">
        <v>1</v>
      </c>
    </row>
    <row r="4198" spans="52:95" x14ac:dyDescent="0.25">
      <c r="AZ4198" s="96" t="s">
        <v>4232</v>
      </c>
      <c r="BA4198" s="96" t="s">
        <v>12</v>
      </c>
      <c r="BB4198" s="96">
        <v>1</v>
      </c>
      <c r="BC4198" t="s">
        <v>4560</v>
      </c>
      <c r="BD4198" t="s">
        <v>5828</v>
      </c>
      <c r="BH4198"/>
      <c r="BI4198"/>
      <c r="BJ4198" s="96">
        <v>4</v>
      </c>
      <c r="BK4198" s="96" t="s">
        <v>4302</v>
      </c>
      <c r="BL4198" s="68" t="s">
        <v>6786</v>
      </c>
      <c r="CQ4198" s="205">
        <v>1</v>
      </c>
    </row>
    <row r="4199" spans="52:95" x14ac:dyDescent="0.25">
      <c r="AZ4199" s="96" t="s">
        <v>4232</v>
      </c>
      <c r="BA4199" s="96" t="s">
        <v>12</v>
      </c>
      <c r="BB4199" s="96">
        <v>2</v>
      </c>
      <c r="BC4199" t="s">
        <v>4564</v>
      </c>
      <c r="BD4199" t="s">
        <v>4565</v>
      </c>
      <c r="BE4199" t="s">
        <v>6808</v>
      </c>
      <c r="BF4199" t="s">
        <v>6809</v>
      </c>
      <c r="BG4199" t="s">
        <v>6810</v>
      </c>
      <c r="BH4199" t="s">
        <v>6811</v>
      </c>
      <c r="BI4199"/>
      <c r="BJ4199" s="96">
        <v>4</v>
      </c>
      <c r="BK4199" s="96" t="s">
        <v>4303</v>
      </c>
      <c r="BL4199" s="68" t="s">
        <v>6786</v>
      </c>
      <c r="CQ4199" s="205">
        <v>1</v>
      </c>
    </row>
    <row r="4200" spans="52:95" x14ac:dyDescent="0.25">
      <c r="AZ4200" s="96" t="s">
        <v>4232</v>
      </c>
      <c r="BA4200" s="96" t="s">
        <v>12</v>
      </c>
      <c r="BB4200" s="96">
        <v>3</v>
      </c>
      <c r="BC4200" t="s">
        <v>4569</v>
      </c>
      <c r="BD4200" t="s">
        <v>7646</v>
      </c>
      <c r="BE4200" t="s">
        <v>7644</v>
      </c>
      <c r="BH4200"/>
      <c r="BI4200"/>
      <c r="BJ4200" s="96">
        <v>4</v>
      </c>
      <c r="BK4200" s="96" t="s">
        <v>4304</v>
      </c>
      <c r="BL4200" s="68" t="s">
        <v>6786</v>
      </c>
      <c r="CQ4200" s="205">
        <v>1</v>
      </c>
    </row>
    <row r="4201" spans="52:95" x14ac:dyDescent="0.25">
      <c r="AZ4201" s="96" t="s">
        <v>4232</v>
      </c>
      <c r="BA4201" s="96" t="s">
        <v>12</v>
      </c>
      <c r="BB4201" s="96">
        <v>4</v>
      </c>
      <c r="BC4201" t="s">
        <v>4573</v>
      </c>
      <c r="BD4201" t="s">
        <v>6812</v>
      </c>
      <c r="BE4201" t="s">
        <v>6813</v>
      </c>
      <c r="BF4201" t="s">
        <v>6802</v>
      </c>
      <c r="BG4201" t="s">
        <v>6814</v>
      </c>
      <c r="BH4201" t="s">
        <v>6815</v>
      </c>
      <c r="BI4201" t="s">
        <v>6816</v>
      </c>
      <c r="BJ4201" s="96">
        <v>4</v>
      </c>
      <c r="BK4201" s="96" t="s">
        <v>4305</v>
      </c>
      <c r="BL4201" s="68" t="s">
        <v>6786</v>
      </c>
      <c r="CQ4201" s="205">
        <v>1</v>
      </c>
    </row>
    <row r="4202" spans="52:95" x14ac:dyDescent="0.25">
      <c r="AZ4202" s="96" t="s">
        <v>4232</v>
      </c>
      <c r="BA4202" s="96" t="s">
        <v>12</v>
      </c>
      <c r="BB4202" s="96">
        <v>5</v>
      </c>
      <c r="BC4202" t="s">
        <v>4577</v>
      </c>
      <c r="BD4202" t="s">
        <v>6817</v>
      </c>
      <c r="BE4202" t="s">
        <v>4578</v>
      </c>
      <c r="BF4202" t="s">
        <v>6818</v>
      </c>
      <c r="BG4202" t="s">
        <v>6819</v>
      </c>
      <c r="BH4202" t="s">
        <v>6793</v>
      </c>
      <c r="BI4202"/>
      <c r="BJ4202" s="96">
        <v>4</v>
      </c>
      <c r="BK4202" s="96" t="s">
        <v>4306</v>
      </c>
      <c r="BL4202" s="68" t="s">
        <v>6786</v>
      </c>
      <c r="CQ4202" s="205">
        <v>1</v>
      </c>
    </row>
    <row r="4203" spans="52:95" x14ac:dyDescent="0.25">
      <c r="AZ4203" s="96" t="s">
        <v>4241</v>
      </c>
      <c r="BA4203" s="96" t="s">
        <v>10</v>
      </c>
      <c r="BB4203" s="96">
        <v>1</v>
      </c>
      <c r="BC4203" t="s">
        <v>4512</v>
      </c>
      <c r="BD4203" t="s">
        <v>7647</v>
      </c>
      <c r="BE4203" t="s">
        <v>5828</v>
      </c>
      <c r="BF4203" t="s">
        <v>7648</v>
      </c>
      <c r="BJ4203" s="96">
        <v>4</v>
      </c>
      <c r="BK4203" s="96" t="s">
        <v>4292</v>
      </c>
      <c r="BL4203" s="68" t="s">
        <v>6786</v>
      </c>
      <c r="CQ4203" s="205">
        <v>1</v>
      </c>
    </row>
    <row r="4204" spans="52:95" x14ac:dyDescent="0.25">
      <c r="AZ4204" s="96" t="s">
        <v>4241</v>
      </c>
      <c r="BA4204" s="96" t="s">
        <v>10</v>
      </c>
      <c r="BB4204" s="96">
        <v>2</v>
      </c>
      <c r="BC4204" t="s">
        <v>4518</v>
      </c>
      <c r="BD4204" t="s">
        <v>7647</v>
      </c>
      <c r="BE4204" t="s">
        <v>6787</v>
      </c>
      <c r="BF4204" t="s">
        <v>6788</v>
      </c>
      <c r="BG4204" t="s">
        <v>6789</v>
      </c>
      <c r="BJ4204" s="96">
        <v>4</v>
      </c>
      <c r="BK4204" s="96" t="s">
        <v>4293</v>
      </c>
      <c r="BL4204" s="68" t="s">
        <v>6786</v>
      </c>
      <c r="CQ4204" s="205">
        <v>1</v>
      </c>
    </row>
    <row r="4205" spans="52:95" x14ac:dyDescent="0.25">
      <c r="AZ4205" s="96" t="s">
        <v>4241</v>
      </c>
      <c r="BA4205" s="96" t="s">
        <v>10</v>
      </c>
      <c r="BB4205" s="96">
        <v>3</v>
      </c>
      <c r="BC4205" t="s">
        <v>4523</v>
      </c>
      <c r="BD4205" t="s">
        <v>7647</v>
      </c>
      <c r="BE4205" t="s">
        <v>7649</v>
      </c>
      <c r="BJ4205" s="96">
        <v>4</v>
      </c>
      <c r="BK4205" s="96" t="s">
        <v>4294</v>
      </c>
      <c r="BL4205" s="68" t="s">
        <v>6786</v>
      </c>
      <c r="CQ4205" s="205">
        <v>1</v>
      </c>
    </row>
    <row r="4206" spans="52:95" x14ac:dyDescent="0.25">
      <c r="AZ4206" s="96" t="s">
        <v>4241</v>
      </c>
      <c r="BA4206" s="96" t="s">
        <v>10</v>
      </c>
      <c r="BB4206" s="96">
        <v>4</v>
      </c>
      <c r="BC4206" t="s">
        <v>4527</v>
      </c>
      <c r="BD4206" t="s">
        <v>7647</v>
      </c>
      <c r="BE4206" t="s">
        <v>7180</v>
      </c>
      <c r="BJ4206" s="96">
        <v>4</v>
      </c>
      <c r="BK4206" s="96" t="s">
        <v>4295</v>
      </c>
      <c r="BL4206" s="68" t="s">
        <v>6786</v>
      </c>
      <c r="CQ4206" s="205">
        <v>1</v>
      </c>
    </row>
    <row r="4207" spans="52:95" x14ac:dyDescent="0.25">
      <c r="AZ4207" s="96" t="s">
        <v>4241</v>
      </c>
      <c r="BA4207" s="96" t="s">
        <v>10</v>
      </c>
      <c r="BB4207" s="96">
        <v>5</v>
      </c>
      <c r="BC4207" t="s">
        <v>4531</v>
      </c>
      <c r="BD4207" t="s">
        <v>7647</v>
      </c>
      <c r="BE4207" t="s">
        <v>7650</v>
      </c>
      <c r="BF4207" t="s">
        <v>6792</v>
      </c>
      <c r="BG4207" t="s">
        <v>6793</v>
      </c>
      <c r="BJ4207" s="96">
        <v>4</v>
      </c>
      <c r="BK4207" s="96" t="s">
        <v>4296</v>
      </c>
      <c r="BL4207" s="68" t="s">
        <v>6786</v>
      </c>
      <c r="CQ4207" s="205">
        <v>1</v>
      </c>
    </row>
    <row r="4208" spans="52:95" x14ac:dyDescent="0.25">
      <c r="AZ4208" s="96" t="s">
        <v>4241</v>
      </c>
      <c r="BA4208" s="96" t="s">
        <v>54</v>
      </c>
      <c r="BB4208" s="96">
        <v>1</v>
      </c>
      <c r="BC4208" t="s">
        <v>4536</v>
      </c>
      <c r="BD4208" t="s">
        <v>7651</v>
      </c>
      <c r="BJ4208" s="96">
        <v>4</v>
      </c>
      <c r="BK4208" s="96" t="s">
        <v>4297</v>
      </c>
      <c r="BL4208" s="68" t="s">
        <v>6786</v>
      </c>
      <c r="CQ4208" s="205">
        <v>1</v>
      </c>
    </row>
    <row r="4209" spans="52:95" x14ac:dyDescent="0.25">
      <c r="AZ4209" s="96" t="s">
        <v>4241</v>
      </c>
      <c r="BA4209" s="96" t="s">
        <v>54</v>
      </c>
      <c r="BB4209" s="96">
        <v>2</v>
      </c>
      <c r="BC4209" t="s">
        <v>4540</v>
      </c>
      <c r="BD4209" t="s">
        <v>4541</v>
      </c>
      <c r="BE4209" t="s">
        <v>6794</v>
      </c>
      <c r="BF4209" t="s">
        <v>6789</v>
      </c>
      <c r="BG4209" t="s">
        <v>6788</v>
      </c>
      <c r="BH4209" s="96" t="s">
        <v>6795</v>
      </c>
      <c r="BJ4209" s="96">
        <v>4</v>
      </c>
      <c r="BK4209" s="96" t="s">
        <v>4298</v>
      </c>
      <c r="BL4209" s="68" t="s">
        <v>6786</v>
      </c>
      <c r="CQ4209" s="205">
        <v>1</v>
      </c>
    </row>
    <row r="4210" spans="52:95" x14ac:dyDescent="0.25">
      <c r="AZ4210" s="96" t="s">
        <v>4241</v>
      </c>
      <c r="BA4210" s="96" t="s">
        <v>54</v>
      </c>
      <c r="BB4210" s="96">
        <v>3</v>
      </c>
      <c r="BC4210" t="s">
        <v>4545</v>
      </c>
      <c r="BD4210" t="s">
        <v>7649</v>
      </c>
      <c r="BJ4210" s="96">
        <v>4</v>
      </c>
      <c r="BK4210" s="96" t="s">
        <v>4299</v>
      </c>
      <c r="BL4210" s="68" t="s">
        <v>6786</v>
      </c>
      <c r="CQ4210" s="205">
        <v>1</v>
      </c>
    </row>
    <row r="4211" spans="52:95" x14ac:dyDescent="0.25">
      <c r="AZ4211" s="96" t="s">
        <v>4241</v>
      </c>
      <c r="BA4211" s="96" t="s">
        <v>54</v>
      </c>
      <c r="BB4211" s="96">
        <v>4</v>
      </c>
      <c r="BC4211" t="s">
        <v>4550</v>
      </c>
      <c r="BD4211" t="s">
        <v>4551</v>
      </c>
      <c r="BE4211" t="s">
        <v>6799</v>
      </c>
      <c r="BF4211" t="s">
        <v>6800</v>
      </c>
      <c r="BG4211" t="s">
        <v>6801</v>
      </c>
      <c r="BH4211" s="96" t="s">
        <v>6802</v>
      </c>
      <c r="BI4211" s="96" t="s">
        <v>6803</v>
      </c>
      <c r="BJ4211" s="96">
        <v>4</v>
      </c>
      <c r="BK4211" s="96" t="s">
        <v>4300</v>
      </c>
      <c r="BL4211" s="68" t="s">
        <v>6786</v>
      </c>
      <c r="CQ4211" s="205">
        <v>1</v>
      </c>
    </row>
    <row r="4212" spans="52:95" x14ac:dyDescent="0.25">
      <c r="AZ4212" s="96" t="s">
        <v>4241</v>
      </c>
      <c r="BA4212" s="96" t="s">
        <v>54</v>
      </c>
      <c r="BB4212" s="96">
        <v>5</v>
      </c>
      <c r="BC4212" t="s">
        <v>4555</v>
      </c>
      <c r="BD4212" t="s">
        <v>4556</v>
      </c>
      <c r="BE4212" t="s">
        <v>6804</v>
      </c>
      <c r="BF4212" t="s">
        <v>6805</v>
      </c>
      <c r="BG4212" t="s">
        <v>6806</v>
      </c>
      <c r="BH4212" s="96" t="s">
        <v>6807</v>
      </c>
      <c r="BJ4212" s="96">
        <v>4</v>
      </c>
      <c r="BK4212" s="96" t="s">
        <v>4301</v>
      </c>
      <c r="BL4212" s="68" t="s">
        <v>6786</v>
      </c>
      <c r="CQ4212" s="205">
        <v>1</v>
      </c>
    </row>
    <row r="4213" spans="52:95" x14ac:dyDescent="0.25">
      <c r="AZ4213" s="96" t="s">
        <v>4241</v>
      </c>
      <c r="BA4213" s="96" t="s">
        <v>12</v>
      </c>
      <c r="BB4213" s="96">
        <v>1</v>
      </c>
      <c r="BC4213" t="s">
        <v>4560</v>
      </c>
      <c r="BD4213" t="s">
        <v>5828</v>
      </c>
      <c r="BE4213" t="s">
        <v>7648</v>
      </c>
      <c r="BH4213"/>
      <c r="BI4213"/>
      <c r="BJ4213" s="96">
        <v>4</v>
      </c>
      <c r="BK4213" s="96" t="s">
        <v>4302</v>
      </c>
      <c r="BL4213" s="68" t="s">
        <v>6786</v>
      </c>
      <c r="CQ4213" s="205">
        <v>1</v>
      </c>
    </row>
    <row r="4214" spans="52:95" x14ac:dyDescent="0.25">
      <c r="AZ4214" s="96" t="s">
        <v>4241</v>
      </c>
      <c r="BA4214" s="96" t="s">
        <v>12</v>
      </c>
      <c r="BB4214" s="96">
        <v>2</v>
      </c>
      <c r="BC4214" t="s">
        <v>4564</v>
      </c>
      <c r="BD4214" t="s">
        <v>4565</v>
      </c>
      <c r="BE4214" t="s">
        <v>6808</v>
      </c>
      <c r="BF4214" t="s">
        <v>6809</v>
      </c>
      <c r="BG4214" t="s">
        <v>6810</v>
      </c>
      <c r="BH4214" t="s">
        <v>6811</v>
      </c>
      <c r="BI4214"/>
      <c r="BJ4214" s="96">
        <v>4</v>
      </c>
      <c r="BK4214" s="96" t="s">
        <v>4303</v>
      </c>
      <c r="BL4214" s="68" t="s">
        <v>6786</v>
      </c>
      <c r="CQ4214" s="205">
        <v>1</v>
      </c>
    </row>
    <row r="4215" spans="52:95" x14ac:dyDescent="0.25">
      <c r="AZ4215" s="96" t="s">
        <v>4241</v>
      </c>
      <c r="BA4215" s="96" t="s">
        <v>12</v>
      </c>
      <c r="BB4215" s="96">
        <v>3</v>
      </c>
      <c r="BC4215" t="s">
        <v>4569</v>
      </c>
      <c r="BD4215" t="s">
        <v>7652</v>
      </c>
      <c r="BE4215" t="s">
        <v>7649</v>
      </c>
      <c r="BH4215"/>
      <c r="BI4215"/>
      <c r="BJ4215" s="96">
        <v>4</v>
      </c>
      <c r="BK4215" s="96" t="s">
        <v>4304</v>
      </c>
      <c r="BL4215" s="68" t="s">
        <v>6786</v>
      </c>
      <c r="CQ4215" s="205">
        <v>1</v>
      </c>
    </row>
    <row r="4216" spans="52:95" x14ac:dyDescent="0.25">
      <c r="AZ4216" s="96" t="s">
        <v>4241</v>
      </c>
      <c r="BA4216" s="96" t="s">
        <v>12</v>
      </c>
      <c r="BB4216" s="96">
        <v>4</v>
      </c>
      <c r="BC4216" t="s">
        <v>4573</v>
      </c>
      <c r="BD4216" t="s">
        <v>6812</v>
      </c>
      <c r="BE4216" t="s">
        <v>6813</v>
      </c>
      <c r="BF4216" t="s">
        <v>6802</v>
      </c>
      <c r="BG4216" t="s">
        <v>6814</v>
      </c>
      <c r="BH4216" t="s">
        <v>6815</v>
      </c>
      <c r="BI4216" t="s">
        <v>6816</v>
      </c>
      <c r="BJ4216" s="96">
        <v>4</v>
      </c>
      <c r="BK4216" s="96" t="s">
        <v>4305</v>
      </c>
      <c r="BL4216" s="68" t="s">
        <v>6786</v>
      </c>
      <c r="CQ4216" s="205">
        <v>1</v>
      </c>
    </row>
    <row r="4217" spans="52:95" x14ac:dyDescent="0.25">
      <c r="AZ4217" s="96" t="s">
        <v>4241</v>
      </c>
      <c r="BA4217" s="96" t="s">
        <v>12</v>
      </c>
      <c r="BB4217" s="96">
        <v>5</v>
      </c>
      <c r="BC4217" t="s">
        <v>4577</v>
      </c>
      <c r="BD4217" t="s">
        <v>6817</v>
      </c>
      <c r="BE4217" t="s">
        <v>4578</v>
      </c>
      <c r="BF4217" t="s">
        <v>6818</v>
      </c>
      <c r="BG4217" t="s">
        <v>6819</v>
      </c>
      <c r="BH4217" t="s">
        <v>6793</v>
      </c>
      <c r="BI4217"/>
      <c r="BJ4217" s="96">
        <v>4</v>
      </c>
      <c r="BK4217" s="96" t="s">
        <v>4306</v>
      </c>
      <c r="BL4217" s="68" t="s">
        <v>6786</v>
      </c>
      <c r="CQ4217" s="205">
        <v>1</v>
      </c>
    </row>
    <row r="4218" spans="52:95" x14ac:dyDescent="0.25">
      <c r="AZ4218" s="96" t="s">
        <v>4251</v>
      </c>
      <c r="BA4218" s="96" t="s">
        <v>10</v>
      </c>
      <c r="BB4218" s="96">
        <v>1</v>
      </c>
      <c r="BC4218" t="s">
        <v>4512</v>
      </c>
      <c r="BD4218" t="s">
        <v>7653</v>
      </c>
      <c r="BE4218" t="s">
        <v>5828</v>
      </c>
      <c r="BF4218" t="s">
        <v>4463</v>
      </c>
      <c r="BJ4218" s="96">
        <v>4</v>
      </c>
      <c r="BK4218" s="96" t="s">
        <v>4292</v>
      </c>
      <c r="BL4218" s="68" t="s">
        <v>6786</v>
      </c>
      <c r="CQ4218" s="205">
        <v>1</v>
      </c>
    </row>
    <row r="4219" spans="52:95" x14ac:dyDescent="0.25">
      <c r="AZ4219" s="96" t="s">
        <v>4251</v>
      </c>
      <c r="BA4219" s="96" t="s">
        <v>10</v>
      </c>
      <c r="BB4219" s="96">
        <v>2</v>
      </c>
      <c r="BC4219" t="s">
        <v>4518</v>
      </c>
      <c r="BD4219" t="s">
        <v>7653</v>
      </c>
      <c r="BE4219" t="s">
        <v>6787</v>
      </c>
      <c r="BF4219" t="s">
        <v>6788</v>
      </c>
      <c r="BG4219" t="s">
        <v>6789</v>
      </c>
      <c r="BJ4219" s="96">
        <v>4</v>
      </c>
      <c r="BK4219" s="96" t="s">
        <v>4293</v>
      </c>
      <c r="BL4219" s="68" t="s">
        <v>6786</v>
      </c>
      <c r="CQ4219" s="205">
        <v>1</v>
      </c>
    </row>
    <row r="4220" spans="52:95" x14ac:dyDescent="0.25">
      <c r="AZ4220" s="96" t="s">
        <v>4251</v>
      </c>
      <c r="BA4220" s="96" t="s">
        <v>10</v>
      </c>
      <c r="BB4220" s="96">
        <v>3</v>
      </c>
      <c r="BC4220" t="s">
        <v>4523</v>
      </c>
      <c r="BD4220" t="s">
        <v>7653</v>
      </c>
      <c r="BE4220" t="s">
        <v>7654</v>
      </c>
      <c r="BJ4220" s="96">
        <v>4</v>
      </c>
      <c r="BK4220" s="96" t="s">
        <v>4294</v>
      </c>
      <c r="BL4220" s="68" t="s">
        <v>6786</v>
      </c>
      <c r="CQ4220" s="205">
        <v>1</v>
      </c>
    </row>
    <row r="4221" spans="52:95" x14ac:dyDescent="0.25">
      <c r="AZ4221" s="96" t="s">
        <v>4251</v>
      </c>
      <c r="BA4221" s="96" t="s">
        <v>10</v>
      </c>
      <c r="BB4221" s="96">
        <v>4</v>
      </c>
      <c r="BC4221" t="s">
        <v>4527</v>
      </c>
      <c r="BD4221" t="s">
        <v>7653</v>
      </c>
      <c r="BE4221" t="s">
        <v>7180</v>
      </c>
      <c r="BJ4221" s="96">
        <v>4</v>
      </c>
      <c r="BK4221" s="96" t="s">
        <v>4295</v>
      </c>
      <c r="BL4221" s="68" t="s">
        <v>6786</v>
      </c>
      <c r="CQ4221" s="205">
        <v>1</v>
      </c>
    </row>
    <row r="4222" spans="52:95" x14ac:dyDescent="0.25">
      <c r="AZ4222" s="96" t="s">
        <v>4251</v>
      </c>
      <c r="BA4222" s="96" t="s">
        <v>10</v>
      </c>
      <c r="BB4222" s="96">
        <v>5</v>
      </c>
      <c r="BC4222" t="s">
        <v>4531</v>
      </c>
      <c r="BD4222" t="s">
        <v>7653</v>
      </c>
      <c r="BE4222" t="s">
        <v>7655</v>
      </c>
      <c r="BF4222" t="s">
        <v>6792</v>
      </c>
      <c r="BG4222" t="s">
        <v>6793</v>
      </c>
      <c r="BJ4222" s="96">
        <v>4</v>
      </c>
      <c r="BK4222" s="96" t="s">
        <v>4296</v>
      </c>
      <c r="BL4222" s="68" t="s">
        <v>6786</v>
      </c>
      <c r="CQ4222" s="205">
        <v>1</v>
      </c>
    </row>
    <row r="4223" spans="52:95" x14ac:dyDescent="0.25">
      <c r="AZ4223" s="96" t="s">
        <v>4251</v>
      </c>
      <c r="BA4223" s="96" t="s">
        <v>54</v>
      </c>
      <c r="BB4223" s="96">
        <v>1</v>
      </c>
      <c r="BC4223" t="s">
        <v>4536</v>
      </c>
      <c r="BD4223" t="s">
        <v>7545</v>
      </c>
      <c r="BJ4223" s="96">
        <v>4</v>
      </c>
      <c r="BK4223" s="96" t="s">
        <v>4297</v>
      </c>
      <c r="BL4223" s="68" t="s">
        <v>6786</v>
      </c>
      <c r="CQ4223" s="205">
        <v>1</v>
      </c>
    </row>
    <row r="4224" spans="52:95" x14ac:dyDescent="0.25">
      <c r="AZ4224" s="96" t="s">
        <v>4251</v>
      </c>
      <c r="BA4224" s="96" t="s">
        <v>54</v>
      </c>
      <c r="BB4224" s="96">
        <v>2</v>
      </c>
      <c r="BC4224" t="s">
        <v>4540</v>
      </c>
      <c r="BD4224" t="s">
        <v>4541</v>
      </c>
      <c r="BE4224" t="s">
        <v>6794</v>
      </c>
      <c r="BF4224" t="s">
        <v>6789</v>
      </c>
      <c r="BG4224" t="s">
        <v>6788</v>
      </c>
      <c r="BH4224" s="96" t="s">
        <v>6795</v>
      </c>
      <c r="BJ4224" s="96">
        <v>4</v>
      </c>
      <c r="BK4224" s="96" t="s">
        <v>4298</v>
      </c>
      <c r="BL4224" s="68" t="s">
        <v>6786</v>
      </c>
      <c r="CQ4224" s="205">
        <v>1</v>
      </c>
    </row>
    <row r="4225" spans="52:95" x14ac:dyDescent="0.25">
      <c r="AZ4225" s="96" t="s">
        <v>4251</v>
      </c>
      <c r="BA4225" s="96" t="s">
        <v>54</v>
      </c>
      <c r="BB4225" s="96">
        <v>3</v>
      </c>
      <c r="BC4225" t="s">
        <v>4545</v>
      </c>
      <c r="BD4225" t="s">
        <v>7654</v>
      </c>
      <c r="BJ4225" s="96">
        <v>4</v>
      </c>
      <c r="BK4225" s="96" t="s">
        <v>4299</v>
      </c>
      <c r="BL4225" s="68" t="s">
        <v>6786</v>
      </c>
      <c r="CQ4225" s="205">
        <v>1</v>
      </c>
    </row>
    <row r="4226" spans="52:95" x14ac:dyDescent="0.25">
      <c r="AZ4226" s="96" t="s">
        <v>4251</v>
      </c>
      <c r="BA4226" s="96" t="s">
        <v>54</v>
      </c>
      <c r="BB4226" s="96">
        <v>4</v>
      </c>
      <c r="BC4226" t="s">
        <v>4550</v>
      </c>
      <c r="BD4226" t="s">
        <v>4551</v>
      </c>
      <c r="BE4226" t="s">
        <v>6799</v>
      </c>
      <c r="BF4226" t="s">
        <v>6800</v>
      </c>
      <c r="BG4226" t="s">
        <v>6801</v>
      </c>
      <c r="BH4226" s="96" t="s">
        <v>6802</v>
      </c>
      <c r="BI4226" s="96" t="s">
        <v>6803</v>
      </c>
      <c r="BJ4226" s="96">
        <v>4</v>
      </c>
      <c r="BK4226" s="96" t="s">
        <v>4300</v>
      </c>
      <c r="BL4226" s="68" t="s">
        <v>6786</v>
      </c>
      <c r="CQ4226" s="205">
        <v>1</v>
      </c>
    </row>
    <row r="4227" spans="52:95" x14ac:dyDescent="0.25">
      <c r="AZ4227" s="96" t="s">
        <v>4251</v>
      </c>
      <c r="BA4227" s="96" t="s">
        <v>54</v>
      </c>
      <c r="BB4227" s="96">
        <v>5</v>
      </c>
      <c r="BC4227" t="s">
        <v>4555</v>
      </c>
      <c r="BD4227" t="s">
        <v>4556</v>
      </c>
      <c r="BE4227" t="s">
        <v>6804</v>
      </c>
      <c r="BF4227" t="s">
        <v>6805</v>
      </c>
      <c r="BG4227" t="s">
        <v>6806</v>
      </c>
      <c r="BH4227" s="96" t="s">
        <v>6807</v>
      </c>
      <c r="BJ4227" s="96">
        <v>4</v>
      </c>
      <c r="BK4227" s="96" t="s">
        <v>4301</v>
      </c>
      <c r="BL4227" s="68" t="s">
        <v>6786</v>
      </c>
      <c r="CQ4227" s="205">
        <v>1</v>
      </c>
    </row>
    <row r="4228" spans="52:95" x14ac:dyDescent="0.25">
      <c r="AZ4228" s="96" t="s">
        <v>4251</v>
      </c>
      <c r="BA4228" s="96" t="s">
        <v>12</v>
      </c>
      <c r="BB4228" s="96">
        <v>1</v>
      </c>
      <c r="BC4228" t="s">
        <v>4560</v>
      </c>
      <c r="BD4228" t="s">
        <v>5828</v>
      </c>
      <c r="BE4228" t="s">
        <v>4463</v>
      </c>
      <c r="BH4228"/>
      <c r="BI4228"/>
      <c r="BJ4228" s="96">
        <v>4</v>
      </c>
      <c r="BK4228" s="96" t="s">
        <v>4302</v>
      </c>
      <c r="BL4228" s="68" t="s">
        <v>6786</v>
      </c>
      <c r="CQ4228" s="205">
        <v>1</v>
      </c>
    </row>
    <row r="4229" spans="52:95" x14ac:dyDescent="0.25">
      <c r="AZ4229" s="96" t="s">
        <v>4251</v>
      </c>
      <c r="BA4229" s="96" t="s">
        <v>12</v>
      </c>
      <c r="BB4229" s="96">
        <v>2</v>
      </c>
      <c r="BC4229" t="s">
        <v>4564</v>
      </c>
      <c r="BD4229" t="s">
        <v>4565</v>
      </c>
      <c r="BE4229" t="s">
        <v>6808</v>
      </c>
      <c r="BF4229" t="s">
        <v>6809</v>
      </c>
      <c r="BG4229" t="s">
        <v>6810</v>
      </c>
      <c r="BH4229" t="s">
        <v>6811</v>
      </c>
      <c r="BI4229"/>
      <c r="BJ4229" s="96">
        <v>4</v>
      </c>
      <c r="BK4229" s="96" t="s">
        <v>4303</v>
      </c>
      <c r="BL4229" s="68" t="s">
        <v>6786</v>
      </c>
      <c r="CQ4229" s="205">
        <v>1</v>
      </c>
    </row>
    <row r="4230" spans="52:95" x14ac:dyDescent="0.25">
      <c r="AZ4230" s="96" t="s">
        <v>4251</v>
      </c>
      <c r="BA4230" s="96" t="s">
        <v>12</v>
      </c>
      <c r="BB4230" s="96">
        <v>3</v>
      </c>
      <c r="BC4230" t="s">
        <v>4569</v>
      </c>
      <c r="BD4230" t="s">
        <v>7656</v>
      </c>
      <c r="BE4230" t="s">
        <v>7654</v>
      </c>
      <c r="BH4230"/>
      <c r="BI4230"/>
      <c r="BJ4230" s="96">
        <v>4</v>
      </c>
      <c r="BK4230" s="96" t="s">
        <v>4304</v>
      </c>
      <c r="BL4230" s="68" t="s">
        <v>6786</v>
      </c>
      <c r="CQ4230" s="205">
        <v>1</v>
      </c>
    </row>
    <row r="4231" spans="52:95" x14ac:dyDescent="0.25">
      <c r="AZ4231" s="96" t="s">
        <v>4251</v>
      </c>
      <c r="BA4231" s="96" t="s">
        <v>12</v>
      </c>
      <c r="BB4231" s="96">
        <v>4</v>
      </c>
      <c r="BC4231" t="s">
        <v>4573</v>
      </c>
      <c r="BD4231" t="s">
        <v>6812</v>
      </c>
      <c r="BE4231" t="s">
        <v>6813</v>
      </c>
      <c r="BF4231" t="s">
        <v>6802</v>
      </c>
      <c r="BG4231" t="s">
        <v>6814</v>
      </c>
      <c r="BH4231" t="s">
        <v>6815</v>
      </c>
      <c r="BI4231" t="s">
        <v>6816</v>
      </c>
      <c r="BJ4231" s="96">
        <v>4</v>
      </c>
      <c r="BK4231" s="96" t="s">
        <v>4305</v>
      </c>
      <c r="BL4231" s="68" t="s">
        <v>6786</v>
      </c>
      <c r="CQ4231" s="205">
        <v>1</v>
      </c>
    </row>
    <row r="4232" spans="52:95" x14ac:dyDescent="0.25">
      <c r="AZ4232" s="96" t="s">
        <v>4251</v>
      </c>
      <c r="BA4232" s="96" t="s">
        <v>12</v>
      </c>
      <c r="BB4232" s="96">
        <v>5</v>
      </c>
      <c r="BC4232" t="s">
        <v>4577</v>
      </c>
      <c r="BD4232" t="s">
        <v>6817</v>
      </c>
      <c r="BE4232" t="s">
        <v>4578</v>
      </c>
      <c r="BF4232" t="s">
        <v>6818</v>
      </c>
      <c r="BG4232" t="s">
        <v>6819</v>
      </c>
      <c r="BH4232" t="s">
        <v>6793</v>
      </c>
      <c r="BI4232"/>
      <c r="BJ4232" s="96">
        <v>4</v>
      </c>
      <c r="BK4232" s="96" t="s">
        <v>4306</v>
      </c>
      <c r="BL4232" s="68" t="s">
        <v>6786</v>
      </c>
      <c r="CQ4232" s="205">
        <v>1</v>
      </c>
    </row>
    <row r="4233" spans="52:95" x14ac:dyDescent="0.25">
      <c r="AZ4233" s="96" t="s">
        <v>4260</v>
      </c>
      <c r="BA4233" s="96" t="s">
        <v>10</v>
      </c>
      <c r="BB4233" s="96">
        <v>1</v>
      </c>
      <c r="BC4233" t="s">
        <v>4512</v>
      </c>
      <c r="BD4233" t="s">
        <v>7657</v>
      </c>
      <c r="BE4233" t="s">
        <v>5828</v>
      </c>
      <c r="BF4233" t="s">
        <v>7658</v>
      </c>
      <c r="BJ4233" s="96">
        <v>4</v>
      </c>
      <c r="BK4233" s="96" t="s">
        <v>4292</v>
      </c>
      <c r="BL4233" s="68" t="s">
        <v>6786</v>
      </c>
      <c r="CQ4233" s="205">
        <v>1</v>
      </c>
    </row>
    <row r="4234" spans="52:95" x14ac:dyDescent="0.25">
      <c r="AZ4234" s="96" t="s">
        <v>4260</v>
      </c>
      <c r="BA4234" s="96" t="s">
        <v>10</v>
      </c>
      <c r="BB4234" s="96">
        <v>2</v>
      </c>
      <c r="BC4234" t="s">
        <v>4518</v>
      </c>
      <c r="BD4234" t="s">
        <v>7657</v>
      </c>
      <c r="BE4234" t="s">
        <v>6787</v>
      </c>
      <c r="BF4234" t="s">
        <v>6788</v>
      </c>
      <c r="BG4234" t="s">
        <v>6789</v>
      </c>
      <c r="BJ4234" s="96">
        <v>4</v>
      </c>
      <c r="BK4234" s="96" t="s">
        <v>4293</v>
      </c>
      <c r="BL4234" s="68" t="s">
        <v>6786</v>
      </c>
      <c r="CQ4234" s="205">
        <v>1</v>
      </c>
    </row>
    <row r="4235" spans="52:95" x14ac:dyDescent="0.25">
      <c r="AZ4235" s="96" t="s">
        <v>4260</v>
      </c>
      <c r="BA4235" s="96" t="s">
        <v>10</v>
      </c>
      <c r="BB4235" s="96">
        <v>3</v>
      </c>
      <c r="BC4235" t="s">
        <v>4523</v>
      </c>
      <c r="BD4235" t="s">
        <v>7657</v>
      </c>
      <c r="BE4235" t="s">
        <v>7659</v>
      </c>
      <c r="BJ4235" s="96">
        <v>4</v>
      </c>
      <c r="BK4235" s="96" t="s">
        <v>4294</v>
      </c>
      <c r="BL4235" s="68" t="s">
        <v>6786</v>
      </c>
      <c r="CQ4235" s="205">
        <v>1</v>
      </c>
    </row>
    <row r="4236" spans="52:95" x14ac:dyDescent="0.25">
      <c r="AZ4236" s="96" t="s">
        <v>4260</v>
      </c>
      <c r="BA4236" s="96" t="s">
        <v>10</v>
      </c>
      <c r="BB4236" s="96">
        <v>4</v>
      </c>
      <c r="BC4236" t="s">
        <v>4527</v>
      </c>
      <c r="BD4236" t="s">
        <v>7657</v>
      </c>
      <c r="BE4236" t="s">
        <v>7180</v>
      </c>
      <c r="BJ4236" s="96">
        <v>4</v>
      </c>
      <c r="BK4236" s="96" t="s">
        <v>4295</v>
      </c>
      <c r="BL4236" s="68" t="s">
        <v>6786</v>
      </c>
      <c r="CQ4236" s="205">
        <v>1</v>
      </c>
    </row>
    <row r="4237" spans="52:95" x14ac:dyDescent="0.25">
      <c r="AZ4237" s="96" t="s">
        <v>4260</v>
      </c>
      <c r="BA4237" s="96" t="s">
        <v>10</v>
      </c>
      <c r="BB4237" s="96">
        <v>5</v>
      </c>
      <c r="BC4237" t="s">
        <v>4531</v>
      </c>
      <c r="BD4237" t="s">
        <v>7657</v>
      </c>
      <c r="BE4237" t="s">
        <v>7660</v>
      </c>
      <c r="BF4237" t="s">
        <v>6792</v>
      </c>
      <c r="BG4237" t="s">
        <v>6793</v>
      </c>
      <c r="BJ4237" s="96">
        <v>4</v>
      </c>
      <c r="BK4237" s="96" t="s">
        <v>4296</v>
      </c>
      <c r="BL4237" s="68" t="s">
        <v>6786</v>
      </c>
      <c r="CQ4237" s="205">
        <v>1</v>
      </c>
    </row>
    <row r="4238" spans="52:95" x14ac:dyDescent="0.25">
      <c r="AZ4238" s="96" t="s">
        <v>4260</v>
      </c>
      <c r="BA4238" s="96" t="s">
        <v>54</v>
      </c>
      <c r="BB4238" s="96">
        <v>1</v>
      </c>
      <c r="BC4238" t="s">
        <v>4536</v>
      </c>
      <c r="BD4238" t="s">
        <v>7661</v>
      </c>
      <c r="BJ4238" s="96">
        <v>4</v>
      </c>
      <c r="BK4238" s="96" t="s">
        <v>4297</v>
      </c>
      <c r="BL4238" s="68" t="s">
        <v>6786</v>
      </c>
      <c r="CQ4238" s="205">
        <v>1</v>
      </c>
    </row>
    <row r="4239" spans="52:95" x14ac:dyDescent="0.25">
      <c r="AZ4239" s="96" t="s">
        <v>4260</v>
      </c>
      <c r="BA4239" s="96" t="s">
        <v>54</v>
      </c>
      <c r="BB4239" s="96">
        <v>2</v>
      </c>
      <c r="BC4239" t="s">
        <v>4540</v>
      </c>
      <c r="BD4239" t="s">
        <v>4541</v>
      </c>
      <c r="BE4239" t="s">
        <v>6794</v>
      </c>
      <c r="BF4239" t="s">
        <v>6789</v>
      </c>
      <c r="BG4239" t="s">
        <v>6788</v>
      </c>
      <c r="BH4239" s="96" t="s">
        <v>6795</v>
      </c>
      <c r="BJ4239" s="96">
        <v>4</v>
      </c>
      <c r="BK4239" s="96" t="s">
        <v>4298</v>
      </c>
      <c r="BL4239" s="68" t="s">
        <v>6786</v>
      </c>
      <c r="CQ4239" s="205">
        <v>1</v>
      </c>
    </row>
    <row r="4240" spans="52:95" x14ac:dyDescent="0.25">
      <c r="AZ4240" s="96" t="s">
        <v>4260</v>
      </c>
      <c r="BA4240" s="96" t="s">
        <v>54</v>
      </c>
      <c r="BB4240" s="96">
        <v>3</v>
      </c>
      <c r="BC4240" t="s">
        <v>4545</v>
      </c>
      <c r="BD4240" t="s">
        <v>7659</v>
      </c>
      <c r="BJ4240" s="96">
        <v>4</v>
      </c>
      <c r="BK4240" s="96" t="s">
        <v>4299</v>
      </c>
      <c r="BL4240" s="68" t="s">
        <v>6786</v>
      </c>
      <c r="CQ4240" s="205">
        <v>1</v>
      </c>
    </row>
    <row r="4241" spans="52:95" x14ac:dyDescent="0.25">
      <c r="AZ4241" s="96" t="s">
        <v>4260</v>
      </c>
      <c r="BA4241" s="96" t="s">
        <v>54</v>
      </c>
      <c r="BB4241" s="96">
        <v>4</v>
      </c>
      <c r="BC4241" t="s">
        <v>4550</v>
      </c>
      <c r="BD4241" t="s">
        <v>4551</v>
      </c>
      <c r="BE4241" t="s">
        <v>6799</v>
      </c>
      <c r="BF4241" t="s">
        <v>6800</v>
      </c>
      <c r="BG4241" t="s">
        <v>6801</v>
      </c>
      <c r="BH4241" s="96" t="s">
        <v>6802</v>
      </c>
      <c r="BI4241" s="96" t="s">
        <v>6803</v>
      </c>
      <c r="BJ4241" s="96">
        <v>4</v>
      </c>
      <c r="BK4241" s="96" t="s">
        <v>4300</v>
      </c>
      <c r="BL4241" s="68" t="s">
        <v>6786</v>
      </c>
      <c r="CQ4241" s="205">
        <v>1</v>
      </c>
    </row>
    <row r="4242" spans="52:95" x14ac:dyDescent="0.25">
      <c r="AZ4242" s="96" t="s">
        <v>4260</v>
      </c>
      <c r="BA4242" s="96" t="s">
        <v>54</v>
      </c>
      <c r="BB4242" s="96">
        <v>5</v>
      </c>
      <c r="BC4242" t="s">
        <v>4555</v>
      </c>
      <c r="BD4242" t="s">
        <v>4556</v>
      </c>
      <c r="BE4242" t="s">
        <v>6804</v>
      </c>
      <c r="BF4242" t="s">
        <v>6805</v>
      </c>
      <c r="BG4242" t="s">
        <v>6806</v>
      </c>
      <c r="BH4242" s="96" t="s">
        <v>6807</v>
      </c>
      <c r="BJ4242" s="96">
        <v>4</v>
      </c>
      <c r="BK4242" s="96" t="s">
        <v>4301</v>
      </c>
      <c r="BL4242" s="68" t="s">
        <v>6786</v>
      </c>
      <c r="CQ4242" s="205">
        <v>1</v>
      </c>
    </row>
    <row r="4243" spans="52:95" x14ac:dyDescent="0.25">
      <c r="AZ4243" s="96" t="s">
        <v>4260</v>
      </c>
      <c r="BA4243" s="96" t="s">
        <v>12</v>
      </c>
      <c r="BB4243" s="96">
        <v>1</v>
      </c>
      <c r="BC4243" t="s">
        <v>4560</v>
      </c>
      <c r="BD4243" t="s">
        <v>5828</v>
      </c>
      <c r="BE4243" t="s">
        <v>7658</v>
      </c>
      <c r="BH4243"/>
      <c r="BI4243"/>
      <c r="BJ4243" s="96">
        <v>4</v>
      </c>
      <c r="BK4243" s="96" t="s">
        <v>4302</v>
      </c>
      <c r="BL4243" s="68" t="s">
        <v>6786</v>
      </c>
      <c r="CQ4243" s="205">
        <v>1</v>
      </c>
    </row>
    <row r="4244" spans="52:95" x14ac:dyDescent="0.25">
      <c r="AZ4244" s="96" t="s">
        <v>4260</v>
      </c>
      <c r="BA4244" s="96" t="s">
        <v>12</v>
      </c>
      <c r="BB4244" s="96">
        <v>2</v>
      </c>
      <c r="BC4244" t="s">
        <v>4564</v>
      </c>
      <c r="BD4244" t="s">
        <v>4565</v>
      </c>
      <c r="BE4244" t="s">
        <v>6808</v>
      </c>
      <c r="BF4244" t="s">
        <v>6809</v>
      </c>
      <c r="BG4244" t="s">
        <v>6810</v>
      </c>
      <c r="BH4244" t="s">
        <v>6811</v>
      </c>
      <c r="BI4244"/>
      <c r="BJ4244" s="96">
        <v>4</v>
      </c>
      <c r="BK4244" s="96" t="s">
        <v>4303</v>
      </c>
      <c r="BL4244" s="68" t="s">
        <v>6786</v>
      </c>
      <c r="CQ4244" s="205">
        <v>1</v>
      </c>
    </row>
    <row r="4245" spans="52:95" x14ac:dyDescent="0.25">
      <c r="AZ4245" s="96" t="s">
        <v>4260</v>
      </c>
      <c r="BA4245" s="96" t="s">
        <v>12</v>
      </c>
      <c r="BB4245" s="96">
        <v>3</v>
      </c>
      <c r="BC4245" t="s">
        <v>4569</v>
      </c>
      <c r="BD4245" t="s">
        <v>7662</v>
      </c>
      <c r="BE4245" t="s">
        <v>7659</v>
      </c>
      <c r="BH4245"/>
      <c r="BI4245"/>
      <c r="BJ4245" s="96">
        <v>4</v>
      </c>
      <c r="BK4245" s="96" t="s">
        <v>4304</v>
      </c>
      <c r="BL4245" s="68" t="s">
        <v>6786</v>
      </c>
      <c r="CQ4245" s="205">
        <v>1</v>
      </c>
    </row>
    <row r="4246" spans="52:95" x14ac:dyDescent="0.25">
      <c r="AZ4246" s="96" t="s">
        <v>4260</v>
      </c>
      <c r="BA4246" s="96" t="s">
        <v>12</v>
      </c>
      <c r="BB4246" s="96">
        <v>4</v>
      </c>
      <c r="BC4246" t="s">
        <v>4573</v>
      </c>
      <c r="BD4246" t="s">
        <v>6812</v>
      </c>
      <c r="BE4246" t="s">
        <v>6813</v>
      </c>
      <c r="BF4246" t="s">
        <v>6802</v>
      </c>
      <c r="BG4246" t="s">
        <v>6814</v>
      </c>
      <c r="BH4246" t="s">
        <v>6815</v>
      </c>
      <c r="BI4246" t="s">
        <v>6816</v>
      </c>
      <c r="BJ4246" s="96">
        <v>4</v>
      </c>
      <c r="BK4246" s="96" t="s">
        <v>4305</v>
      </c>
      <c r="BL4246" s="68" t="s">
        <v>6786</v>
      </c>
      <c r="CQ4246" s="205">
        <v>1</v>
      </c>
    </row>
    <row r="4247" spans="52:95" x14ac:dyDescent="0.25">
      <c r="AZ4247" s="96" t="s">
        <v>4260</v>
      </c>
      <c r="BA4247" s="96" t="s">
        <v>12</v>
      </c>
      <c r="BB4247" s="96">
        <v>5</v>
      </c>
      <c r="BC4247" t="s">
        <v>4577</v>
      </c>
      <c r="BD4247" t="s">
        <v>6817</v>
      </c>
      <c r="BE4247" t="s">
        <v>4578</v>
      </c>
      <c r="BF4247" t="s">
        <v>6818</v>
      </c>
      <c r="BG4247" t="s">
        <v>6819</v>
      </c>
      <c r="BH4247" t="s">
        <v>6793</v>
      </c>
      <c r="BI4247"/>
      <c r="BJ4247" s="96">
        <v>4</v>
      </c>
      <c r="BK4247" s="96" t="s">
        <v>4306</v>
      </c>
      <c r="BL4247" s="68" t="s">
        <v>6786</v>
      </c>
      <c r="CQ4247" s="205">
        <v>1</v>
      </c>
    </row>
    <row r="4248" spans="52:95" x14ac:dyDescent="0.25">
      <c r="AZ4248" s="96" t="s">
        <v>4271</v>
      </c>
      <c r="BA4248" s="96" t="s">
        <v>10</v>
      </c>
      <c r="BB4248" s="96">
        <v>1</v>
      </c>
      <c r="BC4248" t="s">
        <v>4512</v>
      </c>
      <c r="BD4248" t="s">
        <v>7663</v>
      </c>
      <c r="BE4248" t="s">
        <v>5828</v>
      </c>
      <c r="BJ4248" s="96">
        <v>4</v>
      </c>
      <c r="BK4248" s="96" t="s">
        <v>4292</v>
      </c>
      <c r="BL4248" s="68" t="s">
        <v>6786</v>
      </c>
      <c r="CQ4248" s="205">
        <v>1</v>
      </c>
    </row>
    <row r="4249" spans="52:95" x14ac:dyDescent="0.25">
      <c r="AZ4249" s="96" t="s">
        <v>4271</v>
      </c>
      <c r="BA4249" s="96" t="s">
        <v>10</v>
      </c>
      <c r="BB4249" s="96">
        <v>2</v>
      </c>
      <c r="BC4249" t="s">
        <v>4518</v>
      </c>
      <c r="BD4249" t="s">
        <v>7663</v>
      </c>
      <c r="BE4249" t="s">
        <v>6787</v>
      </c>
      <c r="BF4249" t="s">
        <v>6788</v>
      </c>
      <c r="BG4249" t="s">
        <v>6789</v>
      </c>
      <c r="BJ4249" s="96">
        <v>4</v>
      </c>
      <c r="BK4249" s="96" t="s">
        <v>4293</v>
      </c>
      <c r="BL4249" s="68" t="s">
        <v>6786</v>
      </c>
      <c r="CQ4249" s="205">
        <v>1</v>
      </c>
    </row>
    <row r="4250" spans="52:95" x14ac:dyDescent="0.25">
      <c r="AZ4250" s="96" t="s">
        <v>4271</v>
      </c>
      <c r="BA4250" s="96" t="s">
        <v>10</v>
      </c>
      <c r="BB4250" s="96">
        <v>3</v>
      </c>
      <c r="BC4250" t="s">
        <v>4523</v>
      </c>
      <c r="BD4250" t="s">
        <v>7663</v>
      </c>
      <c r="BE4250" t="s">
        <v>7664</v>
      </c>
      <c r="BJ4250" s="96">
        <v>4</v>
      </c>
      <c r="BK4250" s="96" t="s">
        <v>4294</v>
      </c>
      <c r="BL4250" s="68" t="s">
        <v>6786</v>
      </c>
      <c r="CQ4250" s="205">
        <v>1</v>
      </c>
    </row>
    <row r="4251" spans="52:95" x14ac:dyDescent="0.25">
      <c r="AZ4251" s="96" t="s">
        <v>4271</v>
      </c>
      <c r="BA4251" s="96" t="s">
        <v>10</v>
      </c>
      <c r="BB4251" s="96">
        <v>4</v>
      </c>
      <c r="BC4251" t="s">
        <v>4527</v>
      </c>
      <c r="BD4251" t="s">
        <v>7663</v>
      </c>
      <c r="BE4251" t="s">
        <v>7180</v>
      </c>
      <c r="BJ4251" s="96">
        <v>4</v>
      </c>
      <c r="BK4251" s="96" t="s">
        <v>4295</v>
      </c>
      <c r="BL4251" s="68" t="s">
        <v>6786</v>
      </c>
      <c r="CQ4251" s="205">
        <v>1</v>
      </c>
    </row>
    <row r="4252" spans="52:95" x14ac:dyDescent="0.25">
      <c r="AZ4252" s="96" t="s">
        <v>4271</v>
      </c>
      <c r="BA4252" s="96" t="s">
        <v>10</v>
      </c>
      <c r="BB4252" s="96">
        <v>5</v>
      </c>
      <c r="BC4252" t="s">
        <v>4531</v>
      </c>
      <c r="BD4252" t="s">
        <v>7663</v>
      </c>
      <c r="BE4252" t="s">
        <v>7665</v>
      </c>
      <c r="BF4252" t="s">
        <v>6792</v>
      </c>
      <c r="BG4252" t="s">
        <v>6793</v>
      </c>
      <c r="BJ4252" s="96">
        <v>4</v>
      </c>
      <c r="BK4252" s="96" t="s">
        <v>4296</v>
      </c>
      <c r="BL4252" s="68" t="s">
        <v>6786</v>
      </c>
      <c r="CQ4252" s="205">
        <v>1</v>
      </c>
    </row>
    <row r="4253" spans="52:95" x14ac:dyDescent="0.25">
      <c r="AZ4253" s="96" t="s">
        <v>4271</v>
      </c>
      <c r="BA4253" s="96" t="s">
        <v>54</v>
      </c>
      <c r="BB4253" s="96">
        <v>1</v>
      </c>
      <c r="BC4253" t="s">
        <v>4536</v>
      </c>
      <c r="BD4253" t="s">
        <v>7666</v>
      </c>
      <c r="BJ4253" s="96">
        <v>4</v>
      </c>
      <c r="BK4253" s="96" t="s">
        <v>4297</v>
      </c>
      <c r="BL4253" s="68" t="s">
        <v>6786</v>
      </c>
      <c r="CQ4253" s="205">
        <v>1</v>
      </c>
    </row>
    <row r="4254" spans="52:95" x14ac:dyDescent="0.25">
      <c r="AZ4254" s="96" t="s">
        <v>4271</v>
      </c>
      <c r="BA4254" s="96" t="s">
        <v>54</v>
      </c>
      <c r="BB4254" s="96">
        <v>2</v>
      </c>
      <c r="BC4254" t="s">
        <v>4540</v>
      </c>
      <c r="BD4254" t="s">
        <v>4541</v>
      </c>
      <c r="BE4254" t="s">
        <v>6794</v>
      </c>
      <c r="BF4254" t="s">
        <v>6789</v>
      </c>
      <c r="BG4254" t="s">
        <v>6788</v>
      </c>
      <c r="BH4254" s="96" t="s">
        <v>6795</v>
      </c>
      <c r="BJ4254" s="96">
        <v>4</v>
      </c>
      <c r="BK4254" s="96" t="s">
        <v>4298</v>
      </c>
      <c r="BL4254" s="68" t="s">
        <v>6786</v>
      </c>
      <c r="CQ4254" s="205">
        <v>1</v>
      </c>
    </row>
    <row r="4255" spans="52:95" x14ac:dyDescent="0.25">
      <c r="AZ4255" s="96" t="s">
        <v>4271</v>
      </c>
      <c r="BA4255" s="96" t="s">
        <v>54</v>
      </c>
      <c r="BB4255" s="96">
        <v>3</v>
      </c>
      <c r="BC4255" t="s">
        <v>4545</v>
      </c>
      <c r="BD4255" t="s">
        <v>7664</v>
      </c>
      <c r="BJ4255" s="96">
        <v>4</v>
      </c>
      <c r="BK4255" s="96" t="s">
        <v>4299</v>
      </c>
      <c r="BL4255" s="68" t="s">
        <v>6786</v>
      </c>
      <c r="CQ4255" s="205">
        <v>1</v>
      </c>
    </row>
    <row r="4256" spans="52:95" x14ac:dyDescent="0.25">
      <c r="AZ4256" s="96" t="s">
        <v>4271</v>
      </c>
      <c r="BA4256" s="96" t="s">
        <v>54</v>
      </c>
      <c r="BB4256" s="96">
        <v>4</v>
      </c>
      <c r="BC4256" t="s">
        <v>4550</v>
      </c>
      <c r="BD4256" t="s">
        <v>4551</v>
      </c>
      <c r="BE4256" t="s">
        <v>6799</v>
      </c>
      <c r="BF4256" t="s">
        <v>6800</v>
      </c>
      <c r="BG4256" t="s">
        <v>6801</v>
      </c>
      <c r="BH4256" s="96" t="s">
        <v>6802</v>
      </c>
      <c r="BI4256" s="96" t="s">
        <v>6803</v>
      </c>
      <c r="BJ4256" s="96">
        <v>4</v>
      </c>
      <c r="BK4256" s="96" t="s">
        <v>4300</v>
      </c>
      <c r="BL4256" s="68" t="s">
        <v>6786</v>
      </c>
      <c r="CQ4256" s="205">
        <v>1</v>
      </c>
    </row>
    <row r="4257" spans="52:95" x14ac:dyDescent="0.25">
      <c r="AZ4257" s="96" t="s">
        <v>4271</v>
      </c>
      <c r="BA4257" s="96" t="s">
        <v>54</v>
      </c>
      <c r="BB4257" s="96">
        <v>5</v>
      </c>
      <c r="BC4257" t="s">
        <v>4555</v>
      </c>
      <c r="BD4257" t="s">
        <v>4556</v>
      </c>
      <c r="BE4257" t="s">
        <v>6804</v>
      </c>
      <c r="BF4257" t="s">
        <v>6805</v>
      </c>
      <c r="BG4257" t="s">
        <v>6806</v>
      </c>
      <c r="BH4257" s="96" t="s">
        <v>6807</v>
      </c>
      <c r="BJ4257" s="96">
        <v>4</v>
      </c>
      <c r="BK4257" s="96" t="s">
        <v>4301</v>
      </c>
      <c r="BL4257" s="68" t="s">
        <v>6786</v>
      </c>
      <c r="CQ4257" s="205">
        <v>1</v>
      </c>
    </row>
    <row r="4258" spans="52:95" x14ac:dyDescent="0.25">
      <c r="AZ4258" s="96" t="s">
        <v>4271</v>
      </c>
      <c r="BA4258" s="96" t="s">
        <v>12</v>
      </c>
      <c r="BB4258" s="96">
        <v>1</v>
      </c>
      <c r="BC4258" t="s">
        <v>4560</v>
      </c>
      <c r="BD4258" t="s">
        <v>5828</v>
      </c>
      <c r="BH4258"/>
      <c r="BI4258"/>
      <c r="BJ4258" s="96">
        <v>4</v>
      </c>
      <c r="BK4258" s="96" t="s">
        <v>4302</v>
      </c>
      <c r="BL4258" s="68" t="s">
        <v>6786</v>
      </c>
      <c r="CQ4258" s="205">
        <v>1</v>
      </c>
    </row>
    <row r="4259" spans="52:95" x14ac:dyDescent="0.25">
      <c r="AZ4259" s="96" t="s">
        <v>4271</v>
      </c>
      <c r="BA4259" s="96" t="s">
        <v>12</v>
      </c>
      <c r="BB4259" s="96">
        <v>2</v>
      </c>
      <c r="BC4259" t="s">
        <v>4564</v>
      </c>
      <c r="BD4259" t="s">
        <v>4565</v>
      </c>
      <c r="BE4259" t="s">
        <v>6808</v>
      </c>
      <c r="BF4259" t="s">
        <v>6809</v>
      </c>
      <c r="BG4259" t="s">
        <v>6810</v>
      </c>
      <c r="BH4259" t="s">
        <v>6811</v>
      </c>
      <c r="BI4259"/>
      <c r="BJ4259" s="96">
        <v>4</v>
      </c>
      <c r="BK4259" s="96" t="s">
        <v>4303</v>
      </c>
      <c r="BL4259" s="68" t="s">
        <v>6786</v>
      </c>
      <c r="CQ4259" s="205">
        <v>1</v>
      </c>
    </row>
    <row r="4260" spans="52:95" x14ac:dyDescent="0.25">
      <c r="AZ4260" s="96" t="s">
        <v>4271</v>
      </c>
      <c r="BA4260" s="96" t="s">
        <v>12</v>
      </c>
      <c r="BB4260" s="96">
        <v>3</v>
      </c>
      <c r="BC4260" t="s">
        <v>4569</v>
      </c>
      <c r="BD4260" t="s">
        <v>7667</v>
      </c>
      <c r="BE4260" t="s">
        <v>7664</v>
      </c>
      <c r="BH4260"/>
      <c r="BI4260"/>
      <c r="BJ4260" s="96">
        <v>4</v>
      </c>
      <c r="BK4260" s="96" t="s">
        <v>4304</v>
      </c>
      <c r="BL4260" s="68" t="s">
        <v>6786</v>
      </c>
      <c r="CQ4260" s="205">
        <v>1</v>
      </c>
    </row>
    <row r="4261" spans="52:95" x14ac:dyDescent="0.25">
      <c r="AZ4261" s="96" t="s">
        <v>4271</v>
      </c>
      <c r="BA4261" s="96" t="s">
        <v>12</v>
      </c>
      <c r="BB4261" s="96">
        <v>4</v>
      </c>
      <c r="BC4261" t="s">
        <v>4573</v>
      </c>
      <c r="BD4261" t="s">
        <v>6812</v>
      </c>
      <c r="BE4261" t="s">
        <v>6813</v>
      </c>
      <c r="BF4261" t="s">
        <v>6802</v>
      </c>
      <c r="BG4261" t="s">
        <v>6814</v>
      </c>
      <c r="BH4261" t="s">
        <v>6815</v>
      </c>
      <c r="BI4261" t="s">
        <v>6816</v>
      </c>
      <c r="BJ4261" s="96">
        <v>4</v>
      </c>
      <c r="BK4261" s="96" t="s">
        <v>4305</v>
      </c>
      <c r="BL4261" s="68" t="s">
        <v>6786</v>
      </c>
      <c r="CQ4261" s="205">
        <v>1</v>
      </c>
    </row>
    <row r="4262" spans="52:95" x14ac:dyDescent="0.25">
      <c r="AZ4262" s="96" t="s">
        <v>4271</v>
      </c>
      <c r="BA4262" s="96" t="s">
        <v>12</v>
      </c>
      <c r="BB4262" s="96">
        <v>5</v>
      </c>
      <c r="BC4262" t="s">
        <v>4577</v>
      </c>
      <c r="BD4262" t="s">
        <v>6817</v>
      </c>
      <c r="BE4262" t="s">
        <v>4578</v>
      </c>
      <c r="BF4262" t="s">
        <v>6818</v>
      </c>
      <c r="BG4262" t="s">
        <v>6819</v>
      </c>
      <c r="BH4262" t="s">
        <v>6793</v>
      </c>
      <c r="BI4262"/>
      <c r="BJ4262" s="96">
        <v>4</v>
      </c>
      <c r="BK4262" s="96" t="s">
        <v>4306</v>
      </c>
      <c r="BL4262" s="68" t="s">
        <v>6786</v>
      </c>
      <c r="CQ4262" s="205">
        <v>1</v>
      </c>
    </row>
    <row r="4263" spans="52:95" x14ac:dyDescent="0.25">
      <c r="AZ4263" s="96" t="s">
        <v>4282</v>
      </c>
      <c r="BA4263" s="96" t="s">
        <v>10</v>
      </c>
      <c r="BB4263" s="96">
        <v>1</v>
      </c>
      <c r="BC4263" t="s">
        <v>4512</v>
      </c>
      <c r="BD4263" t="s">
        <v>7668</v>
      </c>
      <c r="BE4263" t="s">
        <v>5828</v>
      </c>
      <c r="BJ4263" s="96">
        <v>4</v>
      </c>
      <c r="BK4263" s="96" t="s">
        <v>4292</v>
      </c>
      <c r="BL4263" s="68" t="s">
        <v>6786</v>
      </c>
      <c r="CQ4263" s="205">
        <v>1</v>
      </c>
    </row>
    <row r="4264" spans="52:95" x14ac:dyDescent="0.25">
      <c r="AZ4264" s="96" t="s">
        <v>4282</v>
      </c>
      <c r="BA4264" s="96" t="s">
        <v>10</v>
      </c>
      <c r="BB4264" s="96">
        <v>2</v>
      </c>
      <c r="BC4264" t="s">
        <v>4518</v>
      </c>
      <c r="BD4264" t="s">
        <v>7668</v>
      </c>
      <c r="BE4264" t="s">
        <v>6787</v>
      </c>
      <c r="BF4264" t="s">
        <v>6788</v>
      </c>
      <c r="BG4264" t="s">
        <v>6789</v>
      </c>
      <c r="BJ4264" s="96">
        <v>4</v>
      </c>
      <c r="BK4264" s="96" t="s">
        <v>4293</v>
      </c>
      <c r="BL4264" s="68" t="s">
        <v>6786</v>
      </c>
      <c r="CQ4264" s="205">
        <v>1</v>
      </c>
    </row>
    <row r="4265" spans="52:95" x14ac:dyDescent="0.25">
      <c r="AZ4265" s="96" t="s">
        <v>4282</v>
      </c>
      <c r="BA4265" s="96" t="s">
        <v>10</v>
      </c>
      <c r="BB4265" s="96">
        <v>3</v>
      </c>
      <c r="BC4265" t="s">
        <v>4523</v>
      </c>
      <c r="BD4265" t="s">
        <v>7668</v>
      </c>
      <c r="BE4265" t="s">
        <v>7669</v>
      </c>
      <c r="BJ4265" s="96">
        <v>4</v>
      </c>
      <c r="BK4265" s="96" t="s">
        <v>4294</v>
      </c>
      <c r="BL4265" s="68" t="s">
        <v>6786</v>
      </c>
      <c r="CQ4265" s="205">
        <v>1</v>
      </c>
    </row>
    <row r="4266" spans="52:95" x14ac:dyDescent="0.25">
      <c r="AZ4266" s="96" t="s">
        <v>4282</v>
      </c>
      <c r="BA4266" s="96" t="s">
        <v>10</v>
      </c>
      <c r="BB4266" s="96">
        <v>4</v>
      </c>
      <c r="BC4266" t="s">
        <v>4527</v>
      </c>
      <c r="BD4266" t="s">
        <v>7668</v>
      </c>
      <c r="BE4266" t="s">
        <v>7180</v>
      </c>
      <c r="BJ4266" s="96">
        <v>4</v>
      </c>
      <c r="BK4266" s="96" t="s">
        <v>4295</v>
      </c>
      <c r="BL4266" s="68" t="s">
        <v>6786</v>
      </c>
      <c r="CQ4266" s="205">
        <v>1</v>
      </c>
    </row>
    <row r="4267" spans="52:95" x14ac:dyDescent="0.25">
      <c r="AZ4267" s="96" t="s">
        <v>4282</v>
      </c>
      <c r="BA4267" s="96" t="s">
        <v>10</v>
      </c>
      <c r="BB4267" s="96">
        <v>5</v>
      </c>
      <c r="BC4267" t="s">
        <v>4531</v>
      </c>
      <c r="BD4267" t="s">
        <v>7668</v>
      </c>
      <c r="BE4267" t="s">
        <v>7670</v>
      </c>
      <c r="BF4267" t="s">
        <v>6792</v>
      </c>
      <c r="BG4267" t="s">
        <v>6793</v>
      </c>
      <c r="BJ4267" s="96">
        <v>4</v>
      </c>
      <c r="BK4267" s="96" t="s">
        <v>4296</v>
      </c>
      <c r="BL4267" s="68" t="s">
        <v>6786</v>
      </c>
      <c r="CQ4267" s="205">
        <v>1</v>
      </c>
    </row>
    <row r="4268" spans="52:95" x14ac:dyDescent="0.25">
      <c r="AZ4268" s="96" t="s">
        <v>4282</v>
      </c>
      <c r="BA4268" s="96" t="s">
        <v>54</v>
      </c>
      <c r="BB4268" s="96">
        <v>1</v>
      </c>
      <c r="BC4268" t="s">
        <v>4536</v>
      </c>
      <c r="BD4268" t="s">
        <v>7585</v>
      </c>
      <c r="BJ4268" s="96">
        <v>4</v>
      </c>
      <c r="BK4268" s="96" t="s">
        <v>4297</v>
      </c>
      <c r="BL4268" s="68" t="s">
        <v>6786</v>
      </c>
      <c r="CQ4268" s="205">
        <v>1</v>
      </c>
    </row>
    <row r="4269" spans="52:95" x14ac:dyDescent="0.25">
      <c r="AZ4269" s="96" t="s">
        <v>4282</v>
      </c>
      <c r="BA4269" s="96" t="s">
        <v>54</v>
      </c>
      <c r="BB4269" s="96">
        <v>2</v>
      </c>
      <c r="BC4269" t="s">
        <v>4540</v>
      </c>
      <c r="BD4269" t="s">
        <v>4541</v>
      </c>
      <c r="BE4269" t="s">
        <v>6794</v>
      </c>
      <c r="BF4269" t="s">
        <v>6789</v>
      </c>
      <c r="BG4269" t="s">
        <v>6788</v>
      </c>
      <c r="BH4269" s="96" t="s">
        <v>6795</v>
      </c>
      <c r="BJ4269" s="96">
        <v>4</v>
      </c>
      <c r="BK4269" s="96" t="s">
        <v>4298</v>
      </c>
      <c r="BL4269" s="68" t="s">
        <v>6786</v>
      </c>
      <c r="CQ4269" s="205">
        <v>1</v>
      </c>
    </row>
    <row r="4270" spans="52:95" x14ac:dyDescent="0.25">
      <c r="AZ4270" s="96" t="s">
        <v>4282</v>
      </c>
      <c r="BA4270" s="96" t="s">
        <v>54</v>
      </c>
      <c r="BB4270" s="96">
        <v>3</v>
      </c>
      <c r="BC4270" t="s">
        <v>4545</v>
      </c>
      <c r="BD4270" t="s">
        <v>7669</v>
      </c>
      <c r="BJ4270" s="96">
        <v>4</v>
      </c>
      <c r="BK4270" s="96" t="s">
        <v>4299</v>
      </c>
      <c r="BL4270" s="68" t="s">
        <v>6786</v>
      </c>
      <c r="CQ4270" s="205">
        <v>1</v>
      </c>
    </row>
    <row r="4271" spans="52:95" x14ac:dyDescent="0.25">
      <c r="AZ4271" s="96" t="s">
        <v>4282</v>
      </c>
      <c r="BA4271" s="96" t="s">
        <v>54</v>
      </c>
      <c r="BB4271" s="96">
        <v>4</v>
      </c>
      <c r="BC4271" t="s">
        <v>4550</v>
      </c>
      <c r="BD4271" t="s">
        <v>4551</v>
      </c>
      <c r="BE4271" t="s">
        <v>6799</v>
      </c>
      <c r="BF4271" t="s">
        <v>6800</v>
      </c>
      <c r="BG4271" t="s">
        <v>6801</v>
      </c>
      <c r="BH4271" s="96" t="s">
        <v>6802</v>
      </c>
      <c r="BI4271" s="96" t="s">
        <v>6803</v>
      </c>
      <c r="BJ4271" s="96">
        <v>4</v>
      </c>
      <c r="BK4271" s="96" t="s">
        <v>4300</v>
      </c>
      <c r="BL4271" s="68" t="s">
        <v>6786</v>
      </c>
      <c r="CQ4271" s="205">
        <v>1</v>
      </c>
    </row>
    <row r="4272" spans="52:95" x14ac:dyDescent="0.25">
      <c r="AZ4272" s="96" t="s">
        <v>4282</v>
      </c>
      <c r="BA4272" s="96" t="s">
        <v>54</v>
      </c>
      <c r="BB4272" s="96">
        <v>5</v>
      </c>
      <c r="BC4272" t="s">
        <v>4555</v>
      </c>
      <c r="BD4272" t="s">
        <v>4556</v>
      </c>
      <c r="BE4272" t="s">
        <v>6804</v>
      </c>
      <c r="BF4272" t="s">
        <v>6805</v>
      </c>
      <c r="BG4272" t="s">
        <v>6806</v>
      </c>
      <c r="BH4272" s="96" t="s">
        <v>6807</v>
      </c>
      <c r="BJ4272" s="96">
        <v>4</v>
      </c>
      <c r="BK4272" s="96" t="s">
        <v>4301</v>
      </c>
      <c r="BL4272" s="68" t="s">
        <v>6786</v>
      </c>
      <c r="CQ4272" s="205">
        <v>1</v>
      </c>
    </row>
    <row r="4273" spans="1:95" x14ac:dyDescent="0.25">
      <c r="AZ4273" s="96" t="s">
        <v>4282</v>
      </c>
      <c r="BA4273" s="96" t="s">
        <v>12</v>
      </c>
      <c r="BB4273" s="96">
        <v>1</v>
      </c>
      <c r="BC4273" t="s">
        <v>4560</v>
      </c>
      <c r="BD4273" t="s">
        <v>5828</v>
      </c>
      <c r="BH4273"/>
      <c r="BI4273"/>
      <c r="BJ4273" s="96">
        <v>4</v>
      </c>
      <c r="BK4273" s="96" t="s">
        <v>4302</v>
      </c>
      <c r="BL4273" s="68" t="s">
        <v>6786</v>
      </c>
      <c r="CQ4273" s="205">
        <v>1</v>
      </c>
    </row>
    <row r="4274" spans="1:95" x14ac:dyDescent="0.25">
      <c r="AZ4274" s="96" t="s">
        <v>4282</v>
      </c>
      <c r="BA4274" s="96" t="s">
        <v>12</v>
      </c>
      <c r="BB4274" s="96">
        <v>2</v>
      </c>
      <c r="BC4274" t="s">
        <v>4564</v>
      </c>
      <c r="BD4274" t="s">
        <v>4565</v>
      </c>
      <c r="BE4274" t="s">
        <v>6808</v>
      </c>
      <c r="BF4274" t="s">
        <v>6809</v>
      </c>
      <c r="BG4274" t="s">
        <v>6810</v>
      </c>
      <c r="BH4274" t="s">
        <v>6811</v>
      </c>
      <c r="BI4274"/>
      <c r="BJ4274" s="96">
        <v>4</v>
      </c>
      <c r="BK4274" s="96" t="s">
        <v>4303</v>
      </c>
      <c r="BL4274" s="68" t="s">
        <v>6786</v>
      </c>
      <c r="CQ4274" s="205">
        <v>1</v>
      </c>
    </row>
    <row r="4275" spans="1:95" x14ac:dyDescent="0.25">
      <c r="AZ4275" s="96" t="s">
        <v>4282</v>
      </c>
      <c r="BA4275" s="96" t="s">
        <v>12</v>
      </c>
      <c r="BB4275" s="96">
        <v>3</v>
      </c>
      <c r="BC4275" t="s">
        <v>4569</v>
      </c>
      <c r="BD4275" t="s">
        <v>7671</v>
      </c>
      <c r="BE4275" t="s">
        <v>7669</v>
      </c>
      <c r="BH4275"/>
      <c r="BI4275"/>
      <c r="BJ4275" s="96">
        <v>4</v>
      </c>
      <c r="BK4275" s="96" t="s">
        <v>4304</v>
      </c>
      <c r="BL4275" s="68" t="s">
        <v>6786</v>
      </c>
      <c r="CQ4275" s="205">
        <v>1</v>
      </c>
    </row>
    <row r="4276" spans="1:95" x14ac:dyDescent="0.25">
      <c r="AZ4276" s="96" t="s">
        <v>4282</v>
      </c>
      <c r="BA4276" s="96" t="s">
        <v>12</v>
      </c>
      <c r="BB4276" s="96">
        <v>4</v>
      </c>
      <c r="BC4276" t="s">
        <v>4573</v>
      </c>
      <c r="BD4276" t="s">
        <v>6812</v>
      </c>
      <c r="BE4276" t="s">
        <v>6813</v>
      </c>
      <c r="BF4276" t="s">
        <v>6802</v>
      </c>
      <c r="BG4276" t="s">
        <v>6814</v>
      </c>
      <c r="BH4276" t="s">
        <v>6815</v>
      </c>
      <c r="BI4276" t="s">
        <v>6816</v>
      </c>
      <c r="BJ4276" s="96">
        <v>4</v>
      </c>
      <c r="BK4276" s="96" t="s">
        <v>4305</v>
      </c>
      <c r="BL4276" s="68" t="s">
        <v>6786</v>
      </c>
      <c r="CQ4276" s="205">
        <v>1</v>
      </c>
    </row>
    <row r="4277" spans="1:95" x14ac:dyDescent="0.25">
      <c r="AZ4277" s="96" t="s">
        <v>4282</v>
      </c>
      <c r="BA4277" s="96" t="s">
        <v>12</v>
      </c>
      <c r="BB4277" s="96">
        <v>5</v>
      </c>
      <c r="BC4277" t="s">
        <v>4577</v>
      </c>
      <c r="BD4277" t="s">
        <v>6817</v>
      </c>
      <c r="BE4277" t="s">
        <v>4578</v>
      </c>
      <c r="BF4277" t="s">
        <v>6818</v>
      </c>
      <c r="BG4277" t="s">
        <v>6819</v>
      </c>
      <c r="BH4277" t="s">
        <v>6793</v>
      </c>
      <c r="BI4277"/>
      <c r="BJ4277" s="96">
        <v>4</v>
      </c>
      <c r="BK4277" s="96" t="s">
        <v>4306</v>
      </c>
      <c r="BL4277" s="68" t="s">
        <v>6786</v>
      </c>
      <c r="CQ4277" s="205">
        <v>1</v>
      </c>
    </row>
    <row r="4278" spans="1:95" x14ac:dyDescent="0.25">
      <c r="CQ4278" s="205">
        <v>1</v>
      </c>
    </row>
    <row r="4279" spans="1:95" ht="15.75" x14ac:dyDescent="0.25">
      <c r="CQ4279" s="206" t="s">
        <v>7672</v>
      </c>
    </row>
    <row r="4280" spans="1:95" x14ac:dyDescent="0.25">
      <c r="A4280" s="205">
        <v>1</v>
      </c>
      <c r="B4280" s="205">
        <v>1</v>
      </c>
      <c r="C4280" s="205">
        <v>1</v>
      </c>
      <c r="D4280" s="205">
        <v>1</v>
      </c>
      <c r="E4280" s="205">
        <v>1</v>
      </c>
      <c r="F4280" s="205">
        <v>1</v>
      </c>
      <c r="G4280" s="205">
        <v>1</v>
      </c>
      <c r="H4280" s="205">
        <v>1</v>
      </c>
      <c r="I4280" s="205">
        <v>1</v>
      </c>
      <c r="J4280" s="205">
        <v>1</v>
      </c>
      <c r="K4280" s="205">
        <v>1</v>
      </c>
      <c r="L4280" s="205">
        <v>1</v>
      </c>
      <c r="M4280" s="205">
        <v>1</v>
      </c>
      <c r="N4280" s="205">
        <v>1</v>
      </c>
      <c r="O4280" s="205">
        <v>1</v>
      </c>
      <c r="P4280" s="205">
        <v>1</v>
      </c>
      <c r="Q4280" s="205">
        <v>1</v>
      </c>
      <c r="R4280" s="205">
        <v>1</v>
      </c>
      <c r="S4280" s="205">
        <v>1</v>
      </c>
      <c r="T4280" s="205">
        <v>1</v>
      </c>
      <c r="U4280" s="205">
        <v>1</v>
      </c>
      <c r="V4280" s="205">
        <v>1</v>
      </c>
      <c r="W4280" s="205">
        <v>1</v>
      </c>
      <c r="X4280" s="205">
        <v>1</v>
      </c>
      <c r="Y4280" s="205">
        <v>1</v>
      </c>
      <c r="Z4280" s="205">
        <v>1</v>
      </c>
      <c r="AA4280" s="205">
        <v>1</v>
      </c>
      <c r="AB4280" s="205">
        <v>1</v>
      </c>
      <c r="AC4280" s="205">
        <v>1</v>
      </c>
      <c r="AD4280" s="205">
        <v>1</v>
      </c>
      <c r="AE4280" s="205">
        <v>1</v>
      </c>
      <c r="AF4280" s="205">
        <v>1</v>
      </c>
      <c r="AG4280" s="205">
        <v>1</v>
      </c>
      <c r="AH4280" s="205">
        <v>1</v>
      </c>
      <c r="AI4280" s="205">
        <v>1</v>
      </c>
      <c r="AJ4280" s="205">
        <v>1</v>
      </c>
      <c r="AK4280" s="205">
        <v>1</v>
      </c>
      <c r="AL4280" s="205">
        <v>1</v>
      </c>
      <c r="AM4280" s="205">
        <v>1</v>
      </c>
      <c r="AN4280" s="205">
        <v>1</v>
      </c>
      <c r="AO4280" s="205">
        <v>1</v>
      </c>
      <c r="AP4280" s="205">
        <v>1</v>
      </c>
      <c r="AQ4280" s="205">
        <v>1</v>
      </c>
      <c r="AR4280" s="205">
        <v>1</v>
      </c>
      <c r="AS4280" s="205">
        <v>1</v>
      </c>
      <c r="AT4280" s="205">
        <v>1</v>
      </c>
      <c r="AU4280" s="205">
        <v>1</v>
      </c>
      <c r="AV4280" s="205">
        <v>1</v>
      </c>
      <c r="AW4280" s="205">
        <v>1</v>
      </c>
      <c r="AX4280" s="205">
        <v>1</v>
      </c>
      <c r="AY4280" s="205">
        <v>1</v>
      </c>
      <c r="AZ4280" s="205">
        <v>1</v>
      </c>
      <c r="BA4280" s="205">
        <v>1</v>
      </c>
      <c r="BB4280" s="205">
        <v>1</v>
      </c>
      <c r="BC4280" s="205">
        <v>1</v>
      </c>
      <c r="BD4280" s="205">
        <v>1</v>
      </c>
      <c r="BE4280" s="205">
        <v>1</v>
      </c>
      <c r="BF4280" s="205">
        <v>1</v>
      </c>
      <c r="BG4280" s="205">
        <v>1</v>
      </c>
      <c r="BH4280" s="205">
        <v>1</v>
      </c>
      <c r="BI4280" s="205">
        <v>1</v>
      </c>
      <c r="BJ4280" s="205">
        <v>1</v>
      </c>
      <c r="BK4280" s="205">
        <v>1</v>
      </c>
      <c r="BL4280" s="205">
        <v>1</v>
      </c>
      <c r="BM4280" s="205">
        <v>1</v>
      </c>
      <c r="BN4280" s="205">
        <v>1</v>
      </c>
      <c r="BO4280" s="205">
        <v>1</v>
      </c>
      <c r="BP4280" s="205">
        <v>1</v>
      </c>
      <c r="BQ4280" s="205">
        <v>1</v>
      </c>
      <c r="BR4280" s="205">
        <v>1</v>
      </c>
      <c r="BS4280" s="205">
        <v>1</v>
      </c>
      <c r="BT4280" s="205">
        <v>1</v>
      </c>
      <c r="BU4280" s="205">
        <v>1</v>
      </c>
      <c r="BV4280" s="205">
        <v>1</v>
      </c>
      <c r="BW4280" s="205">
        <v>1</v>
      </c>
      <c r="BX4280" s="205">
        <v>1</v>
      </c>
      <c r="BY4280" s="205">
        <v>1</v>
      </c>
      <c r="BZ4280" s="205">
        <v>1</v>
      </c>
      <c r="CA4280" s="205">
        <v>1</v>
      </c>
      <c r="CB4280" s="205">
        <v>1</v>
      </c>
      <c r="CC4280" s="205">
        <v>1</v>
      </c>
      <c r="CD4280" s="205">
        <v>1</v>
      </c>
      <c r="CE4280" s="205">
        <v>1</v>
      </c>
      <c r="CF4280" s="205">
        <v>1</v>
      </c>
      <c r="CG4280" s="205">
        <v>1</v>
      </c>
      <c r="CH4280" s="205">
        <v>1</v>
      </c>
      <c r="CI4280" s="205">
        <v>1</v>
      </c>
      <c r="CJ4280" s="205">
        <v>1</v>
      </c>
      <c r="CK4280" s="205">
        <v>1</v>
      </c>
      <c r="CL4280" s="205">
        <v>1</v>
      </c>
      <c r="CM4280" s="205">
        <v>1</v>
      </c>
      <c r="CN4280" s="205">
        <v>1</v>
      </c>
      <c r="CO4280" s="205">
        <v>1</v>
      </c>
      <c r="CP4280" s="205">
        <v>1</v>
      </c>
      <c r="CQ4280" s="207" t="str">
        <f>ADDRESS(ROW(),COLUMN(),4)</f>
        <v>CQ4280</v>
      </c>
    </row>
  </sheetData>
  <mergeCells count="8">
    <mergeCell ref="B36:B37"/>
    <mergeCell ref="C36:F37"/>
    <mergeCell ref="D13:D16"/>
    <mergeCell ref="D28:D30"/>
    <mergeCell ref="B32:B33"/>
    <mergeCell ref="C32:F33"/>
    <mergeCell ref="B34:B35"/>
    <mergeCell ref="C34:F35"/>
  </mergeCells>
  <conditionalFormatting sqref="C12">
    <cfRule type="cellIs" dxfId="17" priority="1" operator="greaterThanOrEqual">
      <formula>16</formula>
    </cfRule>
    <cfRule type="cellIs" dxfId="16" priority="2" operator="between">
      <formula>10</formula>
      <formula>15.999</formula>
    </cfRule>
    <cfRule type="cellIs" dxfId="15" priority="3" operator="lessThan">
      <formula>10</formula>
    </cfRule>
  </conditionalFormatting>
  <conditionalFormatting sqref="C20">
    <cfRule type="cellIs" dxfId="14" priority="10" operator="greaterThanOrEqual">
      <formula>16</formula>
    </cfRule>
    <cfRule type="cellIs" dxfId="13" priority="11" operator="between">
      <formula>10</formula>
      <formula>15.999</formula>
    </cfRule>
    <cfRule type="cellIs" dxfId="12" priority="12" operator="lessThan">
      <formula>10</formula>
    </cfRule>
  </conditionalFormatting>
  <conditionalFormatting sqref="G12">
    <cfRule type="cellIs" dxfId="11" priority="4" operator="greaterThanOrEqual">
      <formula>16</formula>
    </cfRule>
    <cfRule type="cellIs" dxfId="10" priority="5" operator="between">
      <formula>10</formula>
      <formula>15.999</formula>
    </cfRule>
    <cfRule type="cellIs" dxfId="9" priority="6" operator="lessThan">
      <formula>10</formula>
    </cfRule>
  </conditionalFormatting>
  <conditionalFormatting sqref="G20">
    <cfRule type="cellIs" dxfId="8" priority="13" operator="greaterThanOrEqual">
      <formula>16</formula>
    </cfRule>
    <cfRule type="cellIs" dxfId="7" priority="14" operator="between">
      <formula>10</formula>
      <formula>15.999</formula>
    </cfRule>
    <cfRule type="cellIs" dxfId="6" priority="15" operator="lessThan">
      <formula>10</formula>
    </cfRule>
  </conditionalFormatting>
  <conditionalFormatting sqref="K12">
    <cfRule type="cellIs" dxfId="5" priority="7" operator="greaterThanOrEqual">
      <formula>16</formula>
    </cfRule>
    <cfRule type="cellIs" dxfId="4" priority="8" operator="between">
      <formula>10</formula>
      <formula>15.999</formula>
    </cfRule>
    <cfRule type="cellIs" dxfId="3" priority="9" operator="lessThan">
      <formula>10</formula>
    </cfRule>
  </conditionalFormatting>
  <conditionalFormatting sqref="K20">
    <cfRule type="cellIs" dxfId="2" priority="16" operator="greaterThanOrEqual">
      <formula>16</formula>
    </cfRule>
    <cfRule type="cellIs" dxfId="1" priority="17" operator="between">
      <formula>10</formula>
      <formula>15.999</formula>
    </cfRule>
    <cfRule type="cellIs" dxfId="0" priority="18" operator="lessThan">
      <formula>10</formula>
    </cfRule>
  </conditionalFormatting>
  <dataValidations count="2">
    <dataValidation type="list" allowBlank="1" showInputMessage="1" showErrorMessage="1" sqref="G3" xr:uid="{1B3A70F4-DE6E-4729-8738-F25AB41A3836}">
      <formula1>"x"</formula1>
    </dataValidation>
    <dataValidation type="whole" allowBlank="1" showInputMessage="1" showErrorMessage="1" sqref="C3" xr:uid="{8D362722-E313-45EF-AA72-EE66E073FB97}">
      <formula1>1</formula1>
      <formula2>285</formula2>
    </dataValidation>
  </dataValidations>
  <pageMargins left="0.23622047244094491" right="0.23622047244094491" top="0.19685039370078741" bottom="0.19685039370078741" header="0.11811023622047249" footer="0.11811023622047249"/>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2E7B3-6636-4F8F-B7ED-68C7A6C4E5C4}">
  <dimension ref="A1:AL292"/>
  <sheetViews>
    <sheetView workbookViewId="0">
      <selection activeCell="A6" sqref="A6"/>
    </sheetView>
  </sheetViews>
  <sheetFormatPr baseColWidth="10" defaultRowHeight="15" x14ac:dyDescent="0.25"/>
  <cols>
    <col min="1" max="1" width="69.140625" style="138" customWidth="1"/>
    <col min="2" max="2" width="44.28515625" style="138" customWidth="1"/>
    <col min="3" max="3" width="11.42578125" style="138"/>
    <col min="4" max="4" width="12.7109375" style="139" customWidth="1"/>
    <col min="5" max="5" width="8.7109375" style="139" customWidth="1"/>
    <col min="6" max="6" width="12.7109375" style="139" customWidth="1"/>
    <col min="7" max="7" width="18.7109375" style="139" customWidth="1"/>
    <col min="8" max="9" width="24.7109375" style="139" customWidth="1"/>
    <col min="10" max="10" width="26.7109375" style="139" customWidth="1"/>
    <col min="11" max="11" width="54.140625" style="139" customWidth="1"/>
    <col min="12" max="12" width="18.7109375" style="139" customWidth="1"/>
    <col min="13" max="13" width="57.5703125" style="139" customWidth="1"/>
    <col min="14" max="14" width="56.140625" style="139" customWidth="1"/>
    <col min="15" max="15" width="45.5703125" style="139" customWidth="1"/>
    <col min="16" max="16" width="50.7109375" style="139" customWidth="1"/>
    <col min="17" max="17" width="49.28515625" style="139" customWidth="1"/>
    <col min="18" max="18" width="43.28515625" style="139" customWidth="1"/>
    <col min="19" max="19" width="109.5703125" style="139" customWidth="1"/>
    <col min="20" max="21" width="70.7109375" style="139" customWidth="1"/>
    <col min="22" max="22" width="38.140625" style="139" customWidth="1"/>
    <col min="23" max="23" width="40.42578125" style="139" customWidth="1"/>
    <col min="24" max="24" width="37.5703125" style="139" customWidth="1"/>
    <col min="25" max="25" width="37.85546875" style="139" customWidth="1"/>
    <col min="26" max="26" width="40.7109375" style="139" customWidth="1"/>
    <col min="27" max="27" width="41.28515625" style="139" customWidth="1"/>
    <col min="28" max="28" width="41" style="139" customWidth="1"/>
    <col min="29" max="29" width="42.140625" style="139" customWidth="1"/>
    <col min="30" max="30" width="35.28515625" style="139" customWidth="1"/>
    <col min="31" max="31" width="28.7109375" style="139" customWidth="1"/>
    <col min="32" max="32" width="24.7109375" style="139" customWidth="1"/>
    <col min="33" max="33" width="30.7109375" style="139" customWidth="1"/>
    <col min="34" max="34" width="101.5703125" style="139" customWidth="1"/>
    <col min="35" max="35" width="86.42578125" style="139" customWidth="1"/>
    <col min="36" max="36" width="73.5703125" style="139" customWidth="1"/>
    <col min="37" max="37" width="38.7109375" style="140" customWidth="1"/>
    <col min="38" max="38" width="35.5703125" style="141" customWidth="1"/>
    <col min="39" max="16384" width="11.42578125" style="138"/>
  </cols>
  <sheetData>
    <row r="1" spans="1:38" ht="21" x14ac:dyDescent="0.25">
      <c r="A1" s="175"/>
      <c r="B1" s="166"/>
      <c r="C1" s="167" t="s">
        <v>6782</v>
      </c>
      <c r="S1" s="139" t="s">
        <v>4508</v>
      </c>
    </row>
    <row r="2" spans="1:38" x14ac:dyDescent="0.25">
      <c r="A2" s="175"/>
      <c r="B2" s="168" t="s">
        <v>6784</v>
      </c>
      <c r="D2" s="165"/>
      <c r="E2" s="166"/>
      <c r="F2" s="166"/>
      <c r="G2" s="166"/>
      <c r="AH2" s="139" t="s">
        <v>5930</v>
      </c>
      <c r="AI2" s="139" t="s">
        <v>6214</v>
      </c>
      <c r="AJ2" s="139" t="s">
        <v>6498</v>
      </c>
    </row>
    <row r="3" spans="1:38" ht="23.25" x14ac:dyDescent="0.25">
      <c r="A3" s="175"/>
      <c r="B3" s="170" t="s">
        <v>6783</v>
      </c>
      <c r="C3" s="170"/>
      <c r="D3" s="169"/>
      <c r="E3" s="171"/>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c r="AF3" s="170"/>
      <c r="AG3" s="170"/>
      <c r="AH3" s="170"/>
      <c r="AI3" s="170"/>
      <c r="AJ3" s="170"/>
      <c r="AK3" s="170"/>
      <c r="AL3" s="170"/>
    </row>
    <row r="4" spans="1:38" x14ac:dyDescent="0.25">
      <c r="A4" s="175"/>
      <c r="B4" s="191"/>
      <c r="C4" s="191"/>
      <c r="D4" s="192">
        <v>1</v>
      </c>
      <c r="E4" s="192">
        <v>2</v>
      </c>
      <c r="F4" s="192">
        <v>3</v>
      </c>
      <c r="G4" s="192">
        <v>4</v>
      </c>
      <c r="H4" s="192">
        <v>5</v>
      </c>
      <c r="I4" s="192">
        <v>6</v>
      </c>
      <c r="J4" s="192">
        <v>7</v>
      </c>
      <c r="K4" s="192">
        <v>8</v>
      </c>
      <c r="L4" s="192">
        <v>9</v>
      </c>
      <c r="M4" s="192">
        <v>10</v>
      </c>
      <c r="N4" s="192">
        <v>11</v>
      </c>
      <c r="O4" s="192">
        <v>12</v>
      </c>
      <c r="P4" s="192">
        <v>13</v>
      </c>
      <c r="Q4" s="192">
        <v>14</v>
      </c>
      <c r="R4" s="192">
        <v>15</v>
      </c>
      <c r="S4" s="192">
        <v>16</v>
      </c>
      <c r="T4" s="192">
        <v>17</v>
      </c>
      <c r="U4" s="192">
        <v>18</v>
      </c>
      <c r="V4" s="192">
        <v>19</v>
      </c>
      <c r="W4" s="192">
        <v>20</v>
      </c>
      <c r="X4" s="192">
        <v>21</v>
      </c>
      <c r="Y4" s="192">
        <v>22</v>
      </c>
      <c r="Z4" s="192">
        <v>23</v>
      </c>
      <c r="AA4" s="192">
        <v>24</v>
      </c>
      <c r="AB4" s="192">
        <v>25</v>
      </c>
      <c r="AC4" s="192">
        <v>26</v>
      </c>
      <c r="AD4" s="192">
        <v>27</v>
      </c>
      <c r="AE4" s="192">
        <v>28</v>
      </c>
      <c r="AF4" s="192">
        <v>29</v>
      </c>
      <c r="AG4" s="192">
        <v>30</v>
      </c>
      <c r="AH4" s="192">
        <v>31</v>
      </c>
      <c r="AI4" s="192">
        <v>32</v>
      </c>
      <c r="AJ4" s="192">
        <v>33</v>
      </c>
      <c r="AK4" s="192">
        <v>34</v>
      </c>
      <c r="AL4" s="192">
        <v>36</v>
      </c>
    </row>
    <row r="5" spans="1:38" ht="30" x14ac:dyDescent="0.25">
      <c r="A5" s="175"/>
      <c r="B5" s="186" t="s">
        <v>61</v>
      </c>
      <c r="C5" s="186" t="s">
        <v>56</v>
      </c>
      <c r="D5" s="186" t="s">
        <v>55</v>
      </c>
      <c r="E5" s="186" t="s">
        <v>56</v>
      </c>
      <c r="F5" s="186" t="s">
        <v>57</v>
      </c>
      <c r="G5" s="186" t="s">
        <v>58</v>
      </c>
      <c r="H5" s="186" t="s">
        <v>59</v>
      </c>
      <c r="I5" s="186" t="s">
        <v>60</v>
      </c>
      <c r="J5" s="186" t="s">
        <v>61</v>
      </c>
      <c r="K5" s="186" t="s">
        <v>62</v>
      </c>
      <c r="L5" s="186" t="s">
        <v>63</v>
      </c>
      <c r="M5" s="187" t="s">
        <v>64</v>
      </c>
      <c r="N5" s="188" t="s">
        <v>65</v>
      </c>
      <c r="O5" s="189" t="s">
        <v>66</v>
      </c>
      <c r="P5" s="187" t="s">
        <v>67</v>
      </c>
      <c r="Q5" s="188" t="s">
        <v>68</v>
      </c>
      <c r="R5" s="189" t="s">
        <v>69</v>
      </c>
      <c r="S5" s="187" t="s">
        <v>70</v>
      </c>
      <c r="T5" s="188" t="s">
        <v>71</v>
      </c>
      <c r="U5" s="189" t="s">
        <v>72</v>
      </c>
      <c r="V5" s="187" t="s">
        <v>73</v>
      </c>
      <c r="W5" s="188" t="s">
        <v>74</v>
      </c>
      <c r="X5" s="189" t="s">
        <v>75</v>
      </c>
      <c r="Y5" s="187" t="s">
        <v>76</v>
      </c>
      <c r="Z5" s="188" t="s">
        <v>77</v>
      </c>
      <c r="AA5" s="189" t="s">
        <v>78</v>
      </c>
      <c r="AB5" s="187" t="s">
        <v>79</v>
      </c>
      <c r="AC5" s="188" t="s">
        <v>80</v>
      </c>
      <c r="AD5" s="189" t="s">
        <v>81</v>
      </c>
      <c r="AE5" s="186" t="s">
        <v>82</v>
      </c>
      <c r="AF5" s="186" t="s">
        <v>83</v>
      </c>
      <c r="AG5" s="186" t="s">
        <v>84</v>
      </c>
      <c r="AH5" s="187" t="s">
        <v>85</v>
      </c>
      <c r="AI5" s="188" t="s">
        <v>86</v>
      </c>
      <c r="AJ5" s="189" t="s">
        <v>87</v>
      </c>
      <c r="AK5" s="186" t="s">
        <v>88</v>
      </c>
      <c r="AL5" s="190" t="s">
        <v>4309</v>
      </c>
    </row>
    <row r="6" spans="1:38" ht="117" customHeight="1" x14ac:dyDescent="0.25">
      <c r="A6" s="178"/>
      <c r="B6" s="179" t="s">
        <v>0</v>
      </c>
      <c r="C6" s="180">
        <v>30</v>
      </c>
      <c r="D6" s="181" t="str">
        <f t="shared" ref="D6:E6" si="0">IFERROR(INDEX(D7:D292,MATCH($C6,$C$7:$C$292,0)),"Question non trouvée")</f>
        <v>Q001</v>
      </c>
      <c r="E6" s="181">
        <f t="shared" si="0"/>
        <v>1</v>
      </c>
      <c r="F6" s="181" t="str">
        <f>IFERROR(INDEX(F7:F292,MATCH($C6,$C$7:$C$292,0)),"Question non trouvée")</f>
        <v>T2</v>
      </c>
      <c r="G6" s="181" t="str">
        <f>IFERROR(INDEX(G7:G292,MATCH($C6,$C$7:$C$292,0)),"Question non trouvée")</f>
        <v>Socle pédagogique</v>
      </c>
      <c r="H6" s="204" t="str">
        <f>IFERROR(INDEX(H7:H292,MATCH($C6,$C$7:$C$292,0)),"Question non trouvée")</f>
        <v>Textures et niveaux IDDSI</v>
      </c>
      <c r="I6" s="181" t="str">
        <f>IFERROR(INDEX(I7:I292,MATCH($C6,$C$7:$C$292,0)),"Question non trouvée")</f>
        <v>Niveaux de textures et boissons — base IDDSI</v>
      </c>
      <c r="J6" s="204" t="str">
        <f>IFERROR(INDEX(J7:J292,MATCH($C6,$C$7:$C$292,0)),"Question non trouvée")</f>
        <v>Boisson niveau 0</v>
      </c>
      <c r="K6" s="181" t="str">
        <f>IFERROR(INDEX(K7:K292,MATCH($C6,$C$7:$C$292,0)),"Question non trouvée")</f>
        <v>Niveau / notion : Boisson niveau 0 ; Définition terrain : Boisson fluide non épaissie. ; Objectif santé : Hydratation normale si déglutition sécurisée. ; Contrôle pratique : Écoulement libre, sans résistance notable.</v>
      </c>
      <c r="L6" s="181" t="str">
        <f>IFERROR(INDEX(L7:L292,MATCH($C6,$C$7:$C$292,0)),"Question non trouvée")</f>
        <v>IDDSI 0</v>
      </c>
      <c r="M6" s="182" t="str">
        <f>IFERROR(INDEX(M7:M292,MATCH($C6,$C$7:$C$292,0)),"Question non trouvée")</f>
        <v>Explique comment maîtriser « Boisson niveau 0 » dans une démarche professionnelle en textures modifiées.</v>
      </c>
      <c r="N6" s="183" t="str">
        <f>IFERROR(INDEX(N7:N292,MATCH($C6,$C$7:$C$292,0)),"Question non trouvée")</f>
        <v>Comment appliques-tu « Boisson niveau 0 » en situation de production, service ou accompagnement ?</v>
      </c>
      <c r="O6" s="184" t="str">
        <f>IFERROR(INDEX(O7:O292,MATCH($C6,$C$7:$C$292,0)),"Question non trouvée")</f>
        <v>Sur le terrain, que dois-tu faire ou vérifier pour « Boisson niveau 0 » ?</v>
      </c>
      <c r="P6" s="182" t="str">
        <f>IFERROR(INDEX(P7:P292,MATCH($C6,$C$7:$C$292,0)),"Question non trouvée")</f>
        <v>Répondre avec le besoin, le risque, le contrôle, la limite métier, la preuve attendue et la transmission.</v>
      </c>
      <c r="Q6" s="183" t="str">
        <f>IFERROR(INDEX(Q7:Q292,MATCH($C6,$C$7:$C$292,0)),"Question non trouvée")</f>
        <v>Répondre avec une action concrète, un point de contrôle et une information à transmettre.</v>
      </c>
      <c r="R6" s="184" t="str">
        <f>IFERROR(INDEX(R7:R292,MATCH($C6,$C$7:$C$292,0)),"Question non trouvée")</f>
        <v>Réponse courte en langage terrain : ce que je vois, ce que je fais, qui je préviens.</v>
      </c>
      <c r="S6" s="182" t="str">
        <f>IFERROR(INDEX(S7:S292,MATCH($C6,$C$7:$C$292,0)),"Question non trouvée")</f>
        <v>Notion : Boisson niveau 0. ; Besoin / objectif : Hydratation normale si déglutition sécurisée. ; Action professionnelle : appliquer la prescription et la consigne validée. ; Contrôle observable : Écoulement libre, sans résistance notable. ; Risque / limite : Donner de l'eau fluide à une personne à risque de fausse route. ; Validation / preuve : Compatibilité prescription et hydratation. ; Responsable : Cuisine / formateur / équipe terrain. ; Source : SRC_IDDSI_FRAME</v>
      </c>
      <c r="T6" s="183" t="str">
        <f>IFERROR(INDEX(T7:T292,MATCH($C6,$C$7:$C$292,0)),"Question non trouvée")</f>
        <v>Objectif : Hydratation normale si déglutition sécurisée. ; Action : appliquer la prescription en production, service ou accompagnement. ; Contrôle : Boisson niveau 0 - Écoulement libre, sans résistance notable.. ; Transmission : prévenir cuisine, soins ou responsable si écart. ; Trace : noter ou faire remonter l'observation utile.</v>
      </c>
      <c r="U6" s="184" t="str">
        <f>IFERROR(INDEX(U7:U292,MATCH($C6,$C$7:$C$292,0)),"Question non trouvée")</f>
        <v>Je vérifie : Boisson niveau 0. ; Je respecte : la prescription ou la consigne donnée. ; Je contrôle : Écoulement libre, sans résistance notable. ; Si écart : je préviens le responsable, les soins ou le formateur. ; Je transmets : ce que j'ai vu, corrigé ou fait remonter.</v>
      </c>
      <c r="V6" s="182" t="str">
        <f>IFERROR(INDEX(V7:V292,MATCH($C6,$C$7:$C$292,0)),"Question non trouvée")</f>
        <v>Boisson niveau 0 : besoin → risque → contrôle → preuve.</v>
      </c>
      <c r="W6" s="183" t="str">
        <f>IFERROR(INDEX(W7:W292,MATCH($C6,$C$7:$C$292,0)),"Question non trouvée")</f>
        <v>Boisson niveau 0 : action → contrôle → transmission.</v>
      </c>
      <c r="X6" s="184" t="str">
        <f>IFERROR(INDEX(X7:X292,MATCH($C6,$C$7:$C$292,0)),"Question non trouvée")</f>
        <v>Boisson niveau 0 : je vérifie, je fais, je préviens.</v>
      </c>
      <c r="Y6" s="182" t="str">
        <f>IFERROR(INDEX(Y7:Y292,MATCH($C6,$C$7:$C$292,0)),"Question non trouvée")</f>
        <v>Complète avec la responsabilité, la preuve et le risque associé à « Boisson niveau 0 ».</v>
      </c>
      <c r="Z6" s="183" t="str">
        <f>IFERROR(INDEX(Z7:Z292,MATCH($C6,$C$7:$C$292,0)),"Question non trouvée")</f>
        <v>Ajoute un contrôle observable ou une transmission pour « Boisson niveau 0 ».</v>
      </c>
      <c r="AA6" s="184" t="str">
        <f>IFERROR(INDEX(AA7:AA292,MATCH($C6,$C$7:$C$292,0)),"Question non trouvée")</f>
        <v>Précise ce que tu fais si tu constates un écart sur « Boisson niveau 0 ».</v>
      </c>
      <c r="AB6" s="182" t="str">
        <f>IFERROR(INDEX(AB7:AB292,MATCH($C6,$C$7:$C$292,0)),"Question non trouvée")</f>
        <v>Quelle preuve ou quel contrôle permet de sécuriser « Boisson niveau 0 » ?</v>
      </c>
      <c r="AC6" s="183" t="str">
        <f>IFERROR(INDEX(AC7:AC292,MATCH($C6,$C$7:$C$292,0)),"Question non trouvée")</f>
        <v>Quel contrôle terrain dois-tu citer pour « Boisson niveau 0 » ?</v>
      </c>
      <c r="AD6" s="184" t="str">
        <f>IFERROR(INDEX(AD7:AD292,MATCH($C6,$C$7:$C$292,0)),"Question non trouvée")</f>
        <v>Qui préviens-tu si « Boisson niveau 0 » n’est pas conforme ?</v>
      </c>
      <c r="AE6" s="181" t="str">
        <f>IFERROR(INDEX(AE7:AE292,MATCH($C6,$C$7:$C$292,0)),"Question non trouvée")</f>
        <v>Cuisine / formateur / équipe terrain</v>
      </c>
      <c r="AF6" s="181" t="str">
        <f>IFERROR(INDEX(AF7:AF292,MATCH($C6,$C$7:$C$292,0)),"Question non trouvée")</f>
        <v>Donner de l'eau fluide à une personne à risque de fausse route.</v>
      </c>
      <c r="AG6" s="181" t="str">
        <f>IFERROR(INDEX(AG7:AG292,MATCH($C6,$C$7:$C$292,0)),"Question non trouvée")</f>
        <v>Écoulement libre, sans résistance notable. ; Compatibilité prescription et hydratation. ; Choix boisson conforme à l'équipe soignante.</v>
      </c>
      <c r="AH6" s="182" t="str">
        <f>IFERROR(INDEX(AH7:AH292,MATCH($C6,$C$7:$C$292,0)),"Question non trouvée")</f>
        <v>Exemple de réponse PRO : pour « Boisson niveau 0 », je vérifie d’abord la prescription, le niveau IDDSI ou la consigne validée. Je contrôle en situation réelle : Écoulement libre, sans résistance notable. Le risque à éviter est : Donner de l'eau fluide à une personne à risque de fausse route. Je m’appuie sur la preuve suivante : Écoulement libre, sans résistance notable ; Compatibilité prescription et hydratation. Si l’écart persiste, je corrige, je bloque la sortie si nécessaire et je transmets au responsable concerné.</v>
      </c>
      <c r="AI6" s="185" t="str">
        <f>IFERROR(INDEX(AI7:AI292,MATCH($C6,$C$7:$C$292,0)),"Question non trouvée")</f>
        <v>Exemple de réponse intermédiaire : pour « Boisson niveau 0 », j’applique la consigne puis je vérifie : Écoulement libre, sans résistance notable. Je compare le résultat obtenu avec ce qui est demandé et je signale tout écart avant service. Je transmets l’information utile et je garde comme repère : Écoulement libre, sans résistance notable.</v>
      </c>
      <c r="AJ6" s="184" t="str">
        <f>IFERROR(INDEX(AJ7:AJ292,MATCH($C6,$C$7:$C$292,0)),"Question non trouvée")</f>
        <v>Exemple de réponse CFA : pour « Boisson niveau 0 », je regarde la consigne, je contrôle : Écoulement libre, sans résistance notable. Si ce n’est pas bon ou si j’ai un doute, je ne laisse pas partir sans prévenir le responsable, les soins ou le formateur.</v>
      </c>
      <c r="AK6" s="181" t="str">
        <f>IFERROR(INDEX(AK7:AK292,MATCH($C6,$C$7:$C$292,0)),"Question non trouvée")</f>
        <v>SRC_IDDSI_FRAME</v>
      </c>
      <c r="AL6" s="181" t="str">
        <f>IFERROR(INDEX(AL7:AL292,MATCH($C6,$C$7:$C$292,0)),"Question non trouvée")</f>
        <v>Boisson niveau 0 - Écoulement libre, sans résistance notable.</v>
      </c>
    </row>
    <row r="7" spans="1:38" ht="15.75" x14ac:dyDescent="0.25">
      <c r="A7" s="176" t="s">
        <v>462</v>
      </c>
      <c r="B7" s="175" t="str">
        <f>H7</f>
        <v>Textures modifiées — général</v>
      </c>
      <c r="C7" s="143">
        <v>1</v>
      </c>
      <c r="D7" s="172" t="s">
        <v>461</v>
      </c>
      <c r="E7" s="172">
        <v>20</v>
      </c>
      <c r="F7" s="172" t="s">
        <v>92</v>
      </c>
      <c r="G7" s="172" t="s">
        <v>331</v>
      </c>
      <c r="H7" s="172" t="s">
        <v>332</v>
      </c>
      <c r="I7" s="172" t="s">
        <v>333</v>
      </c>
      <c r="J7" s="172" t="s">
        <v>462</v>
      </c>
      <c r="K7" s="172" t="s">
        <v>463</v>
      </c>
      <c r="L7" s="172" t="s">
        <v>276</v>
      </c>
      <c r="M7" s="172" t="s">
        <v>464</v>
      </c>
      <c r="N7" s="172" t="s">
        <v>465</v>
      </c>
      <c r="O7" s="172" t="s">
        <v>466</v>
      </c>
      <c r="P7" s="172" t="s">
        <v>102</v>
      </c>
      <c r="Q7" s="172" t="s">
        <v>103</v>
      </c>
      <c r="R7" s="172" t="s">
        <v>104</v>
      </c>
      <c r="S7" s="172" t="s">
        <v>4595</v>
      </c>
      <c r="T7" s="172" t="s">
        <v>4596</v>
      </c>
      <c r="U7" s="172" t="s">
        <v>4597</v>
      </c>
      <c r="V7" s="172" t="s">
        <v>467</v>
      </c>
      <c r="W7" s="172" t="s">
        <v>468</v>
      </c>
      <c r="X7" s="172" t="s">
        <v>469</v>
      </c>
      <c r="Y7" s="172" t="s">
        <v>470</v>
      </c>
      <c r="Z7" s="172" t="s">
        <v>471</v>
      </c>
      <c r="AA7" s="172" t="s">
        <v>472</v>
      </c>
      <c r="AB7" s="172" t="s">
        <v>473</v>
      </c>
      <c r="AC7" s="172" t="s">
        <v>474</v>
      </c>
      <c r="AD7" s="172" t="s">
        <v>475</v>
      </c>
      <c r="AE7" s="172" t="s">
        <v>476</v>
      </c>
      <c r="AF7" s="172" t="s">
        <v>477</v>
      </c>
      <c r="AG7" s="172" t="s">
        <v>478</v>
      </c>
      <c r="AH7" s="172" t="s">
        <v>5949</v>
      </c>
      <c r="AI7" s="172" t="s">
        <v>6233</v>
      </c>
      <c r="AJ7" s="172" t="s">
        <v>6517</v>
      </c>
      <c r="AK7" s="173" t="s">
        <v>350</v>
      </c>
      <c r="AL7" s="174" t="s">
        <v>479</v>
      </c>
    </row>
    <row r="8" spans="1:38" ht="15.75" x14ac:dyDescent="0.25">
      <c r="A8" s="176" t="s">
        <v>556</v>
      </c>
      <c r="B8" s="175" t="str">
        <f t="shared" ref="B8:B71" si="1">H8</f>
        <v>Santé, nutrition et hydratation</v>
      </c>
      <c r="C8" s="143">
        <v>2</v>
      </c>
      <c r="D8" s="172" t="s">
        <v>553</v>
      </c>
      <c r="E8" s="172">
        <v>25</v>
      </c>
      <c r="F8" s="172" t="s">
        <v>92</v>
      </c>
      <c r="G8" s="172" t="s">
        <v>93</v>
      </c>
      <c r="H8" s="172" t="s">
        <v>554</v>
      </c>
      <c r="I8" s="172" t="s">
        <v>555</v>
      </c>
      <c r="J8" s="172" t="s">
        <v>556</v>
      </c>
      <c r="K8" s="172" t="s">
        <v>557</v>
      </c>
      <c r="L8" s="172" t="s">
        <v>276</v>
      </c>
      <c r="M8" s="172" t="s">
        <v>558</v>
      </c>
      <c r="N8" s="172" t="s">
        <v>559</v>
      </c>
      <c r="O8" s="172" t="s">
        <v>560</v>
      </c>
      <c r="P8" s="172" t="s">
        <v>102</v>
      </c>
      <c r="Q8" s="172" t="s">
        <v>103</v>
      </c>
      <c r="R8" s="172" t="s">
        <v>104</v>
      </c>
      <c r="S8" s="172" t="s">
        <v>4611</v>
      </c>
      <c r="T8" s="172" t="s">
        <v>4612</v>
      </c>
      <c r="U8" s="172" t="s">
        <v>4613</v>
      </c>
      <c r="V8" s="172" t="s">
        <v>561</v>
      </c>
      <c r="W8" s="172" t="s">
        <v>562</v>
      </c>
      <c r="X8" s="172" t="s">
        <v>563</v>
      </c>
      <c r="Y8" s="172" t="s">
        <v>564</v>
      </c>
      <c r="Z8" s="172" t="s">
        <v>565</v>
      </c>
      <c r="AA8" s="172" t="s">
        <v>566</v>
      </c>
      <c r="AB8" s="172" t="s">
        <v>567</v>
      </c>
      <c r="AC8" s="172" t="s">
        <v>568</v>
      </c>
      <c r="AD8" s="172" t="s">
        <v>569</v>
      </c>
      <c r="AE8" s="172" t="s">
        <v>570</v>
      </c>
      <c r="AF8" s="172" t="s">
        <v>571</v>
      </c>
      <c r="AG8" s="172" t="s">
        <v>572</v>
      </c>
      <c r="AH8" s="172" t="s">
        <v>5954</v>
      </c>
      <c r="AI8" s="172" t="s">
        <v>6238</v>
      </c>
      <c r="AJ8" s="172" t="s">
        <v>6522</v>
      </c>
      <c r="AK8" s="173" t="s">
        <v>350</v>
      </c>
      <c r="AL8" s="174" t="s">
        <v>573</v>
      </c>
    </row>
    <row r="9" spans="1:38" ht="15.75" x14ac:dyDescent="0.25">
      <c r="A9" s="176" t="s">
        <v>936</v>
      </c>
      <c r="B9" s="175" t="str">
        <f t="shared" si="1"/>
        <v>Qualité du repas, appétence et identification</v>
      </c>
      <c r="C9" s="143">
        <v>3</v>
      </c>
      <c r="D9" s="172" t="s">
        <v>935</v>
      </c>
      <c r="E9" s="172">
        <v>47</v>
      </c>
      <c r="F9" s="172" t="s">
        <v>92</v>
      </c>
      <c r="G9" s="172" t="s">
        <v>331</v>
      </c>
      <c r="H9" s="172" t="s">
        <v>764</v>
      </c>
      <c r="I9" s="172" t="s">
        <v>765</v>
      </c>
      <c r="J9" s="172" t="s">
        <v>936</v>
      </c>
      <c r="K9" s="172" t="s">
        <v>937</v>
      </c>
      <c r="L9" s="172" t="s">
        <v>276</v>
      </c>
      <c r="M9" s="172" t="s">
        <v>938</v>
      </c>
      <c r="N9" s="172" t="s">
        <v>939</v>
      </c>
      <c r="O9" s="172" t="s">
        <v>940</v>
      </c>
      <c r="P9" s="172" t="s">
        <v>102</v>
      </c>
      <c r="Q9" s="172" t="s">
        <v>103</v>
      </c>
      <c r="R9" s="172" t="s">
        <v>104</v>
      </c>
      <c r="S9" s="172" t="s">
        <v>4693</v>
      </c>
      <c r="T9" s="172" t="s">
        <v>4694</v>
      </c>
      <c r="U9" s="172" t="s">
        <v>4695</v>
      </c>
      <c r="V9" s="172" t="s">
        <v>941</v>
      </c>
      <c r="W9" s="172" t="s">
        <v>942</v>
      </c>
      <c r="X9" s="172" t="s">
        <v>943</v>
      </c>
      <c r="Y9" s="172" t="s">
        <v>944</v>
      </c>
      <c r="Z9" s="172" t="s">
        <v>945</v>
      </c>
      <c r="AA9" s="172" t="s">
        <v>946</v>
      </c>
      <c r="AB9" s="172" t="s">
        <v>947</v>
      </c>
      <c r="AC9" s="172" t="s">
        <v>948</v>
      </c>
      <c r="AD9" s="172" t="s">
        <v>949</v>
      </c>
      <c r="AE9" s="172" t="s">
        <v>114</v>
      </c>
      <c r="AF9" s="172" t="s">
        <v>571</v>
      </c>
      <c r="AG9" s="172" t="s">
        <v>950</v>
      </c>
      <c r="AH9" s="172" t="s">
        <v>5976</v>
      </c>
      <c r="AI9" s="172" t="s">
        <v>6260</v>
      </c>
      <c r="AJ9" s="172" t="s">
        <v>6544</v>
      </c>
      <c r="AK9" s="173" t="s">
        <v>350</v>
      </c>
      <c r="AL9" s="174" t="s">
        <v>951</v>
      </c>
    </row>
    <row r="10" spans="1:38" ht="15.75" x14ac:dyDescent="0.25">
      <c r="A10" s="176" t="s">
        <v>991</v>
      </c>
      <c r="B10" s="175" t="str">
        <f t="shared" si="1"/>
        <v>Production cuisine, hygiène et PMS</v>
      </c>
      <c r="C10" s="143">
        <v>4</v>
      </c>
      <c r="D10" s="172" t="s">
        <v>990</v>
      </c>
      <c r="E10" s="172">
        <v>50</v>
      </c>
      <c r="F10" s="172" t="s">
        <v>92</v>
      </c>
      <c r="G10" s="172" t="s">
        <v>93</v>
      </c>
      <c r="H10" s="172" t="s">
        <v>970</v>
      </c>
      <c r="I10" s="172" t="s">
        <v>971</v>
      </c>
      <c r="J10" s="172" t="s">
        <v>991</v>
      </c>
      <c r="K10" s="172" t="s">
        <v>992</v>
      </c>
      <c r="L10" s="172" t="s">
        <v>276</v>
      </c>
      <c r="M10" s="172" t="s">
        <v>993</v>
      </c>
      <c r="N10" s="172" t="s">
        <v>994</v>
      </c>
      <c r="O10" s="172" t="s">
        <v>995</v>
      </c>
      <c r="P10" s="172" t="s">
        <v>102</v>
      </c>
      <c r="Q10" s="172" t="s">
        <v>103</v>
      </c>
      <c r="R10" s="172" t="s">
        <v>104</v>
      </c>
      <c r="S10" s="172" t="s">
        <v>4705</v>
      </c>
      <c r="T10" s="172" t="s">
        <v>4706</v>
      </c>
      <c r="U10" s="172" t="s">
        <v>4707</v>
      </c>
      <c r="V10" s="172" t="s">
        <v>996</v>
      </c>
      <c r="W10" s="172" t="s">
        <v>997</v>
      </c>
      <c r="X10" s="172" t="s">
        <v>998</v>
      </c>
      <c r="Y10" s="172" t="s">
        <v>999</v>
      </c>
      <c r="Z10" s="172" t="s">
        <v>1000</v>
      </c>
      <c r="AA10" s="172" t="s">
        <v>1001</v>
      </c>
      <c r="AB10" s="172" t="s">
        <v>1002</v>
      </c>
      <c r="AC10" s="172" t="s">
        <v>1003</v>
      </c>
      <c r="AD10" s="172" t="s">
        <v>1004</v>
      </c>
      <c r="AE10" s="172" t="s">
        <v>986</v>
      </c>
      <c r="AF10" s="172" t="s">
        <v>1005</v>
      </c>
      <c r="AG10" s="172" t="s">
        <v>1006</v>
      </c>
      <c r="AH10" s="172" t="s">
        <v>5979</v>
      </c>
      <c r="AI10" s="172" t="s">
        <v>6263</v>
      </c>
      <c r="AJ10" s="172" t="s">
        <v>6547</v>
      </c>
      <c r="AK10" s="173" t="s">
        <v>350</v>
      </c>
      <c r="AL10" s="174" t="s">
        <v>1007</v>
      </c>
    </row>
    <row r="11" spans="1:38" ht="15.75" x14ac:dyDescent="0.25">
      <c r="A11" s="176" t="s">
        <v>1191</v>
      </c>
      <c r="B11" s="175" t="str">
        <f t="shared" si="1"/>
        <v>Service, accompagnement et observation</v>
      </c>
      <c r="C11" s="143">
        <v>5</v>
      </c>
      <c r="D11" s="172" t="s">
        <v>1188</v>
      </c>
      <c r="E11" s="172">
        <v>61</v>
      </c>
      <c r="F11" s="172" t="s">
        <v>92</v>
      </c>
      <c r="G11" s="172" t="s">
        <v>93</v>
      </c>
      <c r="H11" s="172" t="s">
        <v>1189</v>
      </c>
      <c r="I11" s="172" t="s">
        <v>1190</v>
      </c>
      <c r="J11" s="172" t="s">
        <v>1191</v>
      </c>
      <c r="K11" s="172" t="s">
        <v>1192</v>
      </c>
      <c r="L11" s="172" t="s">
        <v>276</v>
      </c>
      <c r="M11" s="172" t="s">
        <v>1193</v>
      </c>
      <c r="N11" s="172" t="s">
        <v>1194</v>
      </c>
      <c r="O11" s="172" t="s">
        <v>1195</v>
      </c>
      <c r="P11" s="172" t="s">
        <v>102</v>
      </c>
      <c r="Q11" s="172" t="s">
        <v>103</v>
      </c>
      <c r="R11" s="172" t="s">
        <v>104</v>
      </c>
      <c r="S11" s="172" t="s">
        <v>4739</v>
      </c>
      <c r="T11" s="172" t="s">
        <v>4740</v>
      </c>
      <c r="U11" s="172" t="s">
        <v>4741</v>
      </c>
      <c r="V11" s="172" t="s">
        <v>1196</v>
      </c>
      <c r="W11" s="172" t="s">
        <v>1197</v>
      </c>
      <c r="X11" s="172" t="s">
        <v>1198</v>
      </c>
      <c r="Y11" s="172" t="s">
        <v>1199</v>
      </c>
      <c r="Z11" s="172" t="s">
        <v>1200</v>
      </c>
      <c r="AA11" s="172" t="s">
        <v>1201</v>
      </c>
      <c r="AB11" s="172" t="s">
        <v>1202</v>
      </c>
      <c r="AC11" s="172" t="s">
        <v>1203</v>
      </c>
      <c r="AD11" s="172" t="s">
        <v>1204</v>
      </c>
      <c r="AE11" s="172" t="s">
        <v>692</v>
      </c>
      <c r="AF11" s="172" t="s">
        <v>1205</v>
      </c>
      <c r="AG11" s="172" t="s">
        <v>1206</v>
      </c>
      <c r="AH11" s="172" t="s">
        <v>5990</v>
      </c>
      <c r="AI11" s="172" t="s">
        <v>6274</v>
      </c>
      <c r="AJ11" s="172" t="s">
        <v>6558</v>
      </c>
      <c r="AK11" s="173" t="s">
        <v>350</v>
      </c>
      <c r="AL11" s="174" t="s">
        <v>1207</v>
      </c>
    </row>
    <row r="12" spans="1:38" ht="15.75" x14ac:dyDescent="0.25">
      <c r="A12" s="176" t="s">
        <v>1263</v>
      </c>
      <c r="B12" s="175" t="str">
        <f t="shared" si="1"/>
        <v>Service, accompagnement et observation</v>
      </c>
      <c r="C12" s="143">
        <v>6</v>
      </c>
      <c r="D12" s="172" t="s">
        <v>1262</v>
      </c>
      <c r="E12" s="172">
        <v>65</v>
      </c>
      <c r="F12" s="172" t="s">
        <v>92</v>
      </c>
      <c r="G12" s="172" t="s">
        <v>93</v>
      </c>
      <c r="H12" s="172" t="s">
        <v>1189</v>
      </c>
      <c r="I12" s="172" t="s">
        <v>1190</v>
      </c>
      <c r="J12" s="172" t="s">
        <v>1263</v>
      </c>
      <c r="K12" s="172" t="s">
        <v>1264</v>
      </c>
      <c r="L12" s="172" t="s">
        <v>276</v>
      </c>
      <c r="M12" s="172" t="s">
        <v>1265</v>
      </c>
      <c r="N12" s="172" t="s">
        <v>1266</v>
      </c>
      <c r="O12" s="172" t="s">
        <v>1267</v>
      </c>
      <c r="P12" s="172" t="s">
        <v>102</v>
      </c>
      <c r="Q12" s="172" t="s">
        <v>103</v>
      </c>
      <c r="R12" s="172" t="s">
        <v>104</v>
      </c>
      <c r="S12" s="172" t="s">
        <v>4754</v>
      </c>
      <c r="T12" s="172" t="s">
        <v>4755</v>
      </c>
      <c r="U12" s="172" t="s">
        <v>4756</v>
      </c>
      <c r="V12" s="172" t="s">
        <v>1268</v>
      </c>
      <c r="W12" s="172" t="s">
        <v>1269</v>
      </c>
      <c r="X12" s="172" t="s">
        <v>1270</v>
      </c>
      <c r="Y12" s="172" t="s">
        <v>1271</v>
      </c>
      <c r="Z12" s="172" t="s">
        <v>1272</v>
      </c>
      <c r="AA12" s="172" t="s">
        <v>1273</v>
      </c>
      <c r="AB12" s="172" t="s">
        <v>1274</v>
      </c>
      <c r="AC12" s="172" t="s">
        <v>1275</v>
      </c>
      <c r="AD12" s="172" t="s">
        <v>1276</v>
      </c>
      <c r="AE12" s="172" t="s">
        <v>692</v>
      </c>
      <c r="AF12" s="172" t="s">
        <v>1277</v>
      </c>
      <c r="AG12" s="172" t="s">
        <v>1278</v>
      </c>
      <c r="AH12" s="172" t="s">
        <v>5994</v>
      </c>
      <c r="AI12" s="172" t="s">
        <v>6278</v>
      </c>
      <c r="AJ12" s="172" t="s">
        <v>6562</v>
      </c>
      <c r="AK12" s="173" t="s">
        <v>350</v>
      </c>
      <c r="AL12" s="174" t="s">
        <v>1279</v>
      </c>
    </row>
    <row r="13" spans="1:38" ht="15.75" x14ac:dyDescent="0.25">
      <c r="A13" s="176" t="s">
        <v>1281</v>
      </c>
      <c r="B13" s="175" t="str">
        <f t="shared" si="1"/>
        <v>Service, accompagnement et observation</v>
      </c>
      <c r="C13" s="143">
        <v>7</v>
      </c>
      <c r="D13" s="172" t="s">
        <v>1280</v>
      </c>
      <c r="E13" s="172">
        <v>66</v>
      </c>
      <c r="F13" s="172" t="s">
        <v>92</v>
      </c>
      <c r="G13" s="172" t="s">
        <v>93</v>
      </c>
      <c r="H13" s="172" t="s">
        <v>1189</v>
      </c>
      <c r="I13" s="172" t="s">
        <v>1190</v>
      </c>
      <c r="J13" s="172" t="s">
        <v>1281</v>
      </c>
      <c r="K13" s="172" t="s">
        <v>1282</v>
      </c>
      <c r="L13" s="172" t="s">
        <v>276</v>
      </c>
      <c r="M13" s="172" t="s">
        <v>1283</v>
      </c>
      <c r="N13" s="172" t="s">
        <v>1284</v>
      </c>
      <c r="O13" s="172" t="s">
        <v>1285</v>
      </c>
      <c r="P13" s="172" t="s">
        <v>102</v>
      </c>
      <c r="Q13" s="172" t="s">
        <v>103</v>
      </c>
      <c r="R13" s="172" t="s">
        <v>104</v>
      </c>
      <c r="S13" s="172" t="s">
        <v>4758</v>
      </c>
      <c r="T13" s="172" t="s">
        <v>4759</v>
      </c>
      <c r="U13" s="172" t="s">
        <v>4760</v>
      </c>
      <c r="V13" s="172" t="s">
        <v>1286</v>
      </c>
      <c r="W13" s="172" t="s">
        <v>1287</v>
      </c>
      <c r="X13" s="172" t="s">
        <v>1288</v>
      </c>
      <c r="Y13" s="172" t="s">
        <v>1289</v>
      </c>
      <c r="Z13" s="172" t="s">
        <v>1290</v>
      </c>
      <c r="AA13" s="172" t="s">
        <v>1291</v>
      </c>
      <c r="AB13" s="172" t="s">
        <v>1292</v>
      </c>
      <c r="AC13" s="172" t="s">
        <v>1293</v>
      </c>
      <c r="AD13" s="172" t="s">
        <v>1294</v>
      </c>
      <c r="AE13" s="172" t="s">
        <v>692</v>
      </c>
      <c r="AF13" s="172" t="s">
        <v>1295</v>
      </c>
      <c r="AG13" s="172" t="s">
        <v>1296</v>
      </c>
      <c r="AH13" s="172" t="s">
        <v>5995</v>
      </c>
      <c r="AI13" s="172" t="s">
        <v>6279</v>
      </c>
      <c r="AJ13" s="172" t="s">
        <v>6563</v>
      </c>
      <c r="AK13" s="173" t="s">
        <v>350</v>
      </c>
      <c r="AL13" s="174" t="s">
        <v>1297</v>
      </c>
    </row>
    <row r="14" spans="1:38" ht="15.75" x14ac:dyDescent="0.25">
      <c r="A14" s="176" t="s">
        <v>1335</v>
      </c>
      <c r="B14" s="175" t="str">
        <f t="shared" si="1"/>
        <v>Service, accompagnement et observation</v>
      </c>
      <c r="C14" s="143">
        <v>8</v>
      </c>
      <c r="D14" s="172" t="s">
        <v>1334</v>
      </c>
      <c r="E14" s="172">
        <v>69</v>
      </c>
      <c r="F14" s="172" t="s">
        <v>92</v>
      </c>
      <c r="G14" s="172" t="s">
        <v>93</v>
      </c>
      <c r="H14" s="172" t="s">
        <v>1189</v>
      </c>
      <c r="I14" s="172" t="s">
        <v>1190</v>
      </c>
      <c r="J14" s="172" t="s">
        <v>1335</v>
      </c>
      <c r="K14" s="172" t="s">
        <v>1336</v>
      </c>
      <c r="L14" s="172" t="s">
        <v>276</v>
      </c>
      <c r="M14" s="172" t="s">
        <v>1337</v>
      </c>
      <c r="N14" s="172" t="s">
        <v>1338</v>
      </c>
      <c r="O14" s="172" t="s">
        <v>1339</v>
      </c>
      <c r="P14" s="172" t="s">
        <v>102</v>
      </c>
      <c r="Q14" s="172" t="s">
        <v>103</v>
      </c>
      <c r="R14" s="172" t="s">
        <v>104</v>
      </c>
      <c r="S14" s="172" t="s">
        <v>4767</v>
      </c>
      <c r="T14" s="172" t="s">
        <v>4768</v>
      </c>
      <c r="U14" s="172" t="s">
        <v>4769</v>
      </c>
      <c r="V14" s="172" t="s">
        <v>1340</v>
      </c>
      <c r="W14" s="172" t="s">
        <v>1341</v>
      </c>
      <c r="X14" s="172" t="s">
        <v>1342</v>
      </c>
      <c r="Y14" s="172" t="s">
        <v>1343</v>
      </c>
      <c r="Z14" s="172" t="s">
        <v>1344</v>
      </c>
      <c r="AA14" s="172" t="s">
        <v>1345</v>
      </c>
      <c r="AB14" s="172" t="s">
        <v>1346</v>
      </c>
      <c r="AC14" s="172" t="s">
        <v>1347</v>
      </c>
      <c r="AD14" s="172" t="s">
        <v>1348</v>
      </c>
      <c r="AE14" s="172" t="s">
        <v>692</v>
      </c>
      <c r="AF14" s="172" t="s">
        <v>1349</v>
      </c>
      <c r="AG14" s="172" t="s">
        <v>1350</v>
      </c>
      <c r="AH14" s="172" t="s">
        <v>5998</v>
      </c>
      <c r="AI14" s="172" t="s">
        <v>6282</v>
      </c>
      <c r="AJ14" s="172" t="s">
        <v>6566</v>
      </c>
      <c r="AK14" s="173" t="s">
        <v>350</v>
      </c>
      <c r="AL14" s="174" t="s">
        <v>1351</v>
      </c>
    </row>
    <row r="15" spans="1:38" ht="15.75" x14ac:dyDescent="0.25">
      <c r="A15" s="176" t="s">
        <v>1743</v>
      </c>
      <c r="B15" s="175" t="str">
        <f t="shared" si="1"/>
        <v>Éthique, bientraitance et repas</v>
      </c>
      <c r="C15" s="143">
        <v>9</v>
      </c>
      <c r="D15" s="172" t="s">
        <v>1742</v>
      </c>
      <c r="E15" s="172">
        <v>92</v>
      </c>
      <c r="F15" s="172" t="s">
        <v>92</v>
      </c>
      <c r="G15" s="172" t="s">
        <v>93</v>
      </c>
      <c r="H15" s="172" t="s">
        <v>1614</v>
      </c>
      <c r="I15" s="172" t="s">
        <v>1615</v>
      </c>
      <c r="J15" s="172" t="s">
        <v>1743</v>
      </c>
      <c r="K15" s="172" t="s">
        <v>1744</v>
      </c>
      <c r="L15" s="172" t="s">
        <v>276</v>
      </c>
      <c r="M15" s="172" t="s">
        <v>1745</v>
      </c>
      <c r="N15" s="172" t="s">
        <v>1746</v>
      </c>
      <c r="O15" s="172" t="s">
        <v>1747</v>
      </c>
      <c r="P15" s="172" t="s">
        <v>102</v>
      </c>
      <c r="Q15" s="172" t="s">
        <v>103</v>
      </c>
      <c r="R15" s="172" t="s">
        <v>104</v>
      </c>
      <c r="S15" s="172" t="s">
        <v>4842</v>
      </c>
      <c r="T15" s="172" t="s">
        <v>4843</v>
      </c>
      <c r="U15" s="172" t="s">
        <v>4844</v>
      </c>
      <c r="V15" s="172" t="s">
        <v>1748</v>
      </c>
      <c r="W15" s="172" t="s">
        <v>1749</v>
      </c>
      <c r="X15" s="172" t="s">
        <v>1750</v>
      </c>
      <c r="Y15" s="172" t="s">
        <v>1751</v>
      </c>
      <c r="Z15" s="172" t="s">
        <v>1752</v>
      </c>
      <c r="AA15" s="172" t="s">
        <v>1753</v>
      </c>
      <c r="AB15" s="172" t="s">
        <v>1754</v>
      </c>
      <c r="AC15" s="172" t="s">
        <v>1755</v>
      </c>
      <c r="AD15" s="172" t="s">
        <v>1756</v>
      </c>
      <c r="AE15" s="172" t="s">
        <v>1630</v>
      </c>
      <c r="AF15" s="172" t="s">
        <v>1757</v>
      </c>
      <c r="AG15" s="172" t="s">
        <v>1758</v>
      </c>
      <c r="AH15" s="172" t="s">
        <v>6021</v>
      </c>
      <c r="AI15" s="172" t="s">
        <v>6305</v>
      </c>
      <c r="AJ15" s="172" t="s">
        <v>6589</v>
      </c>
      <c r="AK15" s="173" t="s">
        <v>350</v>
      </c>
      <c r="AL15" s="174" t="s">
        <v>1759</v>
      </c>
    </row>
    <row r="16" spans="1:38" ht="15.75" x14ac:dyDescent="0.25">
      <c r="A16" s="176" t="s">
        <v>1936</v>
      </c>
      <c r="B16" s="175" t="str">
        <f t="shared" si="1"/>
        <v>Coordination cuisine, soins et salle</v>
      </c>
      <c r="C16" s="143">
        <v>10</v>
      </c>
      <c r="D16" s="172" t="s">
        <v>1935</v>
      </c>
      <c r="E16" s="172">
        <v>103</v>
      </c>
      <c r="F16" s="172" t="s">
        <v>92</v>
      </c>
      <c r="G16" s="172" t="s">
        <v>93</v>
      </c>
      <c r="H16" s="172" t="s">
        <v>1832</v>
      </c>
      <c r="I16" s="172" t="s">
        <v>1833</v>
      </c>
      <c r="J16" s="172" t="s">
        <v>1936</v>
      </c>
      <c r="K16" s="172" t="s">
        <v>1937</v>
      </c>
      <c r="L16" s="172" t="s">
        <v>276</v>
      </c>
      <c r="M16" s="172" t="s">
        <v>1938</v>
      </c>
      <c r="N16" s="172" t="s">
        <v>1939</v>
      </c>
      <c r="O16" s="172" t="s">
        <v>1940</v>
      </c>
      <c r="P16" s="172" t="s">
        <v>102</v>
      </c>
      <c r="Q16" s="172" t="s">
        <v>103</v>
      </c>
      <c r="R16" s="172" t="s">
        <v>104</v>
      </c>
      <c r="S16" s="172" t="s">
        <v>4879</v>
      </c>
      <c r="T16" s="172" t="s">
        <v>4880</v>
      </c>
      <c r="U16" s="172" t="s">
        <v>4881</v>
      </c>
      <c r="V16" s="172" t="s">
        <v>1941</v>
      </c>
      <c r="W16" s="172" t="s">
        <v>1942</v>
      </c>
      <c r="X16" s="172" t="s">
        <v>1943</v>
      </c>
      <c r="Y16" s="172" t="s">
        <v>1944</v>
      </c>
      <c r="Z16" s="172" t="s">
        <v>1945</v>
      </c>
      <c r="AA16" s="172" t="s">
        <v>1946</v>
      </c>
      <c r="AB16" s="172" t="s">
        <v>1947</v>
      </c>
      <c r="AC16" s="172" t="s">
        <v>1948</v>
      </c>
      <c r="AD16" s="172" t="s">
        <v>1949</v>
      </c>
      <c r="AE16" s="172" t="s">
        <v>692</v>
      </c>
      <c r="AF16" s="172" t="s">
        <v>1950</v>
      </c>
      <c r="AG16" s="172" t="s">
        <v>1424</v>
      </c>
      <c r="AH16" s="172" t="s">
        <v>6032</v>
      </c>
      <c r="AI16" s="172" t="s">
        <v>6316</v>
      </c>
      <c r="AJ16" s="172" t="s">
        <v>6600</v>
      </c>
      <c r="AK16" s="173" t="s">
        <v>350</v>
      </c>
      <c r="AL16" s="174" t="s">
        <v>1951</v>
      </c>
    </row>
    <row r="17" spans="1:38" ht="15.75" x14ac:dyDescent="0.25">
      <c r="A17" s="176" t="s">
        <v>2041</v>
      </c>
      <c r="B17" s="175" t="str">
        <f t="shared" si="1"/>
        <v>Cadre réglementaire et ESMS</v>
      </c>
      <c r="C17" s="143">
        <v>11</v>
      </c>
      <c r="D17" s="172" t="s">
        <v>2037</v>
      </c>
      <c r="E17" s="172">
        <v>109</v>
      </c>
      <c r="F17" s="172" t="s">
        <v>92</v>
      </c>
      <c r="G17" s="172" t="s">
        <v>2038</v>
      </c>
      <c r="H17" s="172" t="s">
        <v>2039</v>
      </c>
      <c r="I17" s="172" t="s">
        <v>2040</v>
      </c>
      <c r="J17" s="172" t="s">
        <v>2041</v>
      </c>
      <c r="K17" s="172" t="s">
        <v>2042</v>
      </c>
      <c r="L17" s="172" t="s">
        <v>276</v>
      </c>
      <c r="M17" s="172" t="s">
        <v>2043</v>
      </c>
      <c r="N17" s="172" t="s">
        <v>2044</v>
      </c>
      <c r="O17" s="172" t="s">
        <v>2045</v>
      </c>
      <c r="P17" s="172" t="s">
        <v>102</v>
      </c>
      <c r="Q17" s="172" t="s">
        <v>103</v>
      </c>
      <c r="R17" s="172" t="s">
        <v>104</v>
      </c>
      <c r="S17" s="172" t="s">
        <v>4900</v>
      </c>
      <c r="T17" s="172" t="s">
        <v>4901</v>
      </c>
      <c r="U17" s="172" t="s">
        <v>4902</v>
      </c>
      <c r="V17" s="172" t="s">
        <v>2046</v>
      </c>
      <c r="W17" s="172" t="s">
        <v>2047</v>
      </c>
      <c r="X17" s="172" t="s">
        <v>2048</v>
      </c>
      <c r="Y17" s="172" t="s">
        <v>2049</v>
      </c>
      <c r="Z17" s="172" t="s">
        <v>2050</v>
      </c>
      <c r="AA17" s="172" t="s">
        <v>2051</v>
      </c>
      <c r="AB17" s="172" t="s">
        <v>2052</v>
      </c>
      <c r="AC17" s="172" t="s">
        <v>2053</v>
      </c>
      <c r="AD17" s="172" t="s">
        <v>2054</v>
      </c>
      <c r="AE17" s="172" t="s">
        <v>692</v>
      </c>
      <c r="AF17" s="172" t="s">
        <v>2055</v>
      </c>
      <c r="AG17" s="172" t="s">
        <v>1424</v>
      </c>
      <c r="AH17" s="172" t="s">
        <v>6038</v>
      </c>
      <c r="AI17" s="172" t="s">
        <v>6322</v>
      </c>
      <c r="AJ17" s="172" t="s">
        <v>6606</v>
      </c>
      <c r="AK17" s="173" t="s">
        <v>350</v>
      </c>
      <c r="AL17" s="174" t="s">
        <v>2056</v>
      </c>
    </row>
    <row r="18" spans="1:38" ht="15.75" x14ac:dyDescent="0.25">
      <c r="A18" s="176" t="s">
        <v>2211</v>
      </c>
      <c r="B18" s="175" t="str">
        <f t="shared" si="1"/>
        <v>Cadre réglementaire et ESMS</v>
      </c>
      <c r="C18" s="143">
        <v>12</v>
      </c>
      <c r="D18" s="172" t="s">
        <v>2210</v>
      </c>
      <c r="E18" s="172">
        <v>119</v>
      </c>
      <c r="F18" s="172" t="s">
        <v>92</v>
      </c>
      <c r="G18" s="172" t="s">
        <v>2038</v>
      </c>
      <c r="H18" s="172" t="s">
        <v>2039</v>
      </c>
      <c r="I18" s="172" t="s">
        <v>2040</v>
      </c>
      <c r="J18" s="172" t="s">
        <v>2211</v>
      </c>
      <c r="K18" s="172" t="s">
        <v>2212</v>
      </c>
      <c r="L18" s="172" t="s">
        <v>276</v>
      </c>
      <c r="M18" s="172" t="s">
        <v>2213</v>
      </c>
      <c r="N18" s="172" t="s">
        <v>2214</v>
      </c>
      <c r="O18" s="172" t="s">
        <v>2215</v>
      </c>
      <c r="P18" s="172" t="s">
        <v>102</v>
      </c>
      <c r="Q18" s="172" t="s">
        <v>103</v>
      </c>
      <c r="R18" s="172" t="s">
        <v>104</v>
      </c>
      <c r="S18" s="172" t="s">
        <v>4931</v>
      </c>
      <c r="T18" s="172" t="s">
        <v>4932</v>
      </c>
      <c r="U18" s="172" t="s">
        <v>4933</v>
      </c>
      <c r="V18" s="172" t="s">
        <v>2216</v>
      </c>
      <c r="W18" s="172" t="s">
        <v>2217</v>
      </c>
      <c r="X18" s="172" t="s">
        <v>2218</v>
      </c>
      <c r="Y18" s="172" t="s">
        <v>2219</v>
      </c>
      <c r="Z18" s="172" t="s">
        <v>2220</v>
      </c>
      <c r="AA18" s="172" t="s">
        <v>2221</v>
      </c>
      <c r="AB18" s="172" t="s">
        <v>2222</v>
      </c>
      <c r="AC18" s="172" t="s">
        <v>2223</v>
      </c>
      <c r="AD18" s="172" t="s">
        <v>2224</v>
      </c>
      <c r="AE18" s="172" t="s">
        <v>692</v>
      </c>
      <c r="AF18" s="172" t="s">
        <v>2225</v>
      </c>
      <c r="AG18" s="172" t="s">
        <v>1424</v>
      </c>
      <c r="AH18" s="172" t="s">
        <v>6048</v>
      </c>
      <c r="AI18" s="172" t="s">
        <v>6332</v>
      </c>
      <c r="AJ18" s="172" t="s">
        <v>6616</v>
      </c>
      <c r="AK18" s="173" t="s">
        <v>350</v>
      </c>
      <c r="AL18" s="174" t="s">
        <v>2226</v>
      </c>
    </row>
    <row r="19" spans="1:38" ht="15.75" x14ac:dyDescent="0.25">
      <c r="A19" s="176" t="s">
        <v>2319</v>
      </c>
      <c r="B19" s="175" t="str">
        <f t="shared" si="1"/>
        <v>Cadre réglementaire et ESMS</v>
      </c>
      <c r="C19" s="143">
        <v>13</v>
      </c>
      <c r="D19" s="172" t="s">
        <v>2318</v>
      </c>
      <c r="E19" s="172">
        <v>125</v>
      </c>
      <c r="F19" s="172" t="s">
        <v>92</v>
      </c>
      <c r="G19" s="172" t="s">
        <v>2038</v>
      </c>
      <c r="H19" s="172" t="s">
        <v>2039</v>
      </c>
      <c r="I19" s="172" t="s">
        <v>2245</v>
      </c>
      <c r="J19" s="172" t="s">
        <v>2319</v>
      </c>
      <c r="K19" s="172" t="s">
        <v>2320</v>
      </c>
      <c r="L19" s="172" t="s">
        <v>276</v>
      </c>
      <c r="M19" s="172" t="s">
        <v>2321</v>
      </c>
      <c r="N19" s="172" t="s">
        <v>2322</v>
      </c>
      <c r="O19" s="172" t="s">
        <v>2323</v>
      </c>
      <c r="P19" s="172" t="s">
        <v>102</v>
      </c>
      <c r="Q19" s="172" t="s">
        <v>103</v>
      </c>
      <c r="R19" s="172" t="s">
        <v>104</v>
      </c>
      <c r="S19" s="172" t="s">
        <v>4953</v>
      </c>
      <c r="T19" s="172" t="s">
        <v>4954</v>
      </c>
      <c r="U19" s="172" t="s">
        <v>4955</v>
      </c>
      <c r="V19" s="172" t="s">
        <v>2324</v>
      </c>
      <c r="W19" s="172" t="s">
        <v>2325</v>
      </c>
      <c r="X19" s="172" t="s">
        <v>2326</v>
      </c>
      <c r="Y19" s="172" t="s">
        <v>2327</v>
      </c>
      <c r="Z19" s="172" t="s">
        <v>2328</v>
      </c>
      <c r="AA19" s="172" t="s">
        <v>2329</v>
      </c>
      <c r="AB19" s="172" t="s">
        <v>2330</v>
      </c>
      <c r="AC19" s="172" t="s">
        <v>2331</v>
      </c>
      <c r="AD19" s="172" t="s">
        <v>2332</v>
      </c>
      <c r="AE19" s="172" t="s">
        <v>476</v>
      </c>
      <c r="AF19" s="172" t="s">
        <v>2333</v>
      </c>
      <c r="AG19" s="172" t="s">
        <v>2334</v>
      </c>
      <c r="AH19" s="172" t="s">
        <v>6054</v>
      </c>
      <c r="AI19" s="172" t="s">
        <v>6338</v>
      </c>
      <c r="AJ19" s="172" t="s">
        <v>6622</v>
      </c>
      <c r="AK19" s="173" t="s">
        <v>350</v>
      </c>
      <c r="AL19" s="174" t="s">
        <v>2335</v>
      </c>
    </row>
    <row r="20" spans="1:38" ht="15.75" x14ac:dyDescent="0.25">
      <c r="A20" s="176" t="s">
        <v>2355</v>
      </c>
      <c r="B20" s="175" t="str">
        <f t="shared" si="1"/>
        <v>Cadre réglementaire et ESMS</v>
      </c>
      <c r="C20" s="143">
        <v>14</v>
      </c>
      <c r="D20" s="172" t="s">
        <v>2354</v>
      </c>
      <c r="E20" s="172">
        <v>127</v>
      </c>
      <c r="F20" s="172" t="s">
        <v>92</v>
      </c>
      <c r="G20" s="172" t="s">
        <v>2038</v>
      </c>
      <c r="H20" s="172" t="s">
        <v>2039</v>
      </c>
      <c r="I20" s="172" t="s">
        <v>2245</v>
      </c>
      <c r="J20" s="172" t="s">
        <v>2355</v>
      </c>
      <c r="K20" s="172" t="s">
        <v>2356</v>
      </c>
      <c r="L20" s="172" t="s">
        <v>276</v>
      </c>
      <c r="M20" s="172" t="s">
        <v>2357</v>
      </c>
      <c r="N20" s="172" t="s">
        <v>2358</v>
      </c>
      <c r="O20" s="172" t="s">
        <v>2359</v>
      </c>
      <c r="P20" s="172" t="s">
        <v>102</v>
      </c>
      <c r="Q20" s="172" t="s">
        <v>103</v>
      </c>
      <c r="R20" s="172" t="s">
        <v>104</v>
      </c>
      <c r="S20" s="172" t="s">
        <v>4960</v>
      </c>
      <c r="T20" s="172" t="s">
        <v>4961</v>
      </c>
      <c r="U20" s="172" t="s">
        <v>4962</v>
      </c>
      <c r="V20" s="172" t="s">
        <v>2360</v>
      </c>
      <c r="W20" s="172" t="s">
        <v>2361</v>
      </c>
      <c r="X20" s="172" t="s">
        <v>2362</v>
      </c>
      <c r="Y20" s="172" t="s">
        <v>2363</v>
      </c>
      <c r="Z20" s="172" t="s">
        <v>2364</v>
      </c>
      <c r="AA20" s="172" t="s">
        <v>2365</v>
      </c>
      <c r="AB20" s="172" t="s">
        <v>2366</v>
      </c>
      <c r="AC20" s="172" t="s">
        <v>2367</v>
      </c>
      <c r="AD20" s="172" t="s">
        <v>2368</v>
      </c>
      <c r="AE20" s="172" t="s">
        <v>476</v>
      </c>
      <c r="AF20" s="172" t="s">
        <v>2369</v>
      </c>
      <c r="AG20" s="172" t="s">
        <v>2370</v>
      </c>
      <c r="AH20" s="172" t="s">
        <v>6056</v>
      </c>
      <c r="AI20" s="172" t="s">
        <v>6340</v>
      </c>
      <c r="AJ20" s="172" t="s">
        <v>6624</v>
      </c>
      <c r="AK20" s="173" t="s">
        <v>350</v>
      </c>
      <c r="AL20" s="174" t="s">
        <v>2371</v>
      </c>
    </row>
    <row r="21" spans="1:38" ht="15.75" x14ac:dyDescent="0.25">
      <c r="A21" s="176" t="s">
        <v>2429</v>
      </c>
      <c r="B21" s="175" t="str">
        <f t="shared" si="1"/>
        <v>Allergènes, régimes et traçabilité convive</v>
      </c>
      <c r="C21" s="143">
        <v>15</v>
      </c>
      <c r="D21" s="172" t="s">
        <v>2426</v>
      </c>
      <c r="E21" s="172">
        <v>131</v>
      </c>
      <c r="F21" s="172" t="s">
        <v>92</v>
      </c>
      <c r="G21" s="172" t="s">
        <v>93</v>
      </c>
      <c r="H21" s="172" t="s">
        <v>2427</v>
      </c>
      <c r="I21" s="172" t="s">
        <v>2428</v>
      </c>
      <c r="J21" s="172" t="s">
        <v>2429</v>
      </c>
      <c r="K21" s="172" t="s">
        <v>2430</v>
      </c>
      <c r="L21" s="172" t="s">
        <v>276</v>
      </c>
      <c r="M21" s="172" t="s">
        <v>2431</v>
      </c>
      <c r="N21" s="172" t="s">
        <v>2432</v>
      </c>
      <c r="O21" s="172" t="s">
        <v>2433</v>
      </c>
      <c r="P21" s="172" t="s">
        <v>102</v>
      </c>
      <c r="Q21" s="172" t="s">
        <v>103</v>
      </c>
      <c r="R21" s="172" t="s">
        <v>104</v>
      </c>
      <c r="S21" s="172" t="s">
        <v>4972</v>
      </c>
      <c r="T21" s="172" t="s">
        <v>4973</v>
      </c>
      <c r="U21" s="172" t="s">
        <v>4974</v>
      </c>
      <c r="V21" s="172" t="s">
        <v>2434</v>
      </c>
      <c r="W21" s="172" t="s">
        <v>2435</v>
      </c>
      <c r="X21" s="172" t="s">
        <v>2436</v>
      </c>
      <c r="Y21" s="172" t="s">
        <v>2437</v>
      </c>
      <c r="Z21" s="172" t="s">
        <v>2438</v>
      </c>
      <c r="AA21" s="172" t="s">
        <v>2439</v>
      </c>
      <c r="AB21" s="172" t="s">
        <v>2440</v>
      </c>
      <c r="AC21" s="172" t="s">
        <v>2441</v>
      </c>
      <c r="AD21" s="172" t="s">
        <v>2442</v>
      </c>
      <c r="AE21" s="172" t="s">
        <v>476</v>
      </c>
      <c r="AF21" s="172" t="s">
        <v>477</v>
      </c>
      <c r="AG21" s="172" t="s">
        <v>1424</v>
      </c>
      <c r="AH21" s="172" t="s">
        <v>6060</v>
      </c>
      <c r="AI21" s="172" t="s">
        <v>6344</v>
      </c>
      <c r="AJ21" s="172" t="s">
        <v>6628</v>
      </c>
      <c r="AK21" s="173" t="s">
        <v>350</v>
      </c>
      <c r="AL21" s="174" t="s">
        <v>2443</v>
      </c>
    </row>
    <row r="22" spans="1:38" ht="15.75" x14ac:dyDescent="0.25">
      <c r="A22" s="176" t="s">
        <v>2445</v>
      </c>
      <c r="B22" s="175" t="str">
        <f t="shared" si="1"/>
        <v>Allergènes, régimes et traçabilité convive</v>
      </c>
      <c r="C22" s="143">
        <v>16</v>
      </c>
      <c r="D22" s="172" t="s">
        <v>2444</v>
      </c>
      <c r="E22" s="172">
        <v>132</v>
      </c>
      <c r="F22" s="172" t="s">
        <v>92</v>
      </c>
      <c r="G22" s="172" t="s">
        <v>93</v>
      </c>
      <c r="H22" s="172" t="s">
        <v>2427</v>
      </c>
      <c r="I22" s="172" t="s">
        <v>2428</v>
      </c>
      <c r="J22" s="172" t="s">
        <v>2445</v>
      </c>
      <c r="K22" s="172" t="s">
        <v>2446</v>
      </c>
      <c r="L22" s="172" t="s">
        <v>276</v>
      </c>
      <c r="M22" s="172" t="s">
        <v>2447</v>
      </c>
      <c r="N22" s="172" t="s">
        <v>2448</v>
      </c>
      <c r="O22" s="172" t="s">
        <v>2449</v>
      </c>
      <c r="P22" s="172" t="s">
        <v>102</v>
      </c>
      <c r="Q22" s="172" t="s">
        <v>103</v>
      </c>
      <c r="R22" s="172" t="s">
        <v>104</v>
      </c>
      <c r="S22" s="172" t="s">
        <v>4975</v>
      </c>
      <c r="T22" s="172" t="s">
        <v>4976</v>
      </c>
      <c r="U22" s="172" t="s">
        <v>4977</v>
      </c>
      <c r="V22" s="172" t="s">
        <v>2450</v>
      </c>
      <c r="W22" s="172" t="s">
        <v>2451</v>
      </c>
      <c r="X22" s="172" t="s">
        <v>2452</v>
      </c>
      <c r="Y22" s="172" t="s">
        <v>2453</v>
      </c>
      <c r="Z22" s="172" t="s">
        <v>2454</v>
      </c>
      <c r="AA22" s="172" t="s">
        <v>2455</v>
      </c>
      <c r="AB22" s="172" t="s">
        <v>2456</v>
      </c>
      <c r="AC22" s="172" t="s">
        <v>2457</v>
      </c>
      <c r="AD22" s="172" t="s">
        <v>2458</v>
      </c>
      <c r="AE22" s="172" t="s">
        <v>476</v>
      </c>
      <c r="AF22" s="172" t="s">
        <v>2459</v>
      </c>
      <c r="AG22" s="172" t="s">
        <v>1424</v>
      </c>
      <c r="AH22" s="172" t="s">
        <v>6061</v>
      </c>
      <c r="AI22" s="172" t="s">
        <v>6345</v>
      </c>
      <c r="AJ22" s="172" t="s">
        <v>6629</v>
      </c>
      <c r="AK22" s="173" t="s">
        <v>350</v>
      </c>
      <c r="AL22" s="174" t="s">
        <v>2460</v>
      </c>
    </row>
    <row r="23" spans="1:38" ht="15.75" x14ac:dyDescent="0.25">
      <c r="A23" s="176" t="s">
        <v>2564</v>
      </c>
      <c r="B23" s="175" t="str">
        <f t="shared" si="1"/>
        <v>Allergènes, régimes et traçabilité convive</v>
      </c>
      <c r="C23" s="143">
        <v>17</v>
      </c>
      <c r="D23" s="172" t="s">
        <v>2563</v>
      </c>
      <c r="E23" s="172">
        <v>139</v>
      </c>
      <c r="F23" s="172" t="s">
        <v>92</v>
      </c>
      <c r="G23" s="172" t="s">
        <v>93</v>
      </c>
      <c r="H23" s="172" t="s">
        <v>2427</v>
      </c>
      <c r="I23" s="172" t="s">
        <v>2428</v>
      </c>
      <c r="J23" s="172" t="s">
        <v>2564</v>
      </c>
      <c r="K23" s="172" t="s">
        <v>2565</v>
      </c>
      <c r="L23" s="172" t="s">
        <v>276</v>
      </c>
      <c r="M23" s="172" t="s">
        <v>2566</v>
      </c>
      <c r="N23" s="172" t="s">
        <v>2567</v>
      </c>
      <c r="O23" s="172" t="s">
        <v>2568</v>
      </c>
      <c r="P23" s="172" t="s">
        <v>102</v>
      </c>
      <c r="Q23" s="172" t="s">
        <v>103</v>
      </c>
      <c r="R23" s="172" t="s">
        <v>104</v>
      </c>
      <c r="S23" s="172" t="s">
        <v>4997</v>
      </c>
      <c r="T23" s="172" t="s">
        <v>4998</v>
      </c>
      <c r="U23" s="172" t="s">
        <v>4999</v>
      </c>
      <c r="V23" s="172" t="s">
        <v>2569</v>
      </c>
      <c r="W23" s="172" t="s">
        <v>2570</v>
      </c>
      <c r="X23" s="172" t="s">
        <v>2571</v>
      </c>
      <c r="Y23" s="172" t="s">
        <v>2572</v>
      </c>
      <c r="Z23" s="172" t="s">
        <v>2573</v>
      </c>
      <c r="AA23" s="172" t="s">
        <v>2574</v>
      </c>
      <c r="AB23" s="172" t="s">
        <v>2575</v>
      </c>
      <c r="AC23" s="172" t="s">
        <v>2576</v>
      </c>
      <c r="AD23" s="172" t="s">
        <v>2577</v>
      </c>
      <c r="AE23" s="172" t="s">
        <v>476</v>
      </c>
      <c r="AF23" s="172" t="s">
        <v>2578</v>
      </c>
      <c r="AG23" s="172" t="s">
        <v>1424</v>
      </c>
      <c r="AH23" s="172" t="s">
        <v>6068</v>
      </c>
      <c r="AI23" s="172" t="s">
        <v>6352</v>
      </c>
      <c r="AJ23" s="172" t="s">
        <v>6636</v>
      </c>
      <c r="AK23" s="173" t="s">
        <v>350</v>
      </c>
      <c r="AL23" s="174" t="s">
        <v>2579</v>
      </c>
    </row>
    <row r="24" spans="1:38" ht="15.75" x14ac:dyDescent="0.25">
      <c r="A24" s="176" t="s">
        <v>2806</v>
      </c>
      <c r="B24" s="175" t="str">
        <f t="shared" si="1"/>
        <v>Autonomie, outils et manger-main</v>
      </c>
      <c r="C24" s="143">
        <v>18</v>
      </c>
      <c r="D24" s="172" t="s">
        <v>2805</v>
      </c>
      <c r="E24" s="172">
        <v>153</v>
      </c>
      <c r="F24" s="172" t="s">
        <v>92</v>
      </c>
      <c r="G24" s="172" t="s">
        <v>93</v>
      </c>
      <c r="H24" s="172" t="s">
        <v>2615</v>
      </c>
      <c r="I24" s="172" t="s">
        <v>2616</v>
      </c>
      <c r="J24" s="172" t="s">
        <v>2806</v>
      </c>
      <c r="K24" s="172" t="s">
        <v>2807</v>
      </c>
      <c r="L24" s="172" t="s">
        <v>276</v>
      </c>
      <c r="M24" s="172" t="s">
        <v>2808</v>
      </c>
      <c r="N24" s="172" t="s">
        <v>2809</v>
      </c>
      <c r="O24" s="172" t="s">
        <v>2810</v>
      </c>
      <c r="P24" s="172" t="s">
        <v>102</v>
      </c>
      <c r="Q24" s="172" t="s">
        <v>103</v>
      </c>
      <c r="R24" s="172" t="s">
        <v>104</v>
      </c>
      <c r="S24" s="172" t="s">
        <v>5045</v>
      </c>
      <c r="T24" s="172" t="s">
        <v>5046</v>
      </c>
      <c r="U24" s="172" t="s">
        <v>5047</v>
      </c>
      <c r="V24" s="172" t="s">
        <v>2811</v>
      </c>
      <c r="W24" s="172" t="s">
        <v>2812</v>
      </c>
      <c r="X24" s="172" t="s">
        <v>2813</v>
      </c>
      <c r="Y24" s="172" t="s">
        <v>2814</v>
      </c>
      <c r="Z24" s="172" t="s">
        <v>2815</v>
      </c>
      <c r="AA24" s="172" t="s">
        <v>2816</v>
      </c>
      <c r="AB24" s="172" t="s">
        <v>2817</v>
      </c>
      <c r="AC24" s="172" t="s">
        <v>2818</v>
      </c>
      <c r="AD24" s="172" t="s">
        <v>2819</v>
      </c>
      <c r="AE24" s="172" t="s">
        <v>2631</v>
      </c>
      <c r="AF24" s="172" t="s">
        <v>2820</v>
      </c>
      <c r="AG24" s="172" t="s">
        <v>1424</v>
      </c>
      <c r="AH24" s="172" t="s">
        <v>6082</v>
      </c>
      <c r="AI24" s="172" t="s">
        <v>6366</v>
      </c>
      <c r="AJ24" s="172" t="s">
        <v>6650</v>
      </c>
      <c r="AK24" s="173" t="s">
        <v>350</v>
      </c>
      <c r="AL24" s="174" t="s">
        <v>2821</v>
      </c>
    </row>
    <row r="25" spans="1:38" ht="15.75" x14ac:dyDescent="0.25">
      <c r="A25" s="176" t="s">
        <v>2927</v>
      </c>
      <c r="B25" s="175" t="str">
        <f t="shared" si="1"/>
        <v>Allergènes, régimes et traçabilité convive</v>
      </c>
      <c r="C25" s="143">
        <v>19</v>
      </c>
      <c r="D25" s="172" t="s">
        <v>2925</v>
      </c>
      <c r="E25" s="172">
        <v>162</v>
      </c>
      <c r="F25" s="172" t="s">
        <v>92</v>
      </c>
      <c r="G25" s="172" t="s">
        <v>93</v>
      </c>
      <c r="H25" s="172" t="s">
        <v>2427</v>
      </c>
      <c r="I25" s="172" t="s">
        <v>2926</v>
      </c>
      <c r="J25" s="172" t="s">
        <v>2927</v>
      </c>
      <c r="K25" s="172" t="s">
        <v>2928</v>
      </c>
      <c r="L25" s="172" t="s">
        <v>276</v>
      </c>
      <c r="M25" s="172" t="s">
        <v>2928</v>
      </c>
      <c r="N25" s="172" t="s">
        <v>2928</v>
      </c>
      <c r="O25" s="172" t="s">
        <v>2928</v>
      </c>
      <c r="P25" s="172" t="s">
        <v>102</v>
      </c>
      <c r="Q25" s="172" t="s">
        <v>103</v>
      </c>
      <c r="R25" s="172" t="s">
        <v>104</v>
      </c>
      <c r="S25" s="172" t="s">
        <v>5076</v>
      </c>
      <c r="T25" s="172" t="s">
        <v>5077</v>
      </c>
      <c r="U25" s="172" t="s">
        <v>5078</v>
      </c>
      <c r="V25" s="172" t="s">
        <v>2929</v>
      </c>
      <c r="W25" s="172" t="s">
        <v>2930</v>
      </c>
      <c r="X25" s="172" t="s">
        <v>2931</v>
      </c>
      <c r="Y25" s="172" t="s">
        <v>2932</v>
      </c>
      <c r="Z25" s="172" t="s">
        <v>2933</v>
      </c>
      <c r="AA25" s="172" t="s">
        <v>2934</v>
      </c>
      <c r="AB25" s="172" t="s">
        <v>2935</v>
      </c>
      <c r="AC25" s="172" t="s">
        <v>2936</v>
      </c>
      <c r="AD25" s="172" t="s">
        <v>2937</v>
      </c>
      <c r="AE25" s="172" t="s">
        <v>476</v>
      </c>
      <c r="AF25" s="172" t="s">
        <v>2835</v>
      </c>
      <c r="AG25" s="172" t="s">
        <v>2836</v>
      </c>
      <c r="AH25" s="172" t="s">
        <v>6090</v>
      </c>
      <c r="AI25" s="172" t="s">
        <v>6374</v>
      </c>
      <c r="AJ25" s="172" t="s">
        <v>6658</v>
      </c>
      <c r="AK25" s="173" t="s">
        <v>2837</v>
      </c>
      <c r="AL25" s="174" t="s">
        <v>2938</v>
      </c>
    </row>
    <row r="26" spans="1:38" ht="15.75" x14ac:dyDescent="0.25">
      <c r="A26" s="176" t="s">
        <v>3015</v>
      </c>
      <c r="B26" s="175" t="str">
        <f t="shared" si="1"/>
        <v>Refus alimentaires et adaptation</v>
      </c>
      <c r="C26" s="143">
        <v>20</v>
      </c>
      <c r="D26" s="172" t="s">
        <v>3014</v>
      </c>
      <c r="E26" s="172">
        <v>172</v>
      </c>
      <c r="F26" s="172" t="s">
        <v>92</v>
      </c>
      <c r="G26" s="172" t="s">
        <v>93</v>
      </c>
      <c r="H26" s="172" t="s">
        <v>1407</v>
      </c>
      <c r="I26" s="172" t="s">
        <v>2884</v>
      </c>
      <c r="J26" s="172" t="s">
        <v>3015</v>
      </c>
      <c r="K26" s="172" t="s">
        <v>3016</v>
      </c>
      <c r="L26" s="172" t="s">
        <v>276</v>
      </c>
      <c r="M26" s="172" t="s">
        <v>3017</v>
      </c>
      <c r="N26" s="172" t="s">
        <v>3018</v>
      </c>
      <c r="O26" s="172" t="s">
        <v>3016</v>
      </c>
      <c r="P26" s="172" t="s">
        <v>102</v>
      </c>
      <c r="Q26" s="172" t="s">
        <v>103</v>
      </c>
      <c r="R26" s="172" t="s">
        <v>104</v>
      </c>
      <c r="S26" s="172" t="s">
        <v>5110</v>
      </c>
      <c r="T26" s="172" t="s">
        <v>5111</v>
      </c>
      <c r="U26" s="172" t="s">
        <v>5112</v>
      </c>
      <c r="V26" s="172" t="s">
        <v>2887</v>
      </c>
      <c r="W26" s="172" t="s">
        <v>2888</v>
      </c>
      <c r="X26" s="172" t="s">
        <v>2889</v>
      </c>
      <c r="Y26" s="172" t="s">
        <v>2890</v>
      </c>
      <c r="Z26" s="172" t="s">
        <v>2891</v>
      </c>
      <c r="AA26" s="172" t="s">
        <v>2892</v>
      </c>
      <c r="AB26" s="172" t="s">
        <v>2893</v>
      </c>
      <c r="AC26" s="172" t="s">
        <v>2894</v>
      </c>
      <c r="AD26" s="172" t="s">
        <v>2895</v>
      </c>
      <c r="AE26" s="172" t="s">
        <v>114</v>
      </c>
      <c r="AF26" s="172" t="s">
        <v>2986</v>
      </c>
      <c r="AG26" s="172" t="s">
        <v>2987</v>
      </c>
      <c r="AH26" s="172" t="s">
        <v>6100</v>
      </c>
      <c r="AI26" s="172" t="s">
        <v>6384</v>
      </c>
      <c r="AJ26" s="172" t="s">
        <v>6668</v>
      </c>
      <c r="AK26" s="173" t="s">
        <v>2988</v>
      </c>
      <c r="AL26" s="174" t="s">
        <v>3015</v>
      </c>
    </row>
    <row r="27" spans="1:38" ht="15.75" x14ac:dyDescent="0.25">
      <c r="A27" s="176" t="s">
        <v>2319</v>
      </c>
      <c r="B27" s="175" t="str">
        <f t="shared" si="1"/>
        <v>Production cuisine, hygiène et PMS</v>
      </c>
      <c r="C27" s="143">
        <v>21</v>
      </c>
      <c r="D27" s="172" t="s">
        <v>3092</v>
      </c>
      <c r="E27" s="172">
        <v>180</v>
      </c>
      <c r="F27" s="172" t="s">
        <v>92</v>
      </c>
      <c r="G27" s="172" t="s">
        <v>3055</v>
      </c>
      <c r="H27" s="172" t="s">
        <v>970</v>
      </c>
      <c r="I27" s="172" t="s">
        <v>3056</v>
      </c>
      <c r="J27" s="172" t="s">
        <v>2319</v>
      </c>
      <c r="K27" s="172" t="s">
        <v>3093</v>
      </c>
      <c r="L27" s="172" t="s">
        <v>276</v>
      </c>
      <c r="M27" s="172" t="s">
        <v>3094</v>
      </c>
      <c r="N27" s="172" t="s">
        <v>3095</v>
      </c>
      <c r="O27" s="172" t="s">
        <v>3096</v>
      </c>
      <c r="P27" s="172" t="s">
        <v>102</v>
      </c>
      <c r="Q27" s="172" t="s">
        <v>103</v>
      </c>
      <c r="R27" s="172" t="s">
        <v>104</v>
      </c>
      <c r="S27" s="172" t="s">
        <v>5134</v>
      </c>
      <c r="T27" s="172" t="s">
        <v>5135</v>
      </c>
      <c r="U27" s="172" t="s">
        <v>5136</v>
      </c>
      <c r="V27" s="172" t="s">
        <v>2324</v>
      </c>
      <c r="W27" s="172" t="s">
        <v>2325</v>
      </c>
      <c r="X27" s="172" t="s">
        <v>2326</v>
      </c>
      <c r="Y27" s="172" t="s">
        <v>2327</v>
      </c>
      <c r="Z27" s="172" t="s">
        <v>2328</v>
      </c>
      <c r="AA27" s="172" t="s">
        <v>2329</v>
      </c>
      <c r="AB27" s="172" t="s">
        <v>2330</v>
      </c>
      <c r="AC27" s="172" t="s">
        <v>2331</v>
      </c>
      <c r="AD27" s="172" t="s">
        <v>2332</v>
      </c>
      <c r="AE27" s="172" t="s">
        <v>3097</v>
      </c>
      <c r="AF27" s="172" t="s">
        <v>3072</v>
      </c>
      <c r="AG27" s="172" t="s">
        <v>3098</v>
      </c>
      <c r="AH27" s="172" t="s">
        <v>6108</v>
      </c>
      <c r="AI27" s="172" t="s">
        <v>6392</v>
      </c>
      <c r="AJ27" s="172" t="s">
        <v>6676</v>
      </c>
      <c r="AK27" s="173" t="s">
        <v>3074</v>
      </c>
      <c r="AL27" s="174" t="s">
        <v>2319</v>
      </c>
    </row>
    <row r="28" spans="1:38" ht="15.75" x14ac:dyDescent="0.25">
      <c r="A28" s="176" t="s">
        <v>3868</v>
      </c>
      <c r="B28" s="175" t="str">
        <f t="shared" si="1"/>
        <v>Production cuisine, hygiène et PMS</v>
      </c>
      <c r="C28" s="143">
        <v>22</v>
      </c>
      <c r="D28" s="172" t="s">
        <v>3866</v>
      </c>
      <c r="E28" s="172">
        <v>246</v>
      </c>
      <c r="F28" s="172" t="s">
        <v>3243</v>
      </c>
      <c r="G28" s="172" t="s">
        <v>3244</v>
      </c>
      <c r="H28" s="172" t="s">
        <v>970</v>
      </c>
      <c r="I28" s="172" t="s">
        <v>3867</v>
      </c>
      <c r="J28" s="172" t="s">
        <v>3868</v>
      </c>
      <c r="K28" s="172" t="s">
        <v>3869</v>
      </c>
      <c r="L28" s="172" t="s">
        <v>2262</v>
      </c>
      <c r="M28" s="172" t="s">
        <v>3870</v>
      </c>
      <c r="N28" s="172" t="s">
        <v>3488</v>
      </c>
      <c r="O28" s="172" t="s">
        <v>3871</v>
      </c>
      <c r="P28" s="172" t="s">
        <v>3252</v>
      </c>
      <c r="Q28" s="172" t="s">
        <v>3253</v>
      </c>
      <c r="R28" s="172" t="s">
        <v>3254</v>
      </c>
      <c r="S28" s="172" t="s">
        <v>5350</v>
      </c>
      <c r="T28" s="172" t="s">
        <v>5351</v>
      </c>
      <c r="U28" s="172" t="s">
        <v>5352</v>
      </c>
      <c r="V28" s="172" t="s">
        <v>3872</v>
      </c>
      <c r="W28" s="172" t="s">
        <v>3256</v>
      </c>
      <c r="X28" s="172" t="s">
        <v>3257</v>
      </c>
      <c r="Y28" s="172" t="s">
        <v>3873</v>
      </c>
      <c r="Z28" s="172" t="s">
        <v>3259</v>
      </c>
      <c r="AA28" s="172" t="s">
        <v>3260</v>
      </c>
      <c r="AB28" s="172" t="s">
        <v>3874</v>
      </c>
      <c r="AC28" s="172" t="s">
        <v>3262</v>
      </c>
      <c r="AD28" s="172" t="s">
        <v>3263</v>
      </c>
      <c r="AE28" s="172" t="s">
        <v>3875</v>
      </c>
      <c r="AF28" s="172" t="s">
        <v>3265</v>
      </c>
      <c r="AG28" s="172" t="s">
        <v>3876</v>
      </c>
      <c r="AH28" s="172" t="s">
        <v>6174</v>
      </c>
      <c r="AI28" s="172" t="s">
        <v>6458</v>
      </c>
      <c r="AJ28" s="172" t="s">
        <v>6742</v>
      </c>
      <c r="AK28" s="173" t="s">
        <v>3877</v>
      </c>
      <c r="AL28" s="174" t="s">
        <v>3878</v>
      </c>
    </row>
    <row r="29" spans="1:38" ht="15.75" x14ac:dyDescent="0.25">
      <c r="A29" s="176" t="s">
        <v>3868</v>
      </c>
      <c r="B29" s="175" t="str">
        <f t="shared" si="1"/>
        <v>Production cuisine, hygiène et PMS</v>
      </c>
      <c r="C29" s="143">
        <v>23</v>
      </c>
      <c r="D29" s="172" t="s">
        <v>3879</v>
      </c>
      <c r="E29" s="172">
        <v>247</v>
      </c>
      <c r="F29" s="172" t="s">
        <v>3243</v>
      </c>
      <c r="G29" s="172" t="s">
        <v>3244</v>
      </c>
      <c r="H29" s="172" t="s">
        <v>970</v>
      </c>
      <c r="I29" s="172" t="s">
        <v>3867</v>
      </c>
      <c r="J29" s="172" t="s">
        <v>3868</v>
      </c>
      <c r="K29" s="172" t="s">
        <v>3880</v>
      </c>
      <c r="L29" s="172" t="s">
        <v>3881</v>
      </c>
      <c r="M29" s="172" t="s">
        <v>3882</v>
      </c>
      <c r="N29" s="172" t="s">
        <v>3883</v>
      </c>
      <c r="O29" s="172" t="s">
        <v>3884</v>
      </c>
      <c r="P29" s="172" t="s">
        <v>3252</v>
      </c>
      <c r="Q29" s="172" t="s">
        <v>3253</v>
      </c>
      <c r="R29" s="172" t="s">
        <v>3254</v>
      </c>
      <c r="S29" s="172" t="s">
        <v>5353</v>
      </c>
      <c r="T29" s="172" t="s">
        <v>5354</v>
      </c>
      <c r="U29" s="172" t="s">
        <v>5355</v>
      </c>
      <c r="V29" s="172" t="s">
        <v>3885</v>
      </c>
      <c r="W29" s="172" t="s">
        <v>3256</v>
      </c>
      <c r="X29" s="172" t="s">
        <v>3257</v>
      </c>
      <c r="Y29" s="172" t="s">
        <v>3886</v>
      </c>
      <c r="Z29" s="172" t="s">
        <v>3259</v>
      </c>
      <c r="AA29" s="172" t="s">
        <v>3260</v>
      </c>
      <c r="AB29" s="172" t="s">
        <v>3887</v>
      </c>
      <c r="AC29" s="172" t="s">
        <v>3262</v>
      </c>
      <c r="AD29" s="172" t="s">
        <v>3263</v>
      </c>
      <c r="AE29" s="172" t="s">
        <v>3875</v>
      </c>
      <c r="AF29" s="172" t="s">
        <v>3265</v>
      </c>
      <c r="AG29" s="172" t="s">
        <v>3888</v>
      </c>
      <c r="AH29" s="172" t="s">
        <v>6175</v>
      </c>
      <c r="AI29" s="172" t="s">
        <v>6459</v>
      </c>
      <c r="AJ29" s="172" t="s">
        <v>6743</v>
      </c>
      <c r="AK29" s="173" t="s">
        <v>3877</v>
      </c>
      <c r="AL29" s="174" t="s">
        <v>3889</v>
      </c>
    </row>
    <row r="30" spans="1:38" ht="15.75" x14ac:dyDescent="0.25">
      <c r="A30" s="176" t="s">
        <v>3868</v>
      </c>
      <c r="B30" s="175" t="str">
        <f t="shared" si="1"/>
        <v>Production cuisine, hygiène et PMS</v>
      </c>
      <c r="C30" s="143">
        <v>24</v>
      </c>
      <c r="D30" s="172" t="s">
        <v>3890</v>
      </c>
      <c r="E30" s="172">
        <v>248</v>
      </c>
      <c r="F30" s="172" t="s">
        <v>3243</v>
      </c>
      <c r="G30" s="172" t="s">
        <v>3244</v>
      </c>
      <c r="H30" s="172" t="s">
        <v>970</v>
      </c>
      <c r="I30" s="172" t="s">
        <v>3867</v>
      </c>
      <c r="J30" s="172" t="s">
        <v>3868</v>
      </c>
      <c r="K30" s="172" t="s">
        <v>3891</v>
      </c>
      <c r="L30" s="172" t="s">
        <v>3892</v>
      </c>
      <c r="M30" s="172" t="s">
        <v>3893</v>
      </c>
      <c r="N30" s="172" t="s">
        <v>3894</v>
      </c>
      <c r="O30" s="172" t="s">
        <v>3895</v>
      </c>
      <c r="P30" s="172" t="s">
        <v>3252</v>
      </c>
      <c r="Q30" s="172" t="s">
        <v>3253</v>
      </c>
      <c r="R30" s="172" t="s">
        <v>3254</v>
      </c>
      <c r="S30" s="172" t="s">
        <v>5356</v>
      </c>
      <c r="T30" s="172" t="s">
        <v>5357</v>
      </c>
      <c r="U30" s="172" t="s">
        <v>5358</v>
      </c>
      <c r="V30" s="172" t="s">
        <v>3896</v>
      </c>
      <c r="W30" s="172" t="s">
        <v>3256</v>
      </c>
      <c r="X30" s="172" t="s">
        <v>3257</v>
      </c>
      <c r="Y30" s="172" t="s">
        <v>3897</v>
      </c>
      <c r="Z30" s="172" t="s">
        <v>3259</v>
      </c>
      <c r="AA30" s="172" t="s">
        <v>3260</v>
      </c>
      <c r="AB30" s="172" t="s">
        <v>3898</v>
      </c>
      <c r="AC30" s="172" t="s">
        <v>3262</v>
      </c>
      <c r="AD30" s="172" t="s">
        <v>3263</v>
      </c>
      <c r="AE30" s="172" t="s">
        <v>3875</v>
      </c>
      <c r="AF30" s="172" t="s">
        <v>3265</v>
      </c>
      <c r="AG30" s="172" t="s">
        <v>3899</v>
      </c>
      <c r="AH30" s="172" t="s">
        <v>6176</v>
      </c>
      <c r="AI30" s="172" t="s">
        <v>6460</v>
      </c>
      <c r="AJ30" s="172" t="s">
        <v>6744</v>
      </c>
      <c r="AK30" s="173" t="s">
        <v>3877</v>
      </c>
      <c r="AL30" s="174" t="s">
        <v>3900</v>
      </c>
    </row>
    <row r="31" spans="1:38" ht="15.75" x14ac:dyDescent="0.25">
      <c r="A31" s="176" t="s">
        <v>3868</v>
      </c>
      <c r="B31" s="175" t="str">
        <f t="shared" si="1"/>
        <v>Production cuisine, hygiène et PMS</v>
      </c>
      <c r="C31" s="143">
        <v>25</v>
      </c>
      <c r="D31" s="172" t="s">
        <v>3901</v>
      </c>
      <c r="E31" s="172">
        <v>249</v>
      </c>
      <c r="F31" s="172" t="s">
        <v>3243</v>
      </c>
      <c r="G31" s="172" t="s">
        <v>3244</v>
      </c>
      <c r="H31" s="172" t="s">
        <v>970</v>
      </c>
      <c r="I31" s="172" t="s">
        <v>3867</v>
      </c>
      <c r="J31" s="172" t="s">
        <v>3868</v>
      </c>
      <c r="K31" s="172" t="s">
        <v>3902</v>
      </c>
      <c r="L31" s="172" t="s">
        <v>3903</v>
      </c>
      <c r="M31" s="172" t="s">
        <v>3904</v>
      </c>
      <c r="N31" s="172" t="s">
        <v>3905</v>
      </c>
      <c r="O31" s="172" t="s">
        <v>3906</v>
      </c>
      <c r="P31" s="172" t="s">
        <v>3252</v>
      </c>
      <c r="Q31" s="172" t="s">
        <v>3253</v>
      </c>
      <c r="R31" s="172" t="s">
        <v>3254</v>
      </c>
      <c r="S31" s="172" t="s">
        <v>5359</v>
      </c>
      <c r="T31" s="172" t="s">
        <v>5360</v>
      </c>
      <c r="U31" s="172" t="s">
        <v>5361</v>
      </c>
      <c r="V31" s="172" t="s">
        <v>3907</v>
      </c>
      <c r="W31" s="172" t="s">
        <v>3256</v>
      </c>
      <c r="X31" s="172" t="s">
        <v>3257</v>
      </c>
      <c r="Y31" s="172" t="s">
        <v>3908</v>
      </c>
      <c r="Z31" s="172" t="s">
        <v>3259</v>
      </c>
      <c r="AA31" s="172" t="s">
        <v>3260</v>
      </c>
      <c r="AB31" s="172" t="s">
        <v>3909</v>
      </c>
      <c r="AC31" s="172" t="s">
        <v>3262</v>
      </c>
      <c r="AD31" s="172" t="s">
        <v>3263</v>
      </c>
      <c r="AE31" s="172" t="s">
        <v>3875</v>
      </c>
      <c r="AF31" s="172" t="s">
        <v>3265</v>
      </c>
      <c r="AG31" s="172" t="s">
        <v>3910</v>
      </c>
      <c r="AH31" s="172" t="s">
        <v>6177</v>
      </c>
      <c r="AI31" s="172" t="s">
        <v>6461</v>
      </c>
      <c r="AJ31" s="172" t="s">
        <v>6745</v>
      </c>
      <c r="AK31" s="173" t="s">
        <v>3877</v>
      </c>
      <c r="AL31" s="174" t="s">
        <v>3911</v>
      </c>
    </row>
    <row r="32" spans="1:38" ht="15.75" x14ac:dyDescent="0.25">
      <c r="A32" s="176" t="s">
        <v>3868</v>
      </c>
      <c r="B32" s="175" t="str">
        <f t="shared" si="1"/>
        <v>Production cuisine, hygiène et PMS</v>
      </c>
      <c r="C32" s="143">
        <v>26</v>
      </c>
      <c r="D32" s="172" t="s">
        <v>3912</v>
      </c>
      <c r="E32" s="172">
        <v>250</v>
      </c>
      <c r="F32" s="172" t="s">
        <v>3243</v>
      </c>
      <c r="G32" s="172" t="s">
        <v>3244</v>
      </c>
      <c r="H32" s="172" t="s">
        <v>970</v>
      </c>
      <c r="I32" s="172" t="s">
        <v>3867</v>
      </c>
      <c r="J32" s="172" t="s">
        <v>3868</v>
      </c>
      <c r="K32" s="172" t="s">
        <v>3913</v>
      </c>
      <c r="L32" s="172" t="s">
        <v>3914</v>
      </c>
      <c r="M32" s="172" t="s">
        <v>3915</v>
      </c>
      <c r="N32" s="172" t="s">
        <v>3916</v>
      </c>
      <c r="O32" s="172" t="s">
        <v>3917</v>
      </c>
      <c r="P32" s="172" t="s">
        <v>3252</v>
      </c>
      <c r="Q32" s="172" t="s">
        <v>3253</v>
      </c>
      <c r="R32" s="172" t="s">
        <v>3254</v>
      </c>
      <c r="S32" s="172" t="s">
        <v>5362</v>
      </c>
      <c r="T32" s="172" t="s">
        <v>5363</v>
      </c>
      <c r="U32" s="172" t="s">
        <v>5364</v>
      </c>
      <c r="V32" s="172" t="s">
        <v>3918</v>
      </c>
      <c r="W32" s="172" t="s">
        <v>3256</v>
      </c>
      <c r="X32" s="172" t="s">
        <v>3257</v>
      </c>
      <c r="Y32" s="172" t="s">
        <v>3919</v>
      </c>
      <c r="Z32" s="172" t="s">
        <v>3259</v>
      </c>
      <c r="AA32" s="172" t="s">
        <v>3260</v>
      </c>
      <c r="AB32" s="172" t="s">
        <v>3920</v>
      </c>
      <c r="AC32" s="172" t="s">
        <v>3262</v>
      </c>
      <c r="AD32" s="172" t="s">
        <v>3263</v>
      </c>
      <c r="AE32" s="172" t="s">
        <v>3875</v>
      </c>
      <c r="AF32" s="172" t="s">
        <v>3265</v>
      </c>
      <c r="AG32" s="172" t="s">
        <v>3921</v>
      </c>
      <c r="AH32" s="172" t="s">
        <v>6178</v>
      </c>
      <c r="AI32" s="172" t="s">
        <v>6462</v>
      </c>
      <c r="AJ32" s="172" t="s">
        <v>6746</v>
      </c>
      <c r="AK32" s="173" t="s">
        <v>3877</v>
      </c>
      <c r="AL32" s="174" t="s">
        <v>3922</v>
      </c>
    </row>
    <row r="33" spans="1:38" ht="15.75" x14ac:dyDescent="0.25">
      <c r="A33" s="176" t="s">
        <v>3868</v>
      </c>
      <c r="B33" s="175" t="str">
        <f t="shared" si="1"/>
        <v>Production cuisine, hygiène et PMS</v>
      </c>
      <c r="C33" s="143">
        <v>27</v>
      </c>
      <c r="D33" s="172" t="s">
        <v>3923</v>
      </c>
      <c r="E33" s="172">
        <v>251</v>
      </c>
      <c r="F33" s="172" t="s">
        <v>3243</v>
      </c>
      <c r="G33" s="172" t="s">
        <v>3244</v>
      </c>
      <c r="H33" s="172" t="s">
        <v>970</v>
      </c>
      <c r="I33" s="172" t="s">
        <v>3867</v>
      </c>
      <c r="J33" s="172" t="s">
        <v>3868</v>
      </c>
      <c r="K33" s="172" t="s">
        <v>3924</v>
      </c>
      <c r="L33" s="172" t="s">
        <v>3925</v>
      </c>
      <c r="M33" s="172" t="s">
        <v>3926</v>
      </c>
      <c r="N33" s="172" t="s">
        <v>3927</v>
      </c>
      <c r="O33" s="172" t="s">
        <v>3928</v>
      </c>
      <c r="P33" s="172" t="s">
        <v>3252</v>
      </c>
      <c r="Q33" s="172" t="s">
        <v>3253</v>
      </c>
      <c r="R33" s="172" t="s">
        <v>3254</v>
      </c>
      <c r="S33" s="172" t="s">
        <v>5365</v>
      </c>
      <c r="T33" s="172" t="s">
        <v>5366</v>
      </c>
      <c r="U33" s="172" t="s">
        <v>5367</v>
      </c>
      <c r="V33" s="172" t="s">
        <v>3929</v>
      </c>
      <c r="W33" s="172" t="s">
        <v>3256</v>
      </c>
      <c r="X33" s="172" t="s">
        <v>3257</v>
      </c>
      <c r="Y33" s="172" t="s">
        <v>3930</v>
      </c>
      <c r="Z33" s="172" t="s">
        <v>3259</v>
      </c>
      <c r="AA33" s="172" t="s">
        <v>3260</v>
      </c>
      <c r="AB33" s="172" t="s">
        <v>3931</v>
      </c>
      <c r="AC33" s="172" t="s">
        <v>3262</v>
      </c>
      <c r="AD33" s="172" t="s">
        <v>3263</v>
      </c>
      <c r="AE33" s="172" t="s">
        <v>3875</v>
      </c>
      <c r="AF33" s="172" t="s">
        <v>3265</v>
      </c>
      <c r="AG33" s="172" t="s">
        <v>3932</v>
      </c>
      <c r="AH33" s="172" t="s">
        <v>6179</v>
      </c>
      <c r="AI33" s="172" t="s">
        <v>6463</v>
      </c>
      <c r="AJ33" s="172" t="s">
        <v>6747</v>
      </c>
      <c r="AK33" s="173" t="s">
        <v>3877</v>
      </c>
      <c r="AL33" s="174" t="s">
        <v>3933</v>
      </c>
    </row>
    <row r="34" spans="1:38" ht="15.75" x14ac:dyDescent="0.25">
      <c r="A34" s="176" t="s">
        <v>3868</v>
      </c>
      <c r="B34" s="175" t="str">
        <f t="shared" si="1"/>
        <v>Production cuisine, hygiène et PMS</v>
      </c>
      <c r="C34" s="143">
        <v>28</v>
      </c>
      <c r="D34" s="172" t="s">
        <v>3934</v>
      </c>
      <c r="E34" s="172">
        <v>252</v>
      </c>
      <c r="F34" s="172" t="s">
        <v>3243</v>
      </c>
      <c r="G34" s="172" t="s">
        <v>3244</v>
      </c>
      <c r="H34" s="172" t="s">
        <v>970</v>
      </c>
      <c r="I34" s="172" t="s">
        <v>3867</v>
      </c>
      <c r="J34" s="172" t="s">
        <v>3868</v>
      </c>
      <c r="K34" s="172" t="s">
        <v>3935</v>
      </c>
      <c r="L34" s="172" t="s">
        <v>3857</v>
      </c>
      <c r="M34" s="172" t="s">
        <v>3936</v>
      </c>
      <c r="N34" s="172" t="s">
        <v>3859</v>
      </c>
      <c r="O34" s="172" t="s">
        <v>3937</v>
      </c>
      <c r="P34" s="172" t="s">
        <v>3252</v>
      </c>
      <c r="Q34" s="172" t="s">
        <v>3253</v>
      </c>
      <c r="R34" s="172" t="s">
        <v>3254</v>
      </c>
      <c r="S34" s="172" t="s">
        <v>5368</v>
      </c>
      <c r="T34" s="172" t="s">
        <v>5369</v>
      </c>
      <c r="U34" s="172" t="s">
        <v>5370</v>
      </c>
      <c r="V34" s="172" t="s">
        <v>3938</v>
      </c>
      <c r="W34" s="172" t="s">
        <v>3256</v>
      </c>
      <c r="X34" s="172" t="s">
        <v>3257</v>
      </c>
      <c r="Y34" s="172" t="s">
        <v>3939</v>
      </c>
      <c r="Z34" s="172" t="s">
        <v>3259</v>
      </c>
      <c r="AA34" s="172" t="s">
        <v>3260</v>
      </c>
      <c r="AB34" s="172" t="s">
        <v>3940</v>
      </c>
      <c r="AC34" s="172" t="s">
        <v>3262</v>
      </c>
      <c r="AD34" s="172" t="s">
        <v>3263</v>
      </c>
      <c r="AE34" s="172" t="s">
        <v>3875</v>
      </c>
      <c r="AF34" s="172" t="s">
        <v>3265</v>
      </c>
      <c r="AG34" s="172" t="s">
        <v>3941</v>
      </c>
      <c r="AH34" s="172" t="s">
        <v>6180</v>
      </c>
      <c r="AI34" s="172" t="s">
        <v>6464</v>
      </c>
      <c r="AJ34" s="172" t="s">
        <v>6748</v>
      </c>
      <c r="AK34" s="173" t="s">
        <v>3877</v>
      </c>
      <c r="AL34" s="174" t="s">
        <v>3942</v>
      </c>
    </row>
    <row r="35" spans="1:38" ht="15.75" x14ac:dyDescent="0.25">
      <c r="A35" s="176" t="s">
        <v>3868</v>
      </c>
      <c r="B35" s="175" t="str">
        <f t="shared" si="1"/>
        <v>Production cuisine, hygiène et PMS</v>
      </c>
      <c r="C35" s="143">
        <v>29</v>
      </c>
      <c r="D35" s="172" t="s">
        <v>3943</v>
      </c>
      <c r="E35" s="172">
        <v>253</v>
      </c>
      <c r="F35" s="172" t="s">
        <v>3243</v>
      </c>
      <c r="G35" s="172" t="s">
        <v>3244</v>
      </c>
      <c r="H35" s="172" t="s">
        <v>970</v>
      </c>
      <c r="I35" s="172" t="s">
        <v>3867</v>
      </c>
      <c r="J35" s="172" t="s">
        <v>3868</v>
      </c>
      <c r="K35" s="172" t="s">
        <v>3944</v>
      </c>
      <c r="L35" s="172" t="s">
        <v>2262</v>
      </c>
      <c r="M35" s="172" t="s">
        <v>3945</v>
      </c>
      <c r="N35" s="172" t="s">
        <v>3488</v>
      </c>
      <c r="O35" s="172" t="s">
        <v>3946</v>
      </c>
      <c r="P35" s="172" t="s">
        <v>3252</v>
      </c>
      <c r="Q35" s="172" t="s">
        <v>3253</v>
      </c>
      <c r="R35" s="172" t="s">
        <v>3254</v>
      </c>
      <c r="S35" s="172" t="s">
        <v>5371</v>
      </c>
      <c r="T35" s="172" t="s">
        <v>5372</v>
      </c>
      <c r="U35" s="172" t="s">
        <v>5373</v>
      </c>
      <c r="V35" s="172" t="s">
        <v>3947</v>
      </c>
      <c r="W35" s="172" t="s">
        <v>3256</v>
      </c>
      <c r="X35" s="172" t="s">
        <v>3257</v>
      </c>
      <c r="Y35" s="172" t="s">
        <v>3948</v>
      </c>
      <c r="Z35" s="172" t="s">
        <v>3259</v>
      </c>
      <c r="AA35" s="172" t="s">
        <v>3260</v>
      </c>
      <c r="AB35" s="172" t="s">
        <v>3949</v>
      </c>
      <c r="AC35" s="172" t="s">
        <v>3262</v>
      </c>
      <c r="AD35" s="172" t="s">
        <v>3263</v>
      </c>
      <c r="AE35" s="172" t="s">
        <v>3875</v>
      </c>
      <c r="AF35" s="172" t="s">
        <v>3265</v>
      </c>
      <c r="AG35" s="172" t="s">
        <v>3950</v>
      </c>
      <c r="AH35" s="172" t="s">
        <v>6181</v>
      </c>
      <c r="AI35" s="172" t="s">
        <v>6465</v>
      </c>
      <c r="AJ35" s="172" t="s">
        <v>6749</v>
      </c>
      <c r="AK35" s="173" t="s">
        <v>3877</v>
      </c>
      <c r="AL35" s="174" t="s">
        <v>3951</v>
      </c>
    </row>
    <row r="36" spans="1:38" ht="15.75" x14ac:dyDescent="0.25">
      <c r="A36" s="176" t="s">
        <v>96</v>
      </c>
      <c r="B36" s="175" t="str">
        <f t="shared" si="1"/>
        <v>Textures et niveaux IDDSI</v>
      </c>
      <c r="C36" s="143">
        <v>30</v>
      </c>
      <c r="D36" s="172" t="s">
        <v>91</v>
      </c>
      <c r="E36" s="172">
        <v>1</v>
      </c>
      <c r="F36" s="172" t="s">
        <v>92</v>
      </c>
      <c r="G36" s="172" t="s">
        <v>93</v>
      </c>
      <c r="H36" s="172" t="s">
        <v>94</v>
      </c>
      <c r="I36" s="172" t="s">
        <v>95</v>
      </c>
      <c r="J36" s="172" t="s">
        <v>96</v>
      </c>
      <c r="K36" s="172" t="s">
        <v>97</v>
      </c>
      <c r="L36" s="172" t="s">
        <v>98</v>
      </c>
      <c r="M36" s="172" t="s">
        <v>99</v>
      </c>
      <c r="N36" s="172" t="s">
        <v>100</v>
      </c>
      <c r="O36" s="172" t="s">
        <v>101</v>
      </c>
      <c r="P36" s="172" t="s">
        <v>102</v>
      </c>
      <c r="Q36" s="172" t="s">
        <v>103</v>
      </c>
      <c r="R36" s="172" t="s">
        <v>104</v>
      </c>
      <c r="S36" s="172" t="s">
        <v>4508</v>
      </c>
      <c r="T36" s="172" t="s">
        <v>4509</v>
      </c>
      <c r="U36" s="172" t="s">
        <v>4510</v>
      </c>
      <c r="V36" s="172" t="s">
        <v>105</v>
      </c>
      <c r="W36" s="172" t="s">
        <v>106</v>
      </c>
      <c r="X36" s="172" t="s">
        <v>107</v>
      </c>
      <c r="Y36" s="172" t="s">
        <v>108</v>
      </c>
      <c r="Z36" s="172" t="s">
        <v>109</v>
      </c>
      <c r="AA36" s="172" t="s">
        <v>110</v>
      </c>
      <c r="AB36" s="172" t="s">
        <v>111</v>
      </c>
      <c r="AC36" s="172" t="s">
        <v>112</v>
      </c>
      <c r="AD36" s="172" t="s">
        <v>113</v>
      </c>
      <c r="AE36" s="172" t="s">
        <v>114</v>
      </c>
      <c r="AF36" s="172" t="s">
        <v>115</v>
      </c>
      <c r="AG36" s="172" t="s">
        <v>116</v>
      </c>
      <c r="AH36" s="172" t="s">
        <v>5930</v>
      </c>
      <c r="AI36" s="172" t="s">
        <v>6214</v>
      </c>
      <c r="AJ36" s="172" t="s">
        <v>6498</v>
      </c>
      <c r="AK36" s="173" t="s">
        <v>117</v>
      </c>
      <c r="AL36" s="174" t="s">
        <v>118</v>
      </c>
    </row>
    <row r="37" spans="1:38" ht="15.75" x14ac:dyDescent="0.25">
      <c r="A37" s="176" t="s">
        <v>122</v>
      </c>
      <c r="B37" s="175" t="str">
        <f t="shared" si="1"/>
        <v>Textures et niveaux IDDSI</v>
      </c>
      <c r="C37" s="143">
        <v>31</v>
      </c>
      <c r="D37" s="172" t="s">
        <v>121</v>
      </c>
      <c r="E37" s="172">
        <v>2</v>
      </c>
      <c r="F37" s="172" t="s">
        <v>92</v>
      </c>
      <c r="G37" s="172" t="s">
        <v>93</v>
      </c>
      <c r="H37" s="172" t="s">
        <v>94</v>
      </c>
      <c r="I37" s="172" t="s">
        <v>95</v>
      </c>
      <c r="J37" s="172" t="s">
        <v>122</v>
      </c>
      <c r="K37" s="172" t="s">
        <v>123</v>
      </c>
      <c r="L37" s="172" t="s">
        <v>124</v>
      </c>
      <c r="M37" s="172" t="s">
        <v>125</v>
      </c>
      <c r="N37" s="172" t="s">
        <v>126</v>
      </c>
      <c r="O37" s="172" t="s">
        <v>127</v>
      </c>
      <c r="P37" s="172" t="s">
        <v>102</v>
      </c>
      <c r="Q37" s="172" t="s">
        <v>103</v>
      </c>
      <c r="R37" s="172" t="s">
        <v>104</v>
      </c>
      <c r="S37" s="172" t="s">
        <v>4515</v>
      </c>
      <c r="T37" s="172" t="s">
        <v>4516</v>
      </c>
      <c r="U37" s="172" t="s">
        <v>4517</v>
      </c>
      <c r="V37" s="172" t="s">
        <v>128</v>
      </c>
      <c r="W37" s="172" t="s">
        <v>129</v>
      </c>
      <c r="X37" s="172" t="s">
        <v>130</v>
      </c>
      <c r="Y37" s="172" t="s">
        <v>131</v>
      </c>
      <c r="Z37" s="172" t="s">
        <v>132</v>
      </c>
      <c r="AA37" s="172" t="s">
        <v>133</v>
      </c>
      <c r="AB37" s="172" t="s">
        <v>134</v>
      </c>
      <c r="AC37" s="172" t="s">
        <v>135</v>
      </c>
      <c r="AD37" s="172" t="s">
        <v>136</v>
      </c>
      <c r="AE37" s="172" t="s">
        <v>114</v>
      </c>
      <c r="AF37" s="172" t="s">
        <v>137</v>
      </c>
      <c r="AG37" s="172" t="s">
        <v>138</v>
      </c>
      <c r="AH37" s="172" t="s">
        <v>5931</v>
      </c>
      <c r="AI37" s="172" t="s">
        <v>6215</v>
      </c>
      <c r="AJ37" s="172" t="s">
        <v>6499</v>
      </c>
      <c r="AK37" s="173" t="s">
        <v>139</v>
      </c>
      <c r="AL37" s="174" t="s">
        <v>140</v>
      </c>
    </row>
    <row r="38" spans="1:38" ht="15.75" x14ac:dyDescent="0.25">
      <c r="A38" s="176" t="s">
        <v>142</v>
      </c>
      <c r="B38" s="175" t="str">
        <f t="shared" si="1"/>
        <v>Textures et niveaux IDDSI</v>
      </c>
      <c r="C38" s="143">
        <v>32</v>
      </c>
      <c r="D38" s="172" t="s">
        <v>141</v>
      </c>
      <c r="E38" s="172">
        <v>3</v>
      </c>
      <c r="F38" s="172" t="s">
        <v>92</v>
      </c>
      <c r="G38" s="172" t="s">
        <v>93</v>
      </c>
      <c r="H38" s="172" t="s">
        <v>94</v>
      </c>
      <c r="I38" s="172" t="s">
        <v>95</v>
      </c>
      <c r="J38" s="172" t="s">
        <v>142</v>
      </c>
      <c r="K38" s="172" t="s">
        <v>143</v>
      </c>
      <c r="L38" s="172" t="s">
        <v>144</v>
      </c>
      <c r="M38" s="172" t="s">
        <v>145</v>
      </c>
      <c r="N38" s="172" t="s">
        <v>146</v>
      </c>
      <c r="O38" s="172" t="s">
        <v>147</v>
      </c>
      <c r="P38" s="172" t="s">
        <v>102</v>
      </c>
      <c r="Q38" s="172" t="s">
        <v>103</v>
      </c>
      <c r="R38" s="172" t="s">
        <v>104</v>
      </c>
      <c r="S38" s="172" t="s">
        <v>4520</v>
      </c>
      <c r="T38" s="172" t="s">
        <v>4521</v>
      </c>
      <c r="U38" s="172" t="s">
        <v>4522</v>
      </c>
      <c r="V38" s="172" t="s">
        <v>148</v>
      </c>
      <c r="W38" s="172" t="s">
        <v>149</v>
      </c>
      <c r="X38" s="172" t="s">
        <v>150</v>
      </c>
      <c r="Y38" s="172" t="s">
        <v>151</v>
      </c>
      <c r="Z38" s="172" t="s">
        <v>152</v>
      </c>
      <c r="AA38" s="172" t="s">
        <v>153</v>
      </c>
      <c r="AB38" s="172" t="s">
        <v>154</v>
      </c>
      <c r="AC38" s="172" t="s">
        <v>155</v>
      </c>
      <c r="AD38" s="172" t="s">
        <v>156</v>
      </c>
      <c r="AE38" s="172" t="s">
        <v>114</v>
      </c>
      <c r="AF38" s="172" t="s">
        <v>157</v>
      </c>
      <c r="AG38" s="172" t="s">
        <v>158</v>
      </c>
      <c r="AH38" s="172" t="s">
        <v>5932</v>
      </c>
      <c r="AI38" s="172" t="s">
        <v>6216</v>
      </c>
      <c r="AJ38" s="172" t="s">
        <v>6500</v>
      </c>
      <c r="AK38" s="173" t="s">
        <v>139</v>
      </c>
      <c r="AL38" s="174" t="s">
        <v>159</v>
      </c>
    </row>
    <row r="39" spans="1:38" ht="15.75" x14ac:dyDescent="0.25">
      <c r="A39" s="176" t="s">
        <v>161</v>
      </c>
      <c r="B39" s="175" t="str">
        <f t="shared" si="1"/>
        <v>Textures et niveaux IDDSI</v>
      </c>
      <c r="C39" s="143">
        <v>33</v>
      </c>
      <c r="D39" s="172" t="s">
        <v>160</v>
      </c>
      <c r="E39" s="172">
        <v>4</v>
      </c>
      <c r="F39" s="172" t="s">
        <v>92</v>
      </c>
      <c r="G39" s="172" t="s">
        <v>93</v>
      </c>
      <c r="H39" s="172" t="s">
        <v>94</v>
      </c>
      <c r="I39" s="172" t="s">
        <v>95</v>
      </c>
      <c r="J39" s="172" t="s">
        <v>161</v>
      </c>
      <c r="K39" s="172" t="s">
        <v>162</v>
      </c>
      <c r="L39" s="172" t="s">
        <v>163</v>
      </c>
      <c r="M39" s="172" t="s">
        <v>164</v>
      </c>
      <c r="N39" s="172" t="s">
        <v>165</v>
      </c>
      <c r="O39" s="172" t="s">
        <v>166</v>
      </c>
      <c r="P39" s="172" t="s">
        <v>102</v>
      </c>
      <c r="Q39" s="172" t="s">
        <v>103</v>
      </c>
      <c r="R39" s="172" t="s">
        <v>104</v>
      </c>
      <c r="S39" s="172" t="s">
        <v>4524</v>
      </c>
      <c r="T39" s="172" t="s">
        <v>4525</v>
      </c>
      <c r="U39" s="172" t="s">
        <v>4526</v>
      </c>
      <c r="V39" s="172" t="s">
        <v>167</v>
      </c>
      <c r="W39" s="172" t="s">
        <v>168</v>
      </c>
      <c r="X39" s="172" t="s">
        <v>169</v>
      </c>
      <c r="Y39" s="172" t="s">
        <v>170</v>
      </c>
      <c r="Z39" s="172" t="s">
        <v>171</v>
      </c>
      <c r="AA39" s="172" t="s">
        <v>172</v>
      </c>
      <c r="AB39" s="172" t="s">
        <v>173</v>
      </c>
      <c r="AC39" s="172" t="s">
        <v>174</v>
      </c>
      <c r="AD39" s="172" t="s">
        <v>175</v>
      </c>
      <c r="AE39" s="172" t="s">
        <v>114</v>
      </c>
      <c r="AF39" s="172" t="s">
        <v>176</v>
      </c>
      <c r="AG39" s="172" t="s">
        <v>177</v>
      </c>
      <c r="AH39" s="172" t="s">
        <v>5933</v>
      </c>
      <c r="AI39" s="172" t="s">
        <v>6217</v>
      </c>
      <c r="AJ39" s="172" t="s">
        <v>6501</v>
      </c>
      <c r="AK39" s="173" t="s">
        <v>117</v>
      </c>
      <c r="AL39" s="174" t="s">
        <v>178</v>
      </c>
    </row>
    <row r="40" spans="1:38" ht="15.75" x14ac:dyDescent="0.25">
      <c r="A40" s="176" t="s">
        <v>1616</v>
      </c>
      <c r="B40" s="175" t="str">
        <f t="shared" si="1"/>
        <v>Éthique, bientraitance et repas</v>
      </c>
      <c r="C40" s="143">
        <v>34</v>
      </c>
      <c r="D40" s="172" t="s">
        <v>1613</v>
      </c>
      <c r="E40" s="172">
        <v>85</v>
      </c>
      <c r="F40" s="172" t="s">
        <v>92</v>
      </c>
      <c r="G40" s="172" t="s">
        <v>93</v>
      </c>
      <c r="H40" s="172" t="s">
        <v>1614</v>
      </c>
      <c r="I40" s="172" t="s">
        <v>1615</v>
      </c>
      <c r="J40" s="172" t="s">
        <v>1616</v>
      </c>
      <c r="K40" s="172" t="s">
        <v>1617</v>
      </c>
      <c r="L40" s="172" t="s">
        <v>276</v>
      </c>
      <c r="M40" s="172" t="s">
        <v>1618</v>
      </c>
      <c r="N40" s="172" t="s">
        <v>1619</v>
      </c>
      <c r="O40" s="172" t="s">
        <v>1620</v>
      </c>
      <c r="P40" s="172" t="s">
        <v>102</v>
      </c>
      <c r="Q40" s="172" t="s">
        <v>103</v>
      </c>
      <c r="R40" s="172" t="s">
        <v>104</v>
      </c>
      <c r="S40" s="172" t="s">
        <v>4820</v>
      </c>
      <c r="T40" s="172" t="s">
        <v>4821</v>
      </c>
      <c r="U40" s="172" t="s">
        <v>4822</v>
      </c>
      <c r="V40" s="172" t="s">
        <v>1621</v>
      </c>
      <c r="W40" s="172" t="s">
        <v>1622</v>
      </c>
      <c r="X40" s="172" t="s">
        <v>1623</v>
      </c>
      <c r="Y40" s="172" t="s">
        <v>1624</v>
      </c>
      <c r="Z40" s="172" t="s">
        <v>1625</v>
      </c>
      <c r="AA40" s="172" t="s">
        <v>1626</v>
      </c>
      <c r="AB40" s="172" t="s">
        <v>1627</v>
      </c>
      <c r="AC40" s="172" t="s">
        <v>1628</v>
      </c>
      <c r="AD40" s="172" t="s">
        <v>1629</v>
      </c>
      <c r="AE40" s="172" t="s">
        <v>1630</v>
      </c>
      <c r="AF40" s="172" t="s">
        <v>1631</v>
      </c>
      <c r="AG40" s="172" t="s">
        <v>1632</v>
      </c>
      <c r="AH40" s="172" t="s">
        <v>6014</v>
      </c>
      <c r="AI40" s="172" t="s">
        <v>6298</v>
      </c>
      <c r="AJ40" s="172" t="s">
        <v>6582</v>
      </c>
      <c r="AK40" s="173" t="s">
        <v>350</v>
      </c>
      <c r="AL40" s="174" t="s">
        <v>1633</v>
      </c>
    </row>
    <row r="41" spans="1:38" ht="15.75" x14ac:dyDescent="0.25">
      <c r="A41" s="176" t="s">
        <v>1635</v>
      </c>
      <c r="B41" s="175" t="str">
        <f t="shared" si="1"/>
        <v>Éthique, bientraitance et repas</v>
      </c>
      <c r="C41" s="143">
        <v>35</v>
      </c>
      <c r="D41" s="172" t="s">
        <v>1634</v>
      </c>
      <c r="E41" s="172">
        <v>86</v>
      </c>
      <c r="F41" s="172" t="s">
        <v>92</v>
      </c>
      <c r="G41" s="172" t="s">
        <v>93</v>
      </c>
      <c r="H41" s="172" t="s">
        <v>1614</v>
      </c>
      <c r="I41" s="172" t="s">
        <v>1615</v>
      </c>
      <c r="J41" s="172" t="s">
        <v>1635</v>
      </c>
      <c r="K41" s="172" t="s">
        <v>1636</v>
      </c>
      <c r="L41" s="172" t="s">
        <v>276</v>
      </c>
      <c r="M41" s="172" t="s">
        <v>1637</v>
      </c>
      <c r="N41" s="172" t="s">
        <v>1638</v>
      </c>
      <c r="O41" s="172" t="s">
        <v>1639</v>
      </c>
      <c r="P41" s="172" t="s">
        <v>102</v>
      </c>
      <c r="Q41" s="172" t="s">
        <v>103</v>
      </c>
      <c r="R41" s="172" t="s">
        <v>104</v>
      </c>
      <c r="S41" s="172" t="s">
        <v>4823</v>
      </c>
      <c r="T41" s="172" t="s">
        <v>4824</v>
      </c>
      <c r="U41" s="172" t="s">
        <v>4825</v>
      </c>
      <c r="V41" s="172" t="s">
        <v>1640</v>
      </c>
      <c r="W41" s="172" t="s">
        <v>1641</v>
      </c>
      <c r="X41" s="172" t="s">
        <v>1642</v>
      </c>
      <c r="Y41" s="172" t="s">
        <v>1643</v>
      </c>
      <c r="Z41" s="172" t="s">
        <v>1644</v>
      </c>
      <c r="AA41" s="172" t="s">
        <v>1645</v>
      </c>
      <c r="AB41" s="172" t="s">
        <v>1646</v>
      </c>
      <c r="AC41" s="172" t="s">
        <v>1647</v>
      </c>
      <c r="AD41" s="172" t="s">
        <v>1648</v>
      </c>
      <c r="AE41" s="172" t="s">
        <v>1630</v>
      </c>
      <c r="AF41" s="172" t="s">
        <v>1649</v>
      </c>
      <c r="AG41" s="172" t="s">
        <v>1650</v>
      </c>
      <c r="AH41" s="172" t="s">
        <v>6015</v>
      </c>
      <c r="AI41" s="172" t="s">
        <v>6299</v>
      </c>
      <c r="AJ41" s="172" t="s">
        <v>6583</v>
      </c>
      <c r="AK41" s="173" t="s">
        <v>350</v>
      </c>
      <c r="AL41" s="174" t="s">
        <v>1651</v>
      </c>
    </row>
    <row r="42" spans="1:38" ht="15.75" x14ac:dyDescent="0.25">
      <c r="A42" s="176" t="s">
        <v>2617</v>
      </c>
      <c r="B42" s="175" t="str">
        <f t="shared" si="1"/>
        <v>Autonomie, outils et manger-main</v>
      </c>
      <c r="C42" s="143">
        <v>36</v>
      </c>
      <c r="D42" s="172" t="s">
        <v>2614</v>
      </c>
      <c r="E42" s="172">
        <v>142</v>
      </c>
      <c r="F42" s="172" t="s">
        <v>92</v>
      </c>
      <c r="G42" s="172" t="s">
        <v>93</v>
      </c>
      <c r="H42" s="172" t="s">
        <v>2615</v>
      </c>
      <c r="I42" s="172" t="s">
        <v>2616</v>
      </c>
      <c r="J42" s="172" t="s">
        <v>2617</v>
      </c>
      <c r="K42" s="172" t="s">
        <v>2618</v>
      </c>
      <c r="L42" s="172" t="s">
        <v>276</v>
      </c>
      <c r="M42" s="172" t="s">
        <v>2619</v>
      </c>
      <c r="N42" s="172" t="s">
        <v>2620</v>
      </c>
      <c r="O42" s="172" t="s">
        <v>2621</v>
      </c>
      <c r="P42" s="172" t="s">
        <v>102</v>
      </c>
      <c r="Q42" s="172" t="s">
        <v>103</v>
      </c>
      <c r="R42" s="172" t="s">
        <v>104</v>
      </c>
      <c r="S42" s="172" t="s">
        <v>5009</v>
      </c>
      <c r="T42" s="172" t="s">
        <v>5010</v>
      </c>
      <c r="U42" s="172" t="s">
        <v>5011</v>
      </c>
      <c r="V42" s="172" t="s">
        <v>2622</v>
      </c>
      <c r="W42" s="172" t="s">
        <v>2623</v>
      </c>
      <c r="X42" s="172" t="s">
        <v>2624</v>
      </c>
      <c r="Y42" s="172" t="s">
        <v>2625</v>
      </c>
      <c r="Z42" s="172" t="s">
        <v>2626</v>
      </c>
      <c r="AA42" s="172" t="s">
        <v>2627</v>
      </c>
      <c r="AB42" s="172" t="s">
        <v>2628</v>
      </c>
      <c r="AC42" s="172" t="s">
        <v>2629</v>
      </c>
      <c r="AD42" s="172" t="s">
        <v>2630</v>
      </c>
      <c r="AE42" s="172" t="s">
        <v>2631</v>
      </c>
      <c r="AF42" s="172" t="s">
        <v>2632</v>
      </c>
      <c r="AG42" s="172" t="s">
        <v>1424</v>
      </c>
      <c r="AH42" s="172" t="s">
        <v>6071</v>
      </c>
      <c r="AI42" s="172" t="s">
        <v>6355</v>
      </c>
      <c r="AJ42" s="172" t="s">
        <v>6639</v>
      </c>
      <c r="AK42" s="173" t="s">
        <v>350</v>
      </c>
      <c r="AL42" s="174" t="s">
        <v>2633</v>
      </c>
    </row>
    <row r="43" spans="1:38" ht="15.75" x14ac:dyDescent="0.25">
      <c r="A43" s="176" t="s">
        <v>783</v>
      </c>
      <c r="B43" s="175" t="str">
        <f t="shared" si="1"/>
        <v>Qualité du repas, appétence et identification</v>
      </c>
      <c r="C43" s="143">
        <v>37</v>
      </c>
      <c r="D43" s="172" t="s">
        <v>782</v>
      </c>
      <c r="E43" s="172">
        <v>38</v>
      </c>
      <c r="F43" s="172" t="s">
        <v>92</v>
      </c>
      <c r="G43" s="172" t="s">
        <v>331</v>
      </c>
      <c r="H43" s="172" t="s">
        <v>764</v>
      </c>
      <c r="I43" s="172" t="s">
        <v>765</v>
      </c>
      <c r="J43" s="172" t="s">
        <v>783</v>
      </c>
      <c r="K43" s="172" t="s">
        <v>784</v>
      </c>
      <c r="L43" s="172" t="s">
        <v>276</v>
      </c>
      <c r="M43" s="172" t="s">
        <v>785</v>
      </c>
      <c r="N43" s="172" t="s">
        <v>786</v>
      </c>
      <c r="O43" s="172" t="s">
        <v>787</v>
      </c>
      <c r="P43" s="172" t="s">
        <v>102</v>
      </c>
      <c r="Q43" s="172" t="s">
        <v>103</v>
      </c>
      <c r="R43" s="172" t="s">
        <v>104</v>
      </c>
      <c r="S43" s="172" t="s">
        <v>4664</v>
      </c>
      <c r="T43" s="172" t="s">
        <v>4665</v>
      </c>
      <c r="U43" s="172" t="s">
        <v>4666</v>
      </c>
      <c r="V43" s="172" t="s">
        <v>788</v>
      </c>
      <c r="W43" s="172" t="s">
        <v>789</v>
      </c>
      <c r="X43" s="172" t="s">
        <v>790</v>
      </c>
      <c r="Y43" s="172" t="s">
        <v>791</v>
      </c>
      <c r="Z43" s="172" t="s">
        <v>792</v>
      </c>
      <c r="AA43" s="172" t="s">
        <v>793</v>
      </c>
      <c r="AB43" s="172" t="s">
        <v>794</v>
      </c>
      <c r="AC43" s="172" t="s">
        <v>795</v>
      </c>
      <c r="AD43" s="172" t="s">
        <v>796</v>
      </c>
      <c r="AE43" s="172" t="s">
        <v>114</v>
      </c>
      <c r="AF43" s="172" t="s">
        <v>571</v>
      </c>
      <c r="AG43" s="172" t="s">
        <v>797</v>
      </c>
      <c r="AH43" s="172" t="s">
        <v>5967</v>
      </c>
      <c r="AI43" s="172" t="s">
        <v>6251</v>
      </c>
      <c r="AJ43" s="172" t="s">
        <v>6535</v>
      </c>
      <c r="AK43" s="173" t="s">
        <v>350</v>
      </c>
      <c r="AL43" s="174" t="s">
        <v>798</v>
      </c>
    </row>
    <row r="44" spans="1:38" ht="15.75" x14ac:dyDescent="0.25">
      <c r="A44" s="176" t="s">
        <v>1009</v>
      </c>
      <c r="B44" s="175" t="str">
        <f t="shared" si="1"/>
        <v>Production cuisine, hygiène et PMS</v>
      </c>
      <c r="C44" s="143">
        <v>38</v>
      </c>
      <c r="D44" s="172" t="s">
        <v>1008</v>
      </c>
      <c r="E44" s="172">
        <v>51</v>
      </c>
      <c r="F44" s="172" t="s">
        <v>92</v>
      </c>
      <c r="G44" s="172" t="s">
        <v>93</v>
      </c>
      <c r="H44" s="172" t="s">
        <v>970</v>
      </c>
      <c r="I44" s="172" t="s">
        <v>971</v>
      </c>
      <c r="J44" s="172" t="s">
        <v>1009</v>
      </c>
      <c r="K44" s="172" t="s">
        <v>1010</v>
      </c>
      <c r="L44" s="172" t="s">
        <v>276</v>
      </c>
      <c r="M44" s="172" t="s">
        <v>1011</v>
      </c>
      <c r="N44" s="172" t="s">
        <v>1012</v>
      </c>
      <c r="O44" s="172" t="s">
        <v>1013</v>
      </c>
      <c r="P44" s="172" t="s">
        <v>102</v>
      </c>
      <c r="Q44" s="172" t="s">
        <v>103</v>
      </c>
      <c r="R44" s="172" t="s">
        <v>104</v>
      </c>
      <c r="S44" s="172" t="s">
        <v>4709</v>
      </c>
      <c r="T44" s="172" t="s">
        <v>4710</v>
      </c>
      <c r="U44" s="172" t="s">
        <v>4711</v>
      </c>
      <c r="V44" s="172" t="s">
        <v>1014</v>
      </c>
      <c r="W44" s="172" t="s">
        <v>1015</v>
      </c>
      <c r="X44" s="172" t="s">
        <v>1016</v>
      </c>
      <c r="Y44" s="172" t="s">
        <v>1017</v>
      </c>
      <c r="Z44" s="172" t="s">
        <v>1018</v>
      </c>
      <c r="AA44" s="172" t="s">
        <v>1019</v>
      </c>
      <c r="AB44" s="172" t="s">
        <v>1020</v>
      </c>
      <c r="AC44" s="172" t="s">
        <v>1021</v>
      </c>
      <c r="AD44" s="172" t="s">
        <v>1022</v>
      </c>
      <c r="AE44" s="172" t="s">
        <v>986</v>
      </c>
      <c r="AF44" s="172" t="s">
        <v>1023</v>
      </c>
      <c r="AG44" s="172" t="s">
        <v>1024</v>
      </c>
      <c r="AH44" s="172" t="s">
        <v>5980</v>
      </c>
      <c r="AI44" s="172" t="s">
        <v>6264</v>
      </c>
      <c r="AJ44" s="172" t="s">
        <v>6548</v>
      </c>
      <c r="AK44" s="173" t="s">
        <v>350</v>
      </c>
      <c r="AL44" s="174" t="s">
        <v>1025</v>
      </c>
    </row>
    <row r="45" spans="1:38" ht="15.75" x14ac:dyDescent="0.25">
      <c r="A45" s="176" t="s">
        <v>1529</v>
      </c>
      <c r="B45" s="175" t="str">
        <f t="shared" si="1"/>
        <v>Refus alimentaires et adaptation</v>
      </c>
      <c r="C45" s="143">
        <v>39</v>
      </c>
      <c r="D45" s="172" t="s">
        <v>1528</v>
      </c>
      <c r="E45" s="172">
        <v>80</v>
      </c>
      <c r="F45" s="172" t="s">
        <v>92</v>
      </c>
      <c r="G45" s="172" t="s">
        <v>93</v>
      </c>
      <c r="H45" s="172" t="s">
        <v>1407</v>
      </c>
      <c r="I45" s="172" t="s">
        <v>1408</v>
      </c>
      <c r="J45" s="172" t="s">
        <v>1529</v>
      </c>
      <c r="K45" s="172" t="s">
        <v>1530</v>
      </c>
      <c r="L45" s="172" t="s">
        <v>276</v>
      </c>
      <c r="M45" s="172" t="s">
        <v>1531</v>
      </c>
      <c r="N45" s="172" t="s">
        <v>1532</v>
      </c>
      <c r="O45" s="172" t="s">
        <v>1533</v>
      </c>
      <c r="P45" s="172" t="s">
        <v>102</v>
      </c>
      <c r="Q45" s="172" t="s">
        <v>103</v>
      </c>
      <c r="R45" s="172" t="s">
        <v>104</v>
      </c>
      <c r="S45" s="172" t="s">
        <v>4804</v>
      </c>
      <c r="T45" s="172" t="s">
        <v>4805</v>
      </c>
      <c r="U45" s="172" t="s">
        <v>4806</v>
      </c>
      <c r="V45" s="172" t="s">
        <v>1534</v>
      </c>
      <c r="W45" s="172" t="s">
        <v>1535</v>
      </c>
      <c r="X45" s="172" t="s">
        <v>1536</v>
      </c>
      <c r="Y45" s="172" t="s">
        <v>1537</v>
      </c>
      <c r="Z45" s="172" t="s">
        <v>1538</v>
      </c>
      <c r="AA45" s="172" t="s">
        <v>1539</v>
      </c>
      <c r="AB45" s="172" t="s">
        <v>1540</v>
      </c>
      <c r="AC45" s="172" t="s">
        <v>1541</v>
      </c>
      <c r="AD45" s="172" t="s">
        <v>1542</v>
      </c>
      <c r="AE45" s="172" t="s">
        <v>114</v>
      </c>
      <c r="AF45" s="172" t="s">
        <v>1543</v>
      </c>
      <c r="AG45" s="172" t="s">
        <v>1424</v>
      </c>
      <c r="AH45" s="172" t="s">
        <v>6009</v>
      </c>
      <c r="AI45" s="172" t="s">
        <v>6293</v>
      </c>
      <c r="AJ45" s="172" t="s">
        <v>6577</v>
      </c>
      <c r="AK45" s="173" t="s">
        <v>350</v>
      </c>
      <c r="AL45" s="174" t="s">
        <v>1544</v>
      </c>
    </row>
    <row r="46" spans="1:38" ht="15.75" x14ac:dyDescent="0.25">
      <c r="A46" s="176" t="s">
        <v>1707</v>
      </c>
      <c r="B46" s="175" t="str">
        <f t="shared" si="1"/>
        <v>Éthique, bientraitance et repas</v>
      </c>
      <c r="C46" s="143">
        <v>40</v>
      </c>
      <c r="D46" s="172" t="s">
        <v>1706</v>
      </c>
      <c r="E46" s="172">
        <v>90</v>
      </c>
      <c r="F46" s="172" t="s">
        <v>92</v>
      </c>
      <c r="G46" s="172" t="s">
        <v>93</v>
      </c>
      <c r="H46" s="172" t="s">
        <v>1614</v>
      </c>
      <c r="I46" s="172" t="s">
        <v>1615</v>
      </c>
      <c r="J46" s="172" t="s">
        <v>1707</v>
      </c>
      <c r="K46" s="172" t="s">
        <v>1708</v>
      </c>
      <c r="L46" s="172" t="s">
        <v>276</v>
      </c>
      <c r="M46" s="172" t="s">
        <v>1709</v>
      </c>
      <c r="N46" s="172" t="s">
        <v>1710</v>
      </c>
      <c r="O46" s="172" t="s">
        <v>1711</v>
      </c>
      <c r="P46" s="172" t="s">
        <v>102</v>
      </c>
      <c r="Q46" s="172" t="s">
        <v>103</v>
      </c>
      <c r="R46" s="172" t="s">
        <v>104</v>
      </c>
      <c r="S46" s="172" t="s">
        <v>4835</v>
      </c>
      <c r="T46" s="172" t="s">
        <v>4836</v>
      </c>
      <c r="U46" s="172" t="s">
        <v>4837</v>
      </c>
      <c r="V46" s="172" t="s">
        <v>1712</v>
      </c>
      <c r="W46" s="172" t="s">
        <v>1713</v>
      </c>
      <c r="X46" s="172" t="s">
        <v>1714</v>
      </c>
      <c r="Y46" s="172" t="s">
        <v>1715</v>
      </c>
      <c r="Z46" s="172" t="s">
        <v>1716</v>
      </c>
      <c r="AA46" s="172" t="s">
        <v>1717</v>
      </c>
      <c r="AB46" s="172" t="s">
        <v>1718</v>
      </c>
      <c r="AC46" s="172" t="s">
        <v>1719</v>
      </c>
      <c r="AD46" s="172" t="s">
        <v>1720</v>
      </c>
      <c r="AE46" s="172" t="s">
        <v>1630</v>
      </c>
      <c r="AF46" s="172" t="s">
        <v>1721</v>
      </c>
      <c r="AG46" s="172" t="s">
        <v>1722</v>
      </c>
      <c r="AH46" s="172" t="s">
        <v>6019</v>
      </c>
      <c r="AI46" s="172" t="s">
        <v>6303</v>
      </c>
      <c r="AJ46" s="172" t="s">
        <v>6587</v>
      </c>
      <c r="AK46" s="173" t="s">
        <v>350</v>
      </c>
      <c r="AL46" s="174" t="s">
        <v>1723</v>
      </c>
    </row>
    <row r="47" spans="1:38" ht="15.75" x14ac:dyDescent="0.25">
      <c r="A47" s="176" t="s">
        <v>1814</v>
      </c>
      <c r="B47" s="175" t="str">
        <f t="shared" si="1"/>
        <v>Éthique, bientraitance et repas</v>
      </c>
      <c r="C47" s="143">
        <v>41</v>
      </c>
      <c r="D47" s="172" t="s">
        <v>1813</v>
      </c>
      <c r="E47" s="172">
        <v>96</v>
      </c>
      <c r="F47" s="172" t="s">
        <v>92</v>
      </c>
      <c r="G47" s="172" t="s">
        <v>93</v>
      </c>
      <c r="H47" s="172" t="s">
        <v>1614</v>
      </c>
      <c r="I47" s="172" t="s">
        <v>1615</v>
      </c>
      <c r="J47" s="172" t="s">
        <v>1814</v>
      </c>
      <c r="K47" s="172" t="s">
        <v>1815</v>
      </c>
      <c r="L47" s="172" t="s">
        <v>276</v>
      </c>
      <c r="M47" s="172" t="s">
        <v>1816</v>
      </c>
      <c r="N47" s="172" t="s">
        <v>1817</v>
      </c>
      <c r="O47" s="172" t="s">
        <v>1818</v>
      </c>
      <c r="P47" s="172" t="s">
        <v>102</v>
      </c>
      <c r="Q47" s="172" t="s">
        <v>103</v>
      </c>
      <c r="R47" s="172" t="s">
        <v>104</v>
      </c>
      <c r="S47" s="172" t="s">
        <v>4858</v>
      </c>
      <c r="T47" s="172" t="s">
        <v>4859</v>
      </c>
      <c r="U47" s="172" t="s">
        <v>4860</v>
      </c>
      <c r="V47" s="172" t="s">
        <v>1819</v>
      </c>
      <c r="W47" s="172" t="s">
        <v>1820</v>
      </c>
      <c r="X47" s="172" t="s">
        <v>1821</v>
      </c>
      <c r="Y47" s="172" t="s">
        <v>1822</v>
      </c>
      <c r="Z47" s="172" t="s">
        <v>1823</v>
      </c>
      <c r="AA47" s="172" t="s">
        <v>1824</v>
      </c>
      <c r="AB47" s="172" t="s">
        <v>1825</v>
      </c>
      <c r="AC47" s="172" t="s">
        <v>1826</v>
      </c>
      <c r="AD47" s="172" t="s">
        <v>1827</v>
      </c>
      <c r="AE47" s="172" t="s">
        <v>1630</v>
      </c>
      <c r="AF47" s="172" t="s">
        <v>1828</v>
      </c>
      <c r="AG47" s="172" t="s">
        <v>1829</v>
      </c>
      <c r="AH47" s="172" t="s">
        <v>6025</v>
      </c>
      <c r="AI47" s="172" t="s">
        <v>6309</v>
      </c>
      <c r="AJ47" s="172" t="s">
        <v>6593</v>
      </c>
      <c r="AK47" s="173" t="s">
        <v>350</v>
      </c>
      <c r="AL47" s="174" t="s">
        <v>1830</v>
      </c>
    </row>
    <row r="48" spans="1:38" ht="15.75" x14ac:dyDescent="0.25">
      <c r="A48" s="176" t="s">
        <v>1885</v>
      </c>
      <c r="B48" s="175" t="str">
        <f t="shared" si="1"/>
        <v>Coordination cuisine, soins et salle</v>
      </c>
      <c r="C48" s="143">
        <v>42</v>
      </c>
      <c r="D48" s="172" t="s">
        <v>1884</v>
      </c>
      <c r="E48" s="172">
        <v>100</v>
      </c>
      <c r="F48" s="172" t="s">
        <v>92</v>
      </c>
      <c r="G48" s="172" t="s">
        <v>93</v>
      </c>
      <c r="H48" s="172" t="s">
        <v>1832</v>
      </c>
      <c r="I48" s="172" t="s">
        <v>1833</v>
      </c>
      <c r="J48" s="172" t="s">
        <v>1885</v>
      </c>
      <c r="K48" s="172" t="s">
        <v>1886</v>
      </c>
      <c r="L48" s="172" t="s">
        <v>276</v>
      </c>
      <c r="M48" s="172" t="s">
        <v>1887</v>
      </c>
      <c r="N48" s="172" t="s">
        <v>1888</v>
      </c>
      <c r="O48" s="172" t="s">
        <v>1889</v>
      </c>
      <c r="P48" s="172" t="s">
        <v>102</v>
      </c>
      <c r="Q48" s="172" t="s">
        <v>103</v>
      </c>
      <c r="R48" s="172" t="s">
        <v>104</v>
      </c>
      <c r="S48" s="172" t="s">
        <v>4870</v>
      </c>
      <c r="T48" s="172" t="s">
        <v>4871</v>
      </c>
      <c r="U48" s="172" t="s">
        <v>4872</v>
      </c>
      <c r="V48" s="172" t="s">
        <v>1890</v>
      </c>
      <c r="W48" s="172" t="s">
        <v>1891</v>
      </c>
      <c r="X48" s="172" t="s">
        <v>1892</v>
      </c>
      <c r="Y48" s="172" t="s">
        <v>1893</v>
      </c>
      <c r="Z48" s="172" t="s">
        <v>1894</v>
      </c>
      <c r="AA48" s="172" t="s">
        <v>1895</v>
      </c>
      <c r="AB48" s="172" t="s">
        <v>1896</v>
      </c>
      <c r="AC48" s="172" t="s">
        <v>1897</v>
      </c>
      <c r="AD48" s="172" t="s">
        <v>1898</v>
      </c>
      <c r="AE48" s="172" t="s">
        <v>692</v>
      </c>
      <c r="AF48" s="172" t="s">
        <v>1899</v>
      </c>
      <c r="AG48" s="172" t="s">
        <v>1424</v>
      </c>
      <c r="AH48" s="172" t="s">
        <v>6029</v>
      </c>
      <c r="AI48" s="172" t="s">
        <v>6313</v>
      </c>
      <c r="AJ48" s="172" t="s">
        <v>6597</v>
      </c>
      <c r="AK48" s="173" t="s">
        <v>350</v>
      </c>
      <c r="AL48" s="174" t="s">
        <v>1900</v>
      </c>
    </row>
    <row r="49" spans="1:38" ht="15.75" x14ac:dyDescent="0.25">
      <c r="A49" s="176" t="s">
        <v>1953</v>
      </c>
      <c r="B49" s="175" t="str">
        <f t="shared" si="1"/>
        <v>Coordination cuisine, soins et salle</v>
      </c>
      <c r="C49" s="143">
        <v>43</v>
      </c>
      <c r="D49" s="172" t="s">
        <v>1952</v>
      </c>
      <c r="E49" s="172">
        <v>104</v>
      </c>
      <c r="F49" s="172" t="s">
        <v>92</v>
      </c>
      <c r="G49" s="172" t="s">
        <v>93</v>
      </c>
      <c r="H49" s="172" t="s">
        <v>1832</v>
      </c>
      <c r="I49" s="172" t="s">
        <v>1833</v>
      </c>
      <c r="J49" s="172" t="s">
        <v>1953</v>
      </c>
      <c r="K49" s="172" t="s">
        <v>1954</v>
      </c>
      <c r="L49" s="172" t="s">
        <v>276</v>
      </c>
      <c r="M49" s="172" t="s">
        <v>1955</v>
      </c>
      <c r="N49" s="172" t="s">
        <v>1956</v>
      </c>
      <c r="O49" s="172" t="s">
        <v>1957</v>
      </c>
      <c r="P49" s="172" t="s">
        <v>102</v>
      </c>
      <c r="Q49" s="172" t="s">
        <v>103</v>
      </c>
      <c r="R49" s="172" t="s">
        <v>104</v>
      </c>
      <c r="S49" s="172" t="s">
        <v>4882</v>
      </c>
      <c r="T49" s="172" t="s">
        <v>4883</v>
      </c>
      <c r="U49" s="172" t="s">
        <v>4884</v>
      </c>
      <c r="V49" s="172" t="s">
        <v>1958</v>
      </c>
      <c r="W49" s="172" t="s">
        <v>1959</v>
      </c>
      <c r="X49" s="172" t="s">
        <v>1960</v>
      </c>
      <c r="Y49" s="172" t="s">
        <v>1961</v>
      </c>
      <c r="Z49" s="172" t="s">
        <v>1962</v>
      </c>
      <c r="AA49" s="172" t="s">
        <v>1963</v>
      </c>
      <c r="AB49" s="172" t="s">
        <v>1964</v>
      </c>
      <c r="AC49" s="172" t="s">
        <v>1965</v>
      </c>
      <c r="AD49" s="172" t="s">
        <v>1966</v>
      </c>
      <c r="AE49" s="172" t="s">
        <v>692</v>
      </c>
      <c r="AF49" s="172" t="s">
        <v>1967</v>
      </c>
      <c r="AG49" s="172" t="s">
        <v>1424</v>
      </c>
      <c r="AH49" s="172" t="s">
        <v>6033</v>
      </c>
      <c r="AI49" s="172" t="s">
        <v>6317</v>
      </c>
      <c r="AJ49" s="172" t="s">
        <v>6601</v>
      </c>
      <c r="AK49" s="173" t="s">
        <v>350</v>
      </c>
      <c r="AL49" s="174" t="s">
        <v>1968</v>
      </c>
    </row>
    <row r="50" spans="1:38" ht="15.75" x14ac:dyDescent="0.25">
      <c r="A50" s="176" t="s">
        <v>2143</v>
      </c>
      <c r="B50" s="175" t="str">
        <f t="shared" si="1"/>
        <v>Cadre réglementaire et ESMS</v>
      </c>
      <c r="C50" s="143">
        <v>44</v>
      </c>
      <c r="D50" s="172" t="s">
        <v>2142</v>
      </c>
      <c r="E50" s="172">
        <v>115</v>
      </c>
      <c r="F50" s="172" t="s">
        <v>92</v>
      </c>
      <c r="G50" s="172" t="s">
        <v>2038</v>
      </c>
      <c r="H50" s="172" t="s">
        <v>2039</v>
      </c>
      <c r="I50" s="172" t="s">
        <v>2040</v>
      </c>
      <c r="J50" s="172" t="s">
        <v>2143</v>
      </c>
      <c r="K50" s="172" t="s">
        <v>2144</v>
      </c>
      <c r="L50" s="172" t="s">
        <v>276</v>
      </c>
      <c r="M50" s="172" t="s">
        <v>2145</v>
      </c>
      <c r="N50" s="172" t="s">
        <v>2146</v>
      </c>
      <c r="O50" s="172" t="s">
        <v>2147</v>
      </c>
      <c r="P50" s="172" t="s">
        <v>102</v>
      </c>
      <c r="Q50" s="172" t="s">
        <v>103</v>
      </c>
      <c r="R50" s="172" t="s">
        <v>104</v>
      </c>
      <c r="S50" s="172" t="s">
        <v>4919</v>
      </c>
      <c r="T50" s="172" t="s">
        <v>4920</v>
      </c>
      <c r="U50" s="172" t="s">
        <v>4921</v>
      </c>
      <c r="V50" s="172" t="s">
        <v>2148</v>
      </c>
      <c r="W50" s="172" t="s">
        <v>2149</v>
      </c>
      <c r="X50" s="172" t="s">
        <v>2150</v>
      </c>
      <c r="Y50" s="172" t="s">
        <v>2151</v>
      </c>
      <c r="Z50" s="172" t="s">
        <v>2152</v>
      </c>
      <c r="AA50" s="172" t="s">
        <v>2153</v>
      </c>
      <c r="AB50" s="172" t="s">
        <v>2154</v>
      </c>
      <c r="AC50" s="172" t="s">
        <v>2155</v>
      </c>
      <c r="AD50" s="172" t="s">
        <v>2156</v>
      </c>
      <c r="AE50" s="172" t="s">
        <v>692</v>
      </c>
      <c r="AF50" s="172" t="s">
        <v>2157</v>
      </c>
      <c r="AG50" s="172" t="s">
        <v>1424</v>
      </c>
      <c r="AH50" s="172" t="s">
        <v>6044</v>
      </c>
      <c r="AI50" s="172" t="s">
        <v>6328</v>
      </c>
      <c r="AJ50" s="172" t="s">
        <v>6612</v>
      </c>
      <c r="AK50" s="173" t="s">
        <v>350</v>
      </c>
      <c r="AL50" s="174" t="s">
        <v>2158</v>
      </c>
    </row>
    <row r="51" spans="1:38" ht="15.75" x14ac:dyDescent="0.25">
      <c r="A51" s="176" t="s">
        <v>2530</v>
      </c>
      <c r="B51" s="175" t="str">
        <f t="shared" si="1"/>
        <v>Allergènes, régimes et traçabilité convive</v>
      </c>
      <c r="C51" s="143">
        <v>45</v>
      </c>
      <c r="D51" s="172" t="s">
        <v>2529</v>
      </c>
      <c r="E51" s="172">
        <v>137</v>
      </c>
      <c r="F51" s="172" t="s">
        <v>92</v>
      </c>
      <c r="G51" s="172" t="s">
        <v>93</v>
      </c>
      <c r="H51" s="172" t="s">
        <v>2427</v>
      </c>
      <c r="I51" s="172" t="s">
        <v>2428</v>
      </c>
      <c r="J51" s="172" t="s">
        <v>2530</v>
      </c>
      <c r="K51" s="172" t="s">
        <v>2531</v>
      </c>
      <c r="L51" s="172" t="s">
        <v>182</v>
      </c>
      <c r="M51" s="172" t="s">
        <v>2532</v>
      </c>
      <c r="N51" s="172" t="s">
        <v>2533</v>
      </c>
      <c r="O51" s="172" t="s">
        <v>2534</v>
      </c>
      <c r="P51" s="172" t="s">
        <v>102</v>
      </c>
      <c r="Q51" s="172" t="s">
        <v>103</v>
      </c>
      <c r="R51" s="172" t="s">
        <v>104</v>
      </c>
      <c r="S51" s="172" t="s">
        <v>4990</v>
      </c>
      <c r="T51" s="172" t="s">
        <v>4991</v>
      </c>
      <c r="U51" s="172" t="s">
        <v>4992</v>
      </c>
      <c r="V51" s="172" t="s">
        <v>2535</v>
      </c>
      <c r="W51" s="172" t="s">
        <v>2536</v>
      </c>
      <c r="X51" s="172" t="s">
        <v>2537</v>
      </c>
      <c r="Y51" s="172" t="s">
        <v>2538</v>
      </c>
      <c r="Z51" s="172" t="s">
        <v>2539</v>
      </c>
      <c r="AA51" s="172" t="s">
        <v>2540</v>
      </c>
      <c r="AB51" s="172" t="s">
        <v>2541</v>
      </c>
      <c r="AC51" s="172" t="s">
        <v>2542</v>
      </c>
      <c r="AD51" s="172" t="s">
        <v>2543</v>
      </c>
      <c r="AE51" s="172" t="s">
        <v>476</v>
      </c>
      <c r="AF51" s="172" t="s">
        <v>2544</v>
      </c>
      <c r="AG51" s="172" t="s">
        <v>1424</v>
      </c>
      <c r="AH51" s="172" t="s">
        <v>6066</v>
      </c>
      <c r="AI51" s="172" t="s">
        <v>6350</v>
      </c>
      <c r="AJ51" s="172" t="s">
        <v>6634</v>
      </c>
      <c r="AK51" s="173" t="s">
        <v>350</v>
      </c>
      <c r="AL51" s="174" t="s">
        <v>2545</v>
      </c>
    </row>
    <row r="52" spans="1:38" ht="15.75" x14ac:dyDescent="0.25">
      <c r="A52" s="176" t="s">
        <v>2771</v>
      </c>
      <c r="B52" s="175" t="str">
        <f t="shared" si="1"/>
        <v>Autonomie, outils et manger-main</v>
      </c>
      <c r="C52" s="143">
        <v>46</v>
      </c>
      <c r="D52" s="172" t="s">
        <v>2770</v>
      </c>
      <c r="E52" s="172">
        <v>151</v>
      </c>
      <c r="F52" s="172" t="s">
        <v>92</v>
      </c>
      <c r="G52" s="172" t="s">
        <v>93</v>
      </c>
      <c r="H52" s="172" t="s">
        <v>2615</v>
      </c>
      <c r="I52" s="172" t="s">
        <v>2616</v>
      </c>
      <c r="J52" s="172" t="s">
        <v>2771</v>
      </c>
      <c r="K52" s="172" t="s">
        <v>2772</v>
      </c>
      <c r="L52" s="172" t="s">
        <v>276</v>
      </c>
      <c r="M52" s="172" t="s">
        <v>2773</v>
      </c>
      <c r="N52" s="172" t="s">
        <v>2774</v>
      </c>
      <c r="O52" s="172" t="s">
        <v>2775</v>
      </c>
      <c r="P52" s="172" t="s">
        <v>102</v>
      </c>
      <c r="Q52" s="172" t="s">
        <v>103</v>
      </c>
      <c r="R52" s="172" t="s">
        <v>104</v>
      </c>
      <c r="S52" s="172" t="s">
        <v>5037</v>
      </c>
      <c r="T52" s="172" t="s">
        <v>5038</v>
      </c>
      <c r="U52" s="172" t="s">
        <v>5039</v>
      </c>
      <c r="V52" s="172" t="s">
        <v>2776</v>
      </c>
      <c r="W52" s="172" t="s">
        <v>2777</v>
      </c>
      <c r="X52" s="172" t="s">
        <v>2778</v>
      </c>
      <c r="Y52" s="172" t="s">
        <v>2779</v>
      </c>
      <c r="Z52" s="172" t="s">
        <v>2780</v>
      </c>
      <c r="AA52" s="172" t="s">
        <v>2781</v>
      </c>
      <c r="AB52" s="172" t="s">
        <v>2782</v>
      </c>
      <c r="AC52" s="172" t="s">
        <v>2783</v>
      </c>
      <c r="AD52" s="172" t="s">
        <v>2784</v>
      </c>
      <c r="AE52" s="172" t="s">
        <v>2785</v>
      </c>
      <c r="AF52" s="172" t="s">
        <v>2786</v>
      </c>
      <c r="AG52" s="172" t="s">
        <v>1424</v>
      </c>
      <c r="AH52" s="172" t="s">
        <v>6080</v>
      </c>
      <c r="AI52" s="172" t="s">
        <v>6364</v>
      </c>
      <c r="AJ52" s="172" t="s">
        <v>6648</v>
      </c>
      <c r="AK52" s="173" t="s">
        <v>350</v>
      </c>
      <c r="AL52" s="174" t="s">
        <v>2787</v>
      </c>
    </row>
    <row r="53" spans="1:38" ht="15.75" x14ac:dyDescent="0.25">
      <c r="A53" s="176" t="s">
        <v>3693</v>
      </c>
      <c r="B53" s="175" t="str">
        <f t="shared" si="1"/>
        <v>Autonomie, outils et manger-main</v>
      </c>
      <c r="C53" s="143">
        <v>47</v>
      </c>
      <c r="D53" s="172" t="s">
        <v>3691</v>
      </c>
      <c r="E53" s="172">
        <v>230</v>
      </c>
      <c r="F53" s="172" t="s">
        <v>3243</v>
      </c>
      <c r="G53" s="172" t="s">
        <v>3244</v>
      </c>
      <c r="H53" s="172" t="s">
        <v>2615</v>
      </c>
      <c r="I53" s="172" t="s">
        <v>3692</v>
      </c>
      <c r="J53" s="172" t="s">
        <v>3693</v>
      </c>
      <c r="K53" s="172" t="s">
        <v>3694</v>
      </c>
      <c r="L53" s="172" t="s">
        <v>3695</v>
      </c>
      <c r="M53" s="172" t="s">
        <v>3696</v>
      </c>
      <c r="N53" s="172" t="s">
        <v>3697</v>
      </c>
      <c r="O53" s="172" t="s">
        <v>3698</v>
      </c>
      <c r="P53" s="172" t="s">
        <v>3252</v>
      </c>
      <c r="Q53" s="172" t="s">
        <v>3253</v>
      </c>
      <c r="R53" s="172" t="s">
        <v>3254</v>
      </c>
      <c r="S53" s="172" t="s">
        <v>5298</v>
      </c>
      <c r="T53" s="172" t="s">
        <v>5299</v>
      </c>
      <c r="U53" s="172" t="s">
        <v>5300</v>
      </c>
      <c r="V53" s="172" t="s">
        <v>3699</v>
      </c>
      <c r="W53" s="172" t="s">
        <v>3256</v>
      </c>
      <c r="X53" s="172" t="s">
        <v>3257</v>
      </c>
      <c r="Y53" s="172" t="s">
        <v>3700</v>
      </c>
      <c r="Z53" s="172" t="s">
        <v>3259</v>
      </c>
      <c r="AA53" s="172" t="s">
        <v>3260</v>
      </c>
      <c r="AB53" s="172" t="s">
        <v>3701</v>
      </c>
      <c r="AC53" s="172" t="s">
        <v>3262</v>
      </c>
      <c r="AD53" s="172" t="s">
        <v>3263</v>
      </c>
      <c r="AE53" s="172" t="s">
        <v>3702</v>
      </c>
      <c r="AF53" s="172" t="s">
        <v>3265</v>
      </c>
      <c r="AG53" s="172" t="s">
        <v>3703</v>
      </c>
      <c r="AH53" s="172" t="s">
        <v>6158</v>
      </c>
      <c r="AI53" s="172" t="s">
        <v>6442</v>
      </c>
      <c r="AJ53" s="172" t="s">
        <v>6726</v>
      </c>
      <c r="AK53" s="173" t="s">
        <v>328</v>
      </c>
      <c r="AL53" s="174" t="s">
        <v>3704</v>
      </c>
    </row>
    <row r="54" spans="1:38" ht="15.75" x14ac:dyDescent="0.25">
      <c r="A54" s="176" t="s">
        <v>3693</v>
      </c>
      <c r="B54" s="175" t="str">
        <f t="shared" si="1"/>
        <v>Autonomie, outils et manger-main</v>
      </c>
      <c r="C54" s="143">
        <v>48</v>
      </c>
      <c r="D54" s="172" t="s">
        <v>3705</v>
      </c>
      <c r="E54" s="172">
        <v>231</v>
      </c>
      <c r="F54" s="172" t="s">
        <v>3243</v>
      </c>
      <c r="G54" s="172" t="s">
        <v>3244</v>
      </c>
      <c r="H54" s="172" t="s">
        <v>2615</v>
      </c>
      <c r="I54" s="172" t="s">
        <v>3692</v>
      </c>
      <c r="J54" s="172" t="s">
        <v>3693</v>
      </c>
      <c r="K54" s="172" t="s">
        <v>3706</v>
      </c>
      <c r="L54" s="172" t="s">
        <v>3707</v>
      </c>
      <c r="M54" s="172" t="s">
        <v>3708</v>
      </c>
      <c r="N54" s="172" t="s">
        <v>3709</v>
      </c>
      <c r="O54" s="172" t="s">
        <v>3710</v>
      </c>
      <c r="P54" s="172" t="s">
        <v>3252</v>
      </c>
      <c r="Q54" s="172" t="s">
        <v>3253</v>
      </c>
      <c r="R54" s="172" t="s">
        <v>3254</v>
      </c>
      <c r="S54" s="172" t="s">
        <v>5302</v>
      </c>
      <c r="T54" s="172" t="s">
        <v>5303</v>
      </c>
      <c r="U54" s="172" t="s">
        <v>5304</v>
      </c>
      <c r="V54" s="172" t="s">
        <v>3711</v>
      </c>
      <c r="W54" s="172" t="s">
        <v>3256</v>
      </c>
      <c r="X54" s="172" t="s">
        <v>3257</v>
      </c>
      <c r="Y54" s="172" t="s">
        <v>3712</v>
      </c>
      <c r="Z54" s="172" t="s">
        <v>3259</v>
      </c>
      <c r="AA54" s="172" t="s">
        <v>3260</v>
      </c>
      <c r="AB54" s="172" t="s">
        <v>3713</v>
      </c>
      <c r="AC54" s="172" t="s">
        <v>3262</v>
      </c>
      <c r="AD54" s="172" t="s">
        <v>3263</v>
      </c>
      <c r="AE54" s="172" t="s">
        <v>3702</v>
      </c>
      <c r="AF54" s="172" t="s">
        <v>3265</v>
      </c>
      <c r="AG54" s="172" t="s">
        <v>3714</v>
      </c>
      <c r="AH54" s="172" t="s">
        <v>6159</v>
      </c>
      <c r="AI54" s="172" t="s">
        <v>6443</v>
      </c>
      <c r="AJ54" s="172" t="s">
        <v>6727</v>
      </c>
      <c r="AK54" s="173" t="s">
        <v>328</v>
      </c>
      <c r="AL54" s="174" t="s">
        <v>3715</v>
      </c>
    </row>
    <row r="55" spans="1:38" ht="15.75" x14ac:dyDescent="0.25">
      <c r="A55" s="176" t="s">
        <v>3693</v>
      </c>
      <c r="B55" s="175" t="str">
        <f t="shared" si="1"/>
        <v>Autonomie, outils et manger-main</v>
      </c>
      <c r="C55" s="143">
        <v>49</v>
      </c>
      <c r="D55" s="172" t="s">
        <v>3716</v>
      </c>
      <c r="E55" s="172">
        <v>232</v>
      </c>
      <c r="F55" s="172" t="s">
        <v>3243</v>
      </c>
      <c r="G55" s="172" t="s">
        <v>3244</v>
      </c>
      <c r="H55" s="172" t="s">
        <v>2615</v>
      </c>
      <c r="I55" s="172" t="s">
        <v>3692</v>
      </c>
      <c r="J55" s="172" t="s">
        <v>3693</v>
      </c>
      <c r="K55" s="172" t="s">
        <v>3717</v>
      </c>
      <c r="L55" s="172" t="s">
        <v>3718</v>
      </c>
      <c r="M55" s="172" t="s">
        <v>3719</v>
      </c>
      <c r="N55" s="172" t="s">
        <v>3720</v>
      </c>
      <c r="O55" s="172" t="s">
        <v>3721</v>
      </c>
      <c r="P55" s="172" t="s">
        <v>3252</v>
      </c>
      <c r="Q55" s="172" t="s">
        <v>3253</v>
      </c>
      <c r="R55" s="172" t="s">
        <v>3254</v>
      </c>
      <c r="S55" s="172" t="s">
        <v>5305</v>
      </c>
      <c r="T55" s="172" t="s">
        <v>5306</v>
      </c>
      <c r="U55" s="172" t="s">
        <v>5307</v>
      </c>
      <c r="V55" s="172" t="s">
        <v>3722</v>
      </c>
      <c r="W55" s="172" t="s">
        <v>3256</v>
      </c>
      <c r="X55" s="172" t="s">
        <v>3257</v>
      </c>
      <c r="Y55" s="172" t="s">
        <v>3723</v>
      </c>
      <c r="Z55" s="172" t="s">
        <v>3259</v>
      </c>
      <c r="AA55" s="172" t="s">
        <v>3260</v>
      </c>
      <c r="AB55" s="172" t="s">
        <v>3724</v>
      </c>
      <c r="AC55" s="172" t="s">
        <v>3262</v>
      </c>
      <c r="AD55" s="172" t="s">
        <v>3263</v>
      </c>
      <c r="AE55" s="172" t="s">
        <v>3702</v>
      </c>
      <c r="AF55" s="172" t="s">
        <v>3265</v>
      </c>
      <c r="AG55" s="172" t="s">
        <v>3725</v>
      </c>
      <c r="AH55" s="172" t="s">
        <v>6160</v>
      </c>
      <c r="AI55" s="172" t="s">
        <v>6444</v>
      </c>
      <c r="AJ55" s="172" t="s">
        <v>6728</v>
      </c>
      <c r="AK55" s="173" t="s">
        <v>328</v>
      </c>
      <c r="AL55" s="174" t="s">
        <v>3726</v>
      </c>
    </row>
    <row r="56" spans="1:38" ht="15.75" x14ac:dyDescent="0.25">
      <c r="A56" s="176" t="s">
        <v>3693</v>
      </c>
      <c r="B56" s="175" t="str">
        <f t="shared" si="1"/>
        <v>Autonomie, outils et manger-main</v>
      </c>
      <c r="C56" s="143">
        <v>50</v>
      </c>
      <c r="D56" s="172" t="s">
        <v>3727</v>
      </c>
      <c r="E56" s="172">
        <v>233</v>
      </c>
      <c r="F56" s="172" t="s">
        <v>3243</v>
      </c>
      <c r="G56" s="172" t="s">
        <v>3244</v>
      </c>
      <c r="H56" s="172" t="s">
        <v>2615</v>
      </c>
      <c r="I56" s="172" t="s">
        <v>3692</v>
      </c>
      <c r="J56" s="172" t="s">
        <v>3693</v>
      </c>
      <c r="K56" s="172" t="s">
        <v>3728</v>
      </c>
      <c r="L56" s="172" t="s">
        <v>3729</v>
      </c>
      <c r="M56" s="172" t="s">
        <v>3730</v>
      </c>
      <c r="N56" s="172" t="s">
        <v>3731</v>
      </c>
      <c r="O56" s="172" t="s">
        <v>3732</v>
      </c>
      <c r="P56" s="172" t="s">
        <v>3252</v>
      </c>
      <c r="Q56" s="172" t="s">
        <v>3253</v>
      </c>
      <c r="R56" s="172" t="s">
        <v>3254</v>
      </c>
      <c r="S56" s="172" t="s">
        <v>5308</v>
      </c>
      <c r="T56" s="172" t="s">
        <v>5309</v>
      </c>
      <c r="U56" s="172" t="s">
        <v>5310</v>
      </c>
      <c r="V56" s="172" t="s">
        <v>3733</v>
      </c>
      <c r="W56" s="172" t="s">
        <v>3256</v>
      </c>
      <c r="X56" s="172" t="s">
        <v>3257</v>
      </c>
      <c r="Y56" s="172" t="s">
        <v>3734</v>
      </c>
      <c r="Z56" s="172" t="s">
        <v>3259</v>
      </c>
      <c r="AA56" s="172" t="s">
        <v>3260</v>
      </c>
      <c r="AB56" s="172" t="s">
        <v>3735</v>
      </c>
      <c r="AC56" s="172" t="s">
        <v>3262</v>
      </c>
      <c r="AD56" s="172" t="s">
        <v>3263</v>
      </c>
      <c r="AE56" s="172" t="s">
        <v>3702</v>
      </c>
      <c r="AF56" s="172" t="s">
        <v>3265</v>
      </c>
      <c r="AG56" s="172" t="s">
        <v>3736</v>
      </c>
      <c r="AH56" s="172" t="s">
        <v>6161</v>
      </c>
      <c r="AI56" s="172" t="s">
        <v>6445</v>
      </c>
      <c r="AJ56" s="172" t="s">
        <v>6729</v>
      </c>
      <c r="AK56" s="173" t="s">
        <v>328</v>
      </c>
      <c r="AL56" s="174" t="s">
        <v>3737</v>
      </c>
    </row>
    <row r="57" spans="1:38" ht="15.75" x14ac:dyDescent="0.25">
      <c r="A57" s="176" t="s">
        <v>3693</v>
      </c>
      <c r="B57" s="175" t="str">
        <f t="shared" si="1"/>
        <v>Autonomie, outils et manger-main</v>
      </c>
      <c r="C57" s="143">
        <v>51</v>
      </c>
      <c r="D57" s="172" t="s">
        <v>3738</v>
      </c>
      <c r="E57" s="172">
        <v>234</v>
      </c>
      <c r="F57" s="172" t="s">
        <v>3243</v>
      </c>
      <c r="G57" s="172" t="s">
        <v>3244</v>
      </c>
      <c r="H57" s="172" t="s">
        <v>2615</v>
      </c>
      <c r="I57" s="172" t="s">
        <v>3692</v>
      </c>
      <c r="J57" s="172" t="s">
        <v>3693</v>
      </c>
      <c r="K57" s="172" t="s">
        <v>3739</v>
      </c>
      <c r="L57" s="172" t="s">
        <v>2262</v>
      </c>
      <c r="M57" s="172" t="s">
        <v>3740</v>
      </c>
      <c r="N57" s="172" t="s">
        <v>3488</v>
      </c>
      <c r="O57" s="172" t="s">
        <v>3741</v>
      </c>
      <c r="P57" s="172" t="s">
        <v>3252</v>
      </c>
      <c r="Q57" s="172" t="s">
        <v>3253</v>
      </c>
      <c r="R57" s="172" t="s">
        <v>3254</v>
      </c>
      <c r="S57" s="172" t="s">
        <v>5311</v>
      </c>
      <c r="T57" s="172" t="s">
        <v>5312</v>
      </c>
      <c r="U57" s="172" t="s">
        <v>5313</v>
      </c>
      <c r="V57" s="172" t="s">
        <v>3742</v>
      </c>
      <c r="W57" s="172" t="s">
        <v>3256</v>
      </c>
      <c r="X57" s="172" t="s">
        <v>3257</v>
      </c>
      <c r="Y57" s="172" t="s">
        <v>3743</v>
      </c>
      <c r="Z57" s="172" t="s">
        <v>3259</v>
      </c>
      <c r="AA57" s="172" t="s">
        <v>3260</v>
      </c>
      <c r="AB57" s="172" t="s">
        <v>3744</v>
      </c>
      <c r="AC57" s="172" t="s">
        <v>3262</v>
      </c>
      <c r="AD57" s="172" t="s">
        <v>3263</v>
      </c>
      <c r="AE57" s="172" t="s">
        <v>3702</v>
      </c>
      <c r="AF57" s="172" t="s">
        <v>3265</v>
      </c>
      <c r="AG57" s="172" t="s">
        <v>3745</v>
      </c>
      <c r="AH57" s="172" t="s">
        <v>6162</v>
      </c>
      <c r="AI57" s="172" t="s">
        <v>6446</v>
      </c>
      <c r="AJ57" s="172" t="s">
        <v>6730</v>
      </c>
      <c r="AK57" s="173" t="s">
        <v>328</v>
      </c>
      <c r="AL57" s="174" t="s">
        <v>3746</v>
      </c>
    </row>
    <row r="58" spans="1:38" ht="15.75" x14ac:dyDescent="0.25">
      <c r="A58" s="176" t="s">
        <v>3693</v>
      </c>
      <c r="B58" s="175" t="str">
        <f t="shared" si="1"/>
        <v>Autonomie, outils et manger-main</v>
      </c>
      <c r="C58" s="143">
        <v>52</v>
      </c>
      <c r="D58" s="172" t="s">
        <v>3747</v>
      </c>
      <c r="E58" s="172">
        <v>235</v>
      </c>
      <c r="F58" s="172" t="s">
        <v>3243</v>
      </c>
      <c r="G58" s="172" t="s">
        <v>3244</v>
      </c>
      <c r="H58" s="172" t="s">
        <v>2615</v>
      </c>
      <c r="I58" s="172" t="s">
        <v>3692</v>
      </c>
      <c r="J58" s="172" t="s">
        <v>3693</v>
      </c>
      <c r="K58" s="172" t="s">
        <v>3748</v>
      </c>
      <c r="L58" s="172" t="s">
        <v>3749</v>
      </c>
      <c r="M58" s="172" t="s">
        <v>3750</v>
      </c>
      <c r="N58" s="172" t="s">
        <v>3751</v>
      </c>
      <c r="O58" s="172" t="s">
        <v>3752</v>
      </c>
      <c r="P58" s="172" t="s">
        <v>3252</v>
      </c>
      <c r="Q58" s="172" t="s">
        <v>3253</v>
      </c>
      <c r="R58" s="172" t="s">
        <v>3254</v>
      </c>
      <c r="S58" s="172" t="s">
        <v>5314</v>
      </c>
      <c r="T58" s="172" t="s">
        <v>5315</v>
      </c>
      <c r="U58" s="172" t="s">
        <v>5316</v>
      </c>
      <c r="V58" s="172" t="s">
        <v>3753</v>
      </c>
      <c r="W58" s="172" t="s">
        <v>3256</v>
      </c>
      <c r="X58" s="172" t="s">
        <v>3257</v>
      </c>
      <c r="Y58" s="172" t="s">
        <v>3754</v>
      </c>
      <c r="Z58" s="172" t="s">
        <v>3259</v>
      </c>
      <c r="AA58" s="172" t="s">
        <v>3260</v>
      </c>
      <c r="AB58" s="172" t="s">
        <v>3755</v>
      </c>
      <c r="AC58" s="172" t="s">
        <v>3262</v>
      </c>
      <c r="AD58" s="172" t="s">
        <v>3263</v>
      </c>
      <c r="AE58" s="172" t="s">
        <v>3702</v>
      </c>
      <c r="AF58" s="172" t="s">
        <v>3265</v>
      </c>
      <c r="AG58" s="172" t="s">
        <v>3756</v>
      </c>
      <c r="AH58" s="172" t="s">
        <v>6163</v>
      </c>
      <c r="AI58" s="172" t="s">
        <v>6447</v>
      </c>
      <c r="AJ58" s="172" t="s">
        <v>6731</v>
      </c>
      <c r="AK58" s="173" t="s">
        <v>328</v>
      </c>
      <c r="AL58" s="174" t="s">
        <v>3757</v>
      </c>
    </row>
    <row r="59" spans="1:38" ht="15.75" x14ac:dyDescent="0.25">
      <c r="A59" s="176" t="s">
        <v>3693</v>
      </c>
      <c r="B59" s="175" t="str">
        <f t="shared" si="1"/>
        <v>Autonomie, outils et manger-main</v>
      </c>
      <c r="C59" s="143">
        <v>53</v>
      </c>
      <c r="D59" s="172" t="s">
        <v>3758</v>
      </c>
      <c r="E59" s="172">
        <v>236</v>
      </c>
      <c r="F59" s="172" t="s">
        <v>3243</v>
      </c>
      <c r="G59" s="172" t="s">
        <v>3244</v>
      </c>
      <c r="H59" s="172" t="s">
        <v>2615</v>
      </c>
      <c r="I59" s="172" t="s">
        <v>3692</v>
      </c>
      <c r="J59" s="172" t="s">
        <v>3693</v>
      </c>
      <c r="K59" s="172" t="s">
        <v>3759</v>
      </c>
      <c r="L59" s="172" t="s">
        <v>3707</v>
      </c>
      <c r="M59" s="172" t="s">
        <v>3760</v>
      </c>
      <c r="N59" s="172" t="s">
        <v>3709</v>
      </c>
      <c r="O59" s="172" t="s">
        <v>3761</v>
      </c>
      <c r="P59" s="172" t="s">
        <v>3252</v>
      </c>
      <c r="Q59" s="172" t="s">
        <v>3253</v>
      </c>
      <c r="R59" s="172" t="s">
        <v>3254</v>
      </c>
      <c r="S59" s="172" t="s">
        <v>5317</v>
      </c>
      <c r="T59" s="172" t="s">
        <v>5318</v>
      </c>
      <c r="U59" s="172" t="s">
        <v>5319</v>
      </c>
      <c r="V59" s="172" t="s">
        <v>3762</v>
      </c>
      <c r="W59" s="172" t="s">
        <v>3256</v>
      </c>
      <c r="X59" s="172" t="s">
        <v>3257</v>
      </c>
      <c r="Y59" s="172" t="s">
        <v>3763</v>
      </c>
      <c r="Z59" s="172" t="s">
        <v>3259</v>
      </c>
      <c r="AA59" s="172" t="s">
        <v>3260</v>
      </c>
      <c r="AB59" s="172" t="s">
        <v>3764</v>
      </c>
      <c r="AC59" s="172" t="s">
        <v>3262</v>
      </c>
      <c r="AD59" s="172" t="s">
        <v>3263</v>
      </c>
      <c r="AE59" s="172" t="s">
        <v>3702</v>
      </c>
      <c r="AF59" s="172" t="s">
        <v>3265</v>
      </c>
      <c r="AG59" s="172" t="s">
        <v>3765</v>
      </c>
      <c r="AH59" s="172" t="s">
        <v>6164</v>
      </c>
      <c r="AI59" s="172" t="s">
        <v>6448</v>
      </c>
      <c r="AJ59" s="172" t="s">
        <v>6732</v>
      </c>
      <c r="AK59" s="173" t="s">
        <v>328</v>
      </c>
      <c r="AL59" s="174" t="s">
        <v>3766</v>
      </c>
    </row>
    <row r="60" spans="1:38" ht="15.75" x14ac:dyDescent="0.25">
      <c r="A60" s="176" t="s">
        <v>3693</v>
      </c>
      <c r="B60" s="175" t="str">
        <f t="shared" si="1"/>
        <v>Autonomie, outils et manger-main</v>
      </c>
      <c r="C60" s="143">
        <v>54</v>
      </c>
      <c r="D60" s="172" t="s">
        <v>3767</v>
      </c>
      <c r="E60" s="172">
        <v>237</v>
      </c>
      <c r="F60" s="172" t="s">
        <v>3243</v>
      </c>
      <c r="G60" s="172" t="s">
        <v>3244</v>
      </c>
      <c r="H60" s="172" t="s">
        <v>2615</v>
      </c>
      <c r="I60" s="172" t="s">
        <v>3692</v>
      </c>
      <c r="J60" s="172" t="s">
        <v>3693</v>
      </c>
      <c r="K60" s="172" t="s">
        <v>3768</v>
      </c>
      <c r="L60" s="172" t="s">
        <v>3682</v>
      </c>
      <c r="M60" s="172" t="s">
        <v>3769</v>
      </c>
      <c r="N60" s="172" t="s">
        <v>3684</v>
      </c>
      <c r="O60" s="172" t="s">
        <v>3770</v>
      </c>
      <c r="P60" s="172" t="s">
        <v>3252</v>
      </c>
      <c r="Q60" s="172" t="s">
        <v>3253</v>
      </c>
      <c r="R60" s="172" t="s">
        <v>3254</v>
      </c>
      <c r="S60" s="172" t="s">
        <v>5320</v>
      </c>
      <c r="T60" s="172" t="s">
        <v>5321</v>
      </c>
      <c r="U60" s="172" t="s">
        <v>5322</v>
      </c>
      <c r="V60" s="172" t="s">
        <v>3771</v>
      </c>
      <c r="W60" s="172" t="s">
        <v>3256</v>
      </c>
      <c r="X60" s="172" t="s">
        <v>3257</v>
      </c>
      <c r="Y60" s="172" t="s">
        <v>3772</v>
      </c>
      <c r="Z60" s="172" t="s">
        <v>3259</v>
      </c>
      <c r="AA60" s="172" t="s">
        <v>3260</v>
      </c>
      <c r="AB60" s="172" t="s">
        <v>3773</v>
      </c>
      <c r="AC60" s="172" t="s">
        <v>3262</v>
      </c>
      <c r="AD60" s="172" t="s">
        <v>3263</v>
      </c>
      <c r="AE60" s="172" t="s">
        <v>3702</v>
      </c>
      <c r="AF60" s="172" t="s">
        <v>3265</v>
      </c>
      <c r="AG60" s="172" t="s">
        <v>3774</v>
      </c>
      <c r="AH60" s="172" t="s">
        <v>6165</v>
      </c>
      <c r="AI60" s="172" t="s">
        <v>6449</v>
      </c>
      <c r="AJ60" s="172" t="s">
        <v>6733</v>
      </c>
      <c r="AK60" s="173" t="s">
        <v>328</v>
      </c>
      <c r="AL60" s="174" t="s">
        <v>3775</v>
      </c>
    </row>
    <row r="61" spans="1:38" ht="15.75" x14ac:dyDescent="0.25">
      <c r="A61" s="176" t="s">
        <v>334</v>
      </c>
      <c r="B61" s="175" t="str">
        <f t="shared" si="1"/>
        <v>Textures modifiées — général</v>
      </c>
      <c r="C61" s="143">
        <v>55</v>
      </c>
      <c r="D61" s="172" t="s">
        <v>330</v>
      </c>
      <c r="E61" s="172">
        <v>13</v>
      </c>
      <c r="F61" s="172" t="s">
        <v>92</v>
      </c>
      <c r="G61" s="172" t="s">
        <v>331</v>
      </c>
      <c r="H61" s="172" t="s">
        <v>332</v>
      </c>
      <c r="I61" s="172" t="s">
        <v>333</v>
      </c>
      <c r="J61" s="172" t="s">
        <v>334</v>
      </c>
      <c r="K61" s="172" t="s">
        <v>335</v>
      </c>
      <c r="L61" s="172" t="s">
        <v>276</v>
      </c>
      <c r="M61" s="172" t="s">
        <v>336</v>
      </c>
      <c r="N61" s="172" t="s">
        <v>337</v>
      </c>
      <c r="O61" s="172" t="s">
        <v>338</v>
      </c>
      <c r="P61" s="172" t="s">
        <v>102</v>
      </c>
      <c r="Q61" s="172" t="s">
        <v>103</v>
      </c>
      <c r="R61" s="172" t="s">
        <v>104</v>
      </c>
      <c r="S61" s="172" t="s">
        <v>4566</v>
      </c>
      <c r="T61" s="172" t="s">
        <v>4567</v>
      </c>
      <c r="U61" s="172" t="s">
        <v>4568</v>
      </c>
      <c r="V61" s="172" t="s">
        <v>339</v>
      </c>
      <c r="W61" s="172" t="s">
        <v>340</v>
      </c>
      <c r="X61" s="172" t="s">
        <v>341</v>
      </c>
      <c r="Y61" s="172" t="s">
        <v>342</v>
      </c>
      <c r="Z61" s="172" t="s">
        <v>343</v>
      </c>
      <c r="AA61" s="172" t="s">
        <v>344</v>
      </c>
      <c r="AB61" s="172" t="s">
        <v>345</v>
      </c>
      <c r="AC61" s="172" t="s">
        <v>346</v>
      </c>
      <c r="AD61" s="172" t="s">
        <v>347</v>
      </c>
      <c r="AE61" s="172" t="s">
        <v>114</v>
      </c>
      <c r="AF61" s="172" t="s">
        <v>348</v>
      </c>
      <c r="AG61" s="172" t="s">
        <v>349</v>
      </c>
      <c r="AH61" s="172" t="s">
        <v>5942</v>
      </c>
      <c r="AI61" s="172" t="s">
        <v>6226</v>
      </c>
      <c r="AJ61" s="172" t="s">
        <v>6510</v>
      </c>
      <c r="AK61" s="173" t="s">
        <v>350</v>
      </c>
      <c r="AL61" s="174" t="s">
        <v>351</v>
      </c>
    </row>
    <row r="62" spans="1:38" ht="15.75" x14ac:dyDescent="0.25">
      <c r="A62" s="176" t="s">
        <v>575</v>
      </c>
      <c r="B62" s="175" t="str">
        <f t="shared" si="1"/>
        <v>Santé, nutrition et hydratation</v>
      </c>
      <c r="C62" s="143">
        <v>56</v>
      </c>
      <c r="D62" s="172" t="s">
        <v>574</v>
      </c>
      <c r="E62" s="172">
        <v>26</v>
      </c>
      <c r="F62" s="172" t="s">
        <v>92</v>
      </c>
      <c r="G62" s="172" t="s">
        <v>93</v>
      </c>
      <c r="H62" s="172" t="s">
        <v>554</v>
      </c>
      <c r="I62" s="172" t="s">
        <v>555</v>
      </c>
      <c r="J62" s="172" t="s">
        <v>575</v>
      </c>
      <c r="K62" s="172" t="s">
        <v>576</v>
      </c>
      <c r="L62" s="172" t="s">
        <v>182</v>
      </c>
      <c r="M62" s="172" t="s">
        <v>577</v>
      </c>
      <c r="N62" s="172" t="s">
        <v>578</v>
      </c>
      <c r="O62" s="172" t="s">
        <v>579</v>
      </c>
      <c r="P62" s="172" t="s">
        <v>102</v>
      </c>
      <c r="Q62" s="172" t="s">
        <v>103</v>
      </c>
      <c r="R62" s="172" t="s">
        <v>104</v>
      </c>
      <c r="S62" s="172" t="s">
        <v>4614</v>
      </c>
      <c r="T62" s="172" t="s">
        <v>4615</v>
      </c>
      <c r="U62" s="172" t="s">
        <v>4616</v>
      </c>
      <c r="V62" s="172" t="s">
        <v>580</v>
      </c>
      <c r="W62" s="172" t="s">
        <v>581</v>
      </c>
      <c r="X62" s="172" t="s">
        <v>582</v>
      </c>
      <c r="Y62" s="172" t="s">
        <v>583</v>
      </c>
      <c r="Z62" s="172" t="s">
        <v>584</v>
      </c>
      <c r="AA62" s="172" t="s">
        <v>585</v>
      </c>
      <c r="AB62" s="172" t="s">
        <v>586</v>
      </c>
      <c r="AC62" s="172" t="s">
        <v>587</v>
      </c>
      <c r="AD62" s="172" t="s">
        <v>588</v>
      </c>
      <c r="AE62" s="172" t="s">
        <v>570</v>
      </c>
      <c r="AF62" s="172" t="s">
        <v>571</v>
      </c>
      <c r="AG62" s="172" t="s">
        <v>589</v>
      </c>
      <c r="AH62" s="172" t="s">
        <v>5955</v>
      </c>
      <c r="AI62" s="172" t="s">
        <v>6239</v>
      </c>
      <c r="AJ62" s="172" t="s">
        <v>6523</v>
      </c>
      <c r="AK62" s="173" t="s">
        <v>350</v>
      </c>
      <c r="AL62" s="174" t="s">
        <v>590</v>
      </c>
    </row>
    <row r="63" spans="1:38" ht="15.75" x14ac:dyDescent="0.25">
      <c r="A63" s="176" t="s">
        <v>919</v>
      </c>
      <c r="B63" s="175" t="str">
        <f t="shared" si="1"/>
        <v>Qualité du repas, appétence et identification</v>
      </c>
      <c r="C63" s="143">
        <v>57</v>
      </c>
      <c r="D63" s="172" t="s">
        <v>918</v>
      </c>
      <c r="E63" s="172">
        <v>46</v>
      </c>
      <c r="F63" s="172" t="s">
        <v>92</v>
      </c>
      <c r="G63" s="172" t="s">
        <v>331</v>
      </c>
      <c r="H63" s="172" t="s">
        <v>764</v>
      </c>
      <c r="I63" s="172" t="s">
        <v>765</v>
      </c>
      <c r="J63" s="172" t="s">
        <v>919</v>
      </c>
      <c r="K63" s="172" t="s">
        <v>920</v>
      </c>
      <c r="L63" s="172" t="s">
        <v>276</v>
      </c>
      <c r="M63" s="172" t="s">
        <v>921</v>
      </c>
      <c r="N63" s="172" t="s">
        <v>922</v>
      </c>
      <c r="O63" s="172" t="s">
        <v>923</v>
      </c>
      <c r="P63" s="172" t="s">
        <v>102</v>
      </c>
      <c r="Q63" s="172" t="s">
        <v>103</v>
      </c>
      <c r="R63" s="172" t="s">
        <v>104</v>
      </c>
      <c r="S63" s="172" t="s">
        <v>4689</v>
      </c>
      <c r="T63" s="172" t="s">
        <v>4690</v>
      </c>
      <c r="U63" s="172" t="s">
        <v>4691</v>
      </c>
      <c r="V63" s="172" t="s">
        <v>924</v>
      </c>
      <c r="W63" s="172" t="s">
        <v>925</v>
      </c>
      <c r="X63" s="172" t="s">
        <v>926</v>
      </c>
      <c r="Y63" s="172" t="s">
        <v>927</v>
      </c>
      <c r="Z63" s="172" t="s">
        <v>928</v>
      </c>
      <c r="AA63" s="172" t="s">
        <v>929</v>
      </c>
      <c r="AB63" s="172" t="s">
        <v>930</v>
      </c>
      <c r="AC63" s="172" t="s">
        <v>931</v>
      </c>
      <c r="AD63" s="172" t="s">
        <v>932</v>
      </c>
      <c r="AE63" s="172" t="s">
        <v>114</v>
      </c>
      <c r="AF63" s="172" t="s">
        <v>571</v>
      </c>
      <c r="AG63" s="172" t="s">
        <v>933</v>
      </c>
      <c r="AH63" s="172" t="s">
        <v>5975</v>
      </c>
      <c r="AI63" s="172" t="s">
        <v>6259</v>
      </c>
      <c r="AJ63" s="172" t="s">
        <v>6543</v>
      </c>
      <c r="AK63" s="173" t="s">
        <v>350</v>
      </c>
      <c r="AL63" s="174" t="s">
        <v>934</v>
      </c>
    </row>
    <row r="64" spans="1:38" ht="15.75" x14ac:dyDescent="0.25">
      <c r="A64" s="176" t="s">
        <v>953</v>
      </c>
      <c r="B64" s="175" t="str">
        <f t="shared" si="1"/>
        <v>Qualité du repas, appétence et identification</v>
      </c>
      <c r="C64" s="143">
        <v>58</v>
      </c>
      <c r="D64" s="172" t="s">
        <v>952</v>
      </c>
      <c r="E64" s="172">
        <v>48</v>
      </c>
      <c r="F64" s="172" t="s">
        <v>92</v>
      </c>
      <c r="G64" s="172" t="s">
        <v>331</v>
      </c>
      <c r="H64" s="172" t="s">
        <v>764</v>
      </c>
      <c r="I64" s="172" t="s">
        <v>765</v>
      </c>
      <c r="J64" s="172" t="s">
        <v>953</v>
      </c>
      <c r="K64" s="172" t="s">
        <v>954</v>
      </c>
      <c r="L64" s="172" t="s">
        <v>276</v>
      </c>
      <c r="M64" s="172" t="s">
        <v>955</v>
      </c>
      <c r="N64" s="172" t="s">
        <v>956</v>
      </c>
      <c r="O64" s="172" t="s">
        <v>957</v>
      </c>
      <c r="P64" s="172" t="s">
        <v>102</v>
      </c>
      <c r="Q64" s="172" t="s">
        <v>103</v>
      </c>
      <c r="R64" s="172" t="s">
        <v>104</v>
      </c>
      <c r="S64" s="172" t="s">
        <v>4697</v>
      </c>
      <c r="T64" s="172" t="s">
        <v>4698</v>
      </c>
      <c r="U64" s="172" t="s">
        <v>4699</v>
      </c>
      <c r="V64" s="172" t="s">
        <v>958</v>
      </c>
      <c r="W64" s="172" t="s">
        <v>959</v>
      </c>
      <c r="X64" s="172" t="s">
        <v>960</v>
      </c>
      <c r="Y64" s="172" t="s">
        <v>961</v>
      </c>
      <c r="Z64" s="172" t="s">
        <v>962</v>
      </c>
      <c r="AA64" s="172" t="s">
        <v>963</v>
      </c>
      <c r="AB64" s="172" t="s">
        <v>964</v>
      </c>
      <c r="AC64" s="172" t="s">
        <v>965</v>
      </c>
      <c r="AD64" s="172" t="s">
        <v>966</v>
      </c>
      <c r="AE64" s="172" t="s">
        <v>114</v>
      </c>
      <c r="AF64" s="172" t="s">
        <v>571</v>
      </c>
      <c r="AG64" s="172" t="s">
        <v>967</v>
      </c>
      <c r="AH64" s="172" t="s">
        <v>5977</v>
      </c>
      <c r="AI64" s="172" t="s">
        <v>6261</v>
      </c>
      <c r="AJ64" s="172" t="s">
        <v>6545</v>
      </c>
      <c r="AK64" s="173" t="s">
        <v>350</v>
      </c>
      <c r="AL64" s="174" t="s">
        <v>968</v>
      </c>
    </row>
    <row r="65" spans="1:38" ht="15.75" x14ac:dyDescent="0.25">
      <c r="A65" s="176" t="s">
        <v>1409</v>
      </c>
      <c r="B65" s="175" t="str">
        <f t="shared" si="1"/>
        <v>Refus alimentaires et adaptation</v>
      </c>
      <c r="C65" s="143">
        <v>59</v>
      </c>
      <c r="D65" s="172" t="s">
        <v>1406</v>
      </c>
      <c r="E65" s="172">
        <v>73</v>
      </c>
      <c r="F65" s="172" t="s">
        <v>92</v>
      </c>
      <c r="G65" s="172" t="s">
        <v>93</v>
      </c>
      <c r="H65" s="172" t="s">
        <v>1407</v>
      </c>
      <c r="I65" s="172" t="s">
        <v>1408</v>
      </c>
      <c r="J65" s="172" t="s">
        <v>1409</v>
      </c>
      <c r="K65" s="172" t="s">
        <v>1410</v>
      </c>
      <c r="L65" s="172" t="s">
        <v>276</v>
      </c>
      <c r="M65" s="172" t="s">
        <v>1411</v>
      </c>
      <c r="N65" s="172" t="s">
        <v>1412</v>
      </c>
      <c r="O65" s="172" t="s">
        <v>1413</v>
      </c>
      <c r="P65" s="172" t="s">
        <v>102</v>
      </c>
      <c r="Q65" s="172" t="s">
        <v>103</v>
      </c>
      <c r="R65" s="172" t="s">
        <v>104</v>
      </c>
      <c r="S65" s="172" t="s">
        <v>4779</v>
      </c>
      <c r="T65" s="172" t="s">
        <v>4780</v>
      </c>
      <c r="U65" s="172" t="s">
        <v>4781</v>
      </c>
      <c r="V65" s="172" t="s">
        <v>1414</v>
      </c>
      <c r="W65" s="172" t="s">
        <v>1415</v>
      </c>
      <c r="X65" s="172" t="s">
        <v>1416</v>
      </c>
      <c r="Y65" s="172" t="s">
        <v>1417</v>
      </c>
      <c r="Z65" s="172" t="s">
        <v>1418</v>
      </c>
      <c r="AA65" s="172" t="s">
        <v>1419</v>
      </c>
      <c r="AB65" s="172" t="s">
        <v>1420</v>
      </c>
      <c r="AC65" s="172" t="s">
        <v>1421</v>
      </c>
      <c r="AD65" s="172" t="s">
        <v>1422</v>
      </c>
      <c r="AE65" s="172" t="s">
        <v>114</v>
      </c>
      <c r="AF65" s="172" t="s">
        <v>1423</v>
      </c>
      <c r="AG65" s="172" t="s">
        <v>1424</v>
      </c>
      <c r="AH65" s="172" t="s">
        <v>6002</v>
      </c>
      <c r="AI65" s="172" t="s">
        <v>6286</v>
      </c>
      <c r="AJ65" s="172" t="s">
        <v>6570</v>
      </c>
      <c r="AK65" s="173" t="s">
        <v>350</v>
      </c>
      <c r="AL65" s="174" t="s">
        <v>1425</v>
      </c>
    </row>
    <row r="66" spans="1:38" ht="15.75" x14ac:dyDescent="0.25">
      <c r="A66" s="176" t="s">
        <v>1580</v>
      </c>
      <c r="B66" s="175" t="str">
        <f t="shared" si="1"/>
        <v>Refus alimentaires et adaptation</v>
      </c>
      <c r="C66" s="143">
        <v>60</v>
      </c>
      <c r="D66" s="172" t="s">
        <v>1579</v>
      </c>
      <c r="E66" s="172">
        <v>83</v>
      </c>
      <c r="F66" s="172" t="s">
        <v>92</v>
      </c>
      <c r="G66" s="172" t="s">
        <v>93</v>
      </c>
      <c r="H66" s="172" t="s">
        <v>1407</v>
      </c>
      <c r="I66" s="172" t="s">
        <v>1408</v>
      </c>
      <c r="J66" s="172" t="s">
        <v>1580</v>
      </c>
      <c r="K66" s="172" t="s">
        <v>1581</v>
      </c>
      <c r="L66" s="172" t="s">
        <v>276</v>
      </c>
      <c r="M66" s="172" t="s">
        <v>1582</v>
      </c>
      <c r="N66" s="172" t="s">
        <v>1583</v>
      </c>
      <c r="O66" s="172" t="s">
        <v>1584</v>
      </c>
      <c r="P66" s="172" t="s">
        <v>102</v>
      </c>
      <c r="Q66" s="172" t="s">
        <v>103</v>
      </c>
      <c r="R66" s="172" t="s">
        <v>104</v>
      </c>
      <c r="S66" s="172" t="s">
        <v>4814</v>
      </c>
      <c r="T66" s="172" t="s">
        <v>4815</v>
      </c>
      <c r="U66" s="172" t="s">
        <v>4816</v>
      </c>
      <c r="V66" s="172" t="s">
        <v>1585</v>
      </c>
      <c r="W66" s="172" t="s">
        <v>1586</v>
      </c>
      <c r="X66" s="172" t="s">
        <v>1587</v>
      </c>
      <c r="Y66" s="172" t="s">
        <v>1588</v>
      </c>
      <c r="Z66" s="172" t="s">
        <v>1589</v>
      </c>
      <c r="AA66" s="172" t="s">
        <v>1590</v>
      </c>
      <c r="AB66" s="172" t="s">
        <v>1591</v>
      </c>
      <c r="AC66" s="172" t="s">
        <v>1592</v>
      </c>
      <c r="AD66" s="172" t="s">
        <v>1593</v>
      </c>
      <c r="AE66" s="172" t="s">
        <v>114</v>
      </c>
      <c r="AF66" s="172" t="s">
        <v>1594</v>
      </c>
      <c r="AG66" s="172" t="s">
        <v>1424</v>
      </c>
      <c r="AH66" s="172" t="s">
        <v>6012</v>
      </c>
      <c r="AI66" s="172" t="s">
        <v>6296</v>
      </c>
      <c r="AJ66" s="172" t="s">
        <v>6580</v>
      </c>
      <c r="AK66" s="173" t="s">
        <v>350</v>
      </c>
      <c r="AL66" s="174" t="s">
        <v>1595</v>
      </c>
    </row>
    <row r="67" spans="1:38" ht="15.75" x14ac:dyDescent="0.25">
      <c r="A67" s="176" t="s">
        <v>1725</v>
      </c>
      <c r="B67" s="175" t="str">
        <f t="shared" si="1"/>
        <v>Éthique, bientraitance et repas</v>
      </c>
      <c r="C67" s="143">
        <v>61</v>
      </c>
      <c r="D67" s="172" t="s">
        <v>1724</v>
      </c>
      <c r="E67" s="172">
        <v>91</v>
      </c>
      <c r="F67" s="172" t="s">
        <v>92</v>
      </c>
      <c r="G67" s="172" t="s">
        <v>93</v>
      </c>
      <c r="H67" s="172" t="s">
        <v>1614</v>
      </c>
      <c r="I67" s="172" t="s">
        <v>1615</v>
      </c>
      <c r="J67" s="172" t="s">
        <v>1725</v>
      </c>
      <c r="K67" s="172" t="s">
        <v>1726</v>
      </c>
      <c r="L67" s="172" t="s">
        <v>276</v>
      </c>
      <c r="M67" s="172" t="s">
        <v>1727</v>
      </c>
      <c r="N67" s="172" t="s">
        <v>1728</v>
      </c>
      <c r="O67" s="172" t="s">
        <v>1729</v>
      </c>
      <c r="P67" s="172" t="s">
        <v>102</v>
      </c>
      <c r="Q67" s="172" t="s">
        <v>103</v>
      </c>
      <c r="R67" s="172" t="s">
        <v>104</v>
      </c>
      <c r="S67" s="172" t="s">
        <v>4838</v>
      </c>
      <c r="T67" s="172" t="s">
        <v>4839</v>
      </c>
      <c r="U67" s="172" t="s">
        <v>4840</v>
      </c>
      <c r="V67" s="172" t="s">
        <v>1730</v>
      </c>
      <c r="W67" s="172" t="s">
        <v>1731</v>
      </c>
      <c r="X67" s="172" t="s">
        <v>1732</v>
      </c>
      <c r="Y67" s="172" t="s">
        <v>1733</v>
      </c>
      <c r="Z67" s="172" t="s">
        <v>1734</v>
      </c>
      <c r="AA67" s="172" t="s">
        <v>1735</v>
      </c>
      <c r="AB67" s="172" t="s">
        <v>1736</v>
      </c>
      <c r="AC67" s="172" t="s">
        <v>1737</v>
      </c>
      <c r="AD67" s="172" t="s">
        <v>1738</v>
      </c>
      <c r="AE67" s="172" t="s">
        <v>1630</v>
      </c>
      <c r="AF67" s="172" t="s">
        <v>1739</v>
      </c>
      <c r="AG67" s="172" t="s">
        <v>1740</v>
      </c>
      <c r="AH67" s="172" t="s">
        <v>6020</v>
      </c>
      <c r="AI67" s="172" t="s">
        <v>6304</v>
      </c>
      <c r="AJ67" s="172" t="s">
        <v>6588</v>
      </c>
      <c r="AK67" s="173" t="s">
        <v>350</v>
      </c>
      <c r="AL67" s="174" t="s">
        <v>1741</v>
      </c>
    </row>
    <row r="68" spans="1:38" ht="15.75" x14ac:dyDescent="0.25">
      <c r="A68" s="176" t="s">
        <v>2301</v>
      </c>
      <c r="B68" s="175" t="str">
        <f t="shared" si="1"/>
        <v>Cadre réglementaire et ESMS</v>
      </c>
      <c r="C68" s="143">
        <v>62</v>
      </c>
      <c r="D68" s="172" t="s">
        <v>2300</v>
      </c>
      <c r="E68" s="172">
        <v>124</v>
      </c>
      <c r="F68" s="172" t="s">
        <v>92</v>
      </c>
      <c r="G68" s="172" t="s">
        <v>2038</v>
      </c>
      <c r="H68" s="172" t="s">
        <v>2039</v>
      </c>
      <c r="I68" s="172" t="s">
        <v>2245</v>
      </c>
      <c r="J68" s="172" t="s">
        <v>2301</v>
      </c>
      <c r="K68" s="172" t="s">
        <v>2302</v>
      </c>
      <c r="L68" s="172" t="s">
        <v>276</v>
      </c>
      <c r="M68" s="172" t="s">
        <v>2303</v>
      </c>
      <c r="N68" s="172" t="s">
        <v>2304</v>
      </c>
      <c r="O68" s="172" t="s">
        <v>2305</v>
      </c>
      <c r="P68" s="172" t="s">
        <v>102</v>
      </c>
      <c r="Q68" s="172" t="s">
        <v>103</v>
      </c>
      <c r="R68" s="172" t="s">
        <v>104</v>
      </c>
      <c r="S68" s="172" t="s">
        <v>4949</v>
      </c>
      <c r="T68" s="172" t="s">
        <v>4950</v>
      </c>
      <c r="U68" s="172" t="s">
        <v>4951</v>
      </c>
      <c r="V68" s="172" t="s">
        <v>2306</v>
      </c>
      <c r="W68" s="172" t="s">
        <v>2307</v>
      </c>
      <c r="X68" s="172" t="s">
        <v>2308</v>
      </c>
      <c r="Y68" s="172" t="s">
        <v>2309</v>
      </c>
      <c r="Z68" s="172" t="s">
        <v>2310</v>
      </c>
      <c r="AA68" s="172" t="s">
        <v>2311</v>
      </c>
      <c r="AB68" s="172" t="s">
        <v>2312</v>
      </c>
      <c r="AC68" s="172" t="s">
        <v>2313</v>
      </c>
      <c r="AD68" s="172" t="s">
        <v>2314</v>
      </c>
      <c r="AE68" s="172" t="s">
        <v>570</v>
      </c>
      <c r="AF68" s="172" t="s">
        <v>2315</v>
      </c>
      <c r="AG68" s="172" t="s">
        <v>2316</v>
      </c>
      <c r="AH68" s="172" t="s">
        <v>6053</v>
      </c>
      <c r="AI68" s="172" t="s">
        <v>6337</v>
      </c>
      <c r="AJ68" s="172" t="s">
        <v>6621</v>
      </c>
      <c r="AK68" s="173" t="s">
        <v>350</v>
      </c>
      <c r="AL68" s="174" t="s">
        <v>2317</v>
      </c>
    </row>
    <row r="69" spans="1:38" ht="15.75" x14ac:dyDescent="0.25">
      <c r="A69" s="176" t="s">
        <v>2496</v>
      </c>
      <c r="B69" s="175" t="str">
        <f t="shared" si="1"/>
        <v>Allergènes, régimes et traçabilité convive</v>
      </c>
      <c r="C69" s="143">
        <v>63</v>
      </c>
      <c r="D69" s="172" t="s">
        <v>2495</v>
      </c>
      <c r="E69" s="172">
        <v>135</v>
      </c>
      <c r="F69" s="172" t="s">
        <v>92</v>
      </c>
      <c r="G69" s="172" t="s">
        <v>93</v>
      </c>
      <c r="H69" s="172" t="s">
        <v>2427</v>
      </c>
      <c r="I69" s="172" t="s">
        <v>2428</v>
      </c>
      <c r="J69" s="172" t="s">
        <v>2496</v>
      </c>
      <c r="K69" s="172" t="s">
        <v>2497</v>
      </c>
      <c r="L69" s="172" t="s">
        <v>276</v>
      </c>
      <c r="M69" s="172" t="s">
        <v>2498</v>
      </c>
      <c r="N69" s="172" t="s">
        <v>2499</v>
      </c>
      <c r="O69" s="172" t="s">
        <v>2500</v>
      </c>
      <c r="P69" s="172" t="s">
        <v>102</v>
      </c>
      <c r="Q69" s="172" t="s">
        <v>103</v>
      </c>
      <c r="R69" s="172" t="s">
        <v>104</v>
      </c>
      <c r="S69" s="172" t="s">
        <v>4984</v>
      </c>
      <c r="T69" s="172" t="s">
        <v>4985</v>
      </c>
      <c r="U69" s="172" t="s">
        <v>4986</v>
      </c>
      <c r="V69" s="172" t="s">
        <v>2501</v>
      </c>
      <c r="W69" s="172" t="s">
        <v>2502</v>
      </c>
      <c r="X69" s="172" t="s">
        <v>2503</v>
      </c>
      <c r="Y69" s="172" t="s">
        <v>2504</v>
      </c>
      <c r="Z69" s="172" t="s">
        <v>2505</v>
      </c>
      <c r="AA69" s="172" t="s">
        <v>2506</v>
      </c>
      <c r="AB69" s="172" t="s">
        <v>2507</v>
      </c>
      <c r="AC69" s="172" t="s">
        <v>2508</v>
      </c>
      <c r="AD69" s="172" t="s">
        <v>2509</v>
      </c>
      <c r="AE69" s="172" t="s">
        <v>476</v>
      </c>
      <c r="AF69" s="172" t="s">
        <v>2510</v>
      </c>
      <c r="AG69" s="172" t="s">
        <v>1424</v>
      </c>
      <c r="AH69" s="172" t="s">
        <v>6064</v>
      </c>
      <c r="AI69" s="172" t="s">
        <v>6348</v>
      </c>
      <c r="AJ69" s="172" t="s">
        <v>6632</v>
      </c>
      <c r="AK69" s="173" t="s">
        <v>350</v>
      </c>
      <c r="AL69" s="174" t="s">
        <v>2511</v>
      </c>
    </row>
    <row r="70" spans="1:38" ht="15.75" x14ac:dyDescent="0.25">
      <c r="A70" s="176" t="s">
        <v>2598</v>
      </c>
      <c r="B70" s="175" t="str">
        <f t="shared" si="1"/>
        <v>Allergènes, régimes et traçabilité convive</v>
      </c>
      <c r="C70" s="143">
        <v>64</v>
      </c>
      <c r="D70" s="172" t="s">
        <v>2597</v>
      </c>
      <c r="E70" s="172">
        <v>141</v>
      </c>
      <c r="F70" s="172" t="s">
        <v>92</v>
      </c>
      <c r="G70" s="172" t="s">
        <v>93</v>
      </c>
      <c r="H70" s="172" t="s">
        <v>2427</v>
      </c>
      <c r="I70" s="172" t="s">
        <v>2428</v>
      </c>
      <c r="J70" s="172" t="s">
        <v>2598</v>
      </c>
      <c r="K70" s="172" t="s">
        <v>2599</v>
      </c>
      <c r="L70" s="172" t="s">
        <v>276</v>
      </c>
      <c r="M70" s="172" t="s">
        <v>2600</v>
      </c>
      <c r="N70" s="172" t="s">
        <v>2601</v>
      </c>
      <c r="O70" s="172" t="s">
        <v>2602</v>
      </c>
      <c r="P70" s="172" t="s">
        <v>102</v>
      </c>
      <c r="Q70" s="172" t="s">
        <v>103</v>
      </c>
      <c r="R70" s="172" t="s">
        <v>104</v>
      </c>
      <c r="S70" s="172" t="s">
        <v>5005</v>
      </c>
      <c r="T70" s="172" t="s">
        <v>5006</v>
      </c>
      <c r="U70" s="172" t="s">
        <v>5007</v>
      </c>
      <c r="V70" s="172" t="s">
        <v>2603</v>
      </c>
      <c r="W70" s="172" t="s">
        <v>2604</v>
      </c>
      <c r="X70" s="172" t="s">
        <v>2605</v>
      </c>
      <c r="Y70" s="172" t="s">
        <v>2606</v>
      </c>
      <c r="Z70" s="172" t="s">
        <v>2607</v>
      </c>
      <c r="AA70" s="172" t="s">
        <v>2608</v>
      </c>
      <c r="AB70" s="172" t="s">
        <v>2609</v>
      </c>
      <c r="AC70" s="172" t="s">
        <v>2610</v>
      </c>
      <c r="AD70" s="172" t="s">
        <v>2611</v>
      </c>
      <c r="AE70" s="172" t="s">
        <v>476</v>
      </c>
      <c r="AF70" s="172" t="s">
        <v>2612</v>
      </c>
      <c r="AG70" s="172" t="s">
        <v>1424</v>
      </c>
      <c r="AH70" s="172" t="s">
        <v>6070</v>
      </c>
      <c r="AI70" s="172" t="s">
        <v>6354</v>
      </c>
      <c r="AJ70" s="172" t="s">
        <v>6638</v>
      </c>
      <c r="AK70" s="173" t="s">
        <v>350</v>
      </c>
      <c r="AL70" s="174" t="s">
        <v>2613</v>
      </c>
    </row>
    <row r="71" spans="1:38" ht="15.75" x14ac:dyDescent="0.25">
      <c r="A71" s="176" t="s">
        <v>2737</v>
      </c>
      <c r="B71" s="175" t="str">
        <f t="shared" si="1"/>
        <v>Autonomie, outils et manger-main</v>
      </c>
      <c r="C71" s="143">
        <v>65</v>
      </c>
      <c r="D71" s="172" t="s">
        <v>2736</v>
      </c>
      <c r="E71" s="172">
        <v>149</v>
      </c>
      <c r="F71" s="172" t="s">
        <v>92</v>
      </c>
      <c r="G71" s="172" t="s">
        <v>93</v>
      </c>
      <c r="H71" s="172" t="s">
        <v>2615</v>
      </c>
      <c r="I71" s="172" t="s">
        <v>2616</v>
      </c>
      <c r="J71" s="172" t="s">
        <v>2737</v>
      </c>
      <c r="K71" s="172" t="s">
        <v>2738</v>
      </c>
      <c r="L71" s="172" t="s">
        <v>276</v>
      </c>
      <c r="M71" s="172" t="s">
        <v>2739</v>
      </c>
      <c r="N71" s="172" t="s">
        <v>2740</v>
      </c>
      <c r="O71" s="172" t="s">
        <v>2741</v>
      </c>
      <c r="P71" s="172" t="s">
        <v>102</v>
      </c>
      <c r="Q71" s="172" t="s">
        <v>103</v>
      </c>
      <c r="R71" s="172" t="s">
        <v>104</v>
      </c>
      <c r="S71" s="172" t="s">
        <v>5031</v>
      </c>
      <c r="T71" s="172" t="s">
        <v>5032</v>
      </c>
      <c r="U71" s="172" t="s">
        <v>5033</v>
      </c>
      <c r="V71" s="172" t="s">
        <v>2742</v>
      </c>
      <c r="W71" s="172" t="s">
        <v>2743</v>
      </c>
      <c r="X71" s="172" t="s">
        <v>2744</v>
      </c>
      <c r="Y71" s="172" t="s">
        <v>2745</v>
      </c>
      <c r="Z71" s="172" t="s">
        <v>2746</v>
      </c>
      <c r="AA71" s="172" t="s">
        <v>2747</v>
      </c>
      <c r="AB71" s="172" t="s">
        <v>2748</v>
      </c>
      <c r="AC71" s="172" t="s">
        <v>2749</v>
      </c>
      <c r="AD71" s="172" t="s">
        <v>2750</v>
      </c>
      <c r="AE71" s="172" t="s">
        <v>2631</v>
      </c>
      <c r="AF71" s="172" t="s">
        <v>2751</v>
      </c>
      <c r="AG71" s="172" t="s">
        <v>1424</v>
      </c>
      <c r="AH71" s="172" t="s">
        <v>6078</v>
      </c>
      <c r="AI71" s="172" t="s">
        <v>6362</v>
      </c>
      <c r="AJ71" s="172" t="s">
        <v>6646</v>
      </c>
      <c r="AK71" s="173" t="s">
        <v>350</v>
      </c>
      <c r="AL71" s="174" t="s">
        <v>2752</v>
      </c>
    </row>
    <row r="72" spans="1:38" ht="15.75" x14ac:dyDescent="0.25">
      <c r="A72" s="176" t="s">
        <v>3025</v>
      </c>
      <c r="B72" s="175" t="str">
        <f t="shared" ref="B72:B135" si="2">H72</f>
        <v>Allergènes, régimes et traçabilité convive</v>
      </c>
      <c r="C72" s="143">
        <v>66</v>
      </c>
      <c r="D72" s="172" t="s">
        <v>3024</v>
      </c>
      <c r="E72" s="172">
        <v>174</v>
      </c>
      <c r="F72" s="172" t="s">
        <v>92</v>
      </c>
      <c r="G72" s="172" t="s">
        <v>93</v>
      </c>
      <c r="H72" s="172" t="s">
        <v>2427</v>
      </c>
      <c r="I72" s="172" t="s">
        <v>2926</v>
      </c>
      <c r="J72" s="172" t="s">
        <v>3025</v>
      </c>
      <c r="K72" s="172" t="s">
        <v>3026</v>
      </c>
      <c r="L72" s="172" t="s">
        <v>276</v>
      </c>
      <c r="M72" s="172" t="s">
        <v>3027</v>
      </c>
      <c r="N72" s="172" t="s">
        <v>3028</v>
      </c>
      <c r="O72" s="172" t="s">
        <v>3026</v>
      </c>
      <c r="P72" s="172" t="s">
        <v>102</v>
      </c>
      <c r="Q72" s="172" t="s">
        <v>103</v>
      </c>
      <c r="R72" s="172" t="s">
        <v>104</v>
      </c>
      <c r="S72" s="172" t="s">
        <v>5116</v>
      </c>
      <c r="T72" s="172" t="s">
        <v>5117</v>
      </c>
      <c r="U72" s="172" t="s">
        <v>5118</v>
      </c>
      <c r="V72" s="172" t="s">
        <v>2929</v>
      </c>
      <c r="W72" s="172" t="s">
        <v>2930</v>
      </c>
      <c r="X72" s="172" t="s">
        <v>2931</v>
      </c>
      <c r="Y72" s="172" t="s">
        <v>2932</v>
      </c>
      <c r="Z72" s="172" t="s">
        <v>2933</v>
      </c>
      <c r="AA72" s="172" t="s">
        <v>2934</v>
      </c>
      <c r="AB72" s="172" t="s">
        <v>2935</v>
      </c>
      <c r="AC72" s="172" t="s">
        <v>2936</v>
      </c>
      <c r="AD72" s="172" t="s">
        <v>2937</v>
      </c>
      <c r="AE72" s="172" t="s">
        <v>476</v>
      </c>
      <c r="AF72" s="172" t="s">
        <v>2986</v>
      </c>
      <c r="AG72" s="172" t="s">
        <v>2987</v>
      </c>
      <c r="AH72" s="172" t="s">
        <v>6102</v>
      </c>
      <c r="AI72" s="172" t="s">
        <v>6386</v>
      </c>
      <c r="AJ72" s="172" t="s">
        <v>6670</v>
      </c>
      <c r="AK72" s="173" t="s">
        <v>2988</v>
      </c>
      <c r="AL72" s="174" t="s">
        <v>3025</v>
      </c>
    </row>
    <row r="73" spans="1:38" ht="15.75" x14ac:dyDescent="0.25">
      <c r="A73" s="176" t="s">
        <v>1063</v>
      </c>
      <c r="B73" s="175" t="str">
        <f t="shared" si="2"/>
        <v>Production cuisine, hygiène et PMS</v>
      </c>
      <c r="C73" s="143">
        <v>67</v>
      </c>
      <c r="D73" s="172" t="s">
        <v>1062</v>
      </c>
      <c r="E73" s="172">
        <v>54</v>
      </c>
      <c r="F73" s="172" t="s">
        <v>92</v>
      </c>
      <c r="G73" s="172" t="s">
        <v>93</v>
      </c>
      <c r="H73" s="172" t="s">
        <v>970</v>
      </c>
      <c r="I73" s="172" t="s">
        <v>971</v>
      </c>
      <c r="J73" s="172" t="s">
        <v>1063</v>
      </c>
      <c r="K73" s="172" t="s">
        <v>1064</v>
      </c>
      <c r="L73" s="172" t="s">
        <v>276</v>
      </c>
      <c r="M73" s="172" t="s">
        <v>1065</v>
      </c>
      <c r="N73" s="172" t="s">
        <v>1066</v>
      </c>
      <c r="O73" s="172" t="s">
        <v>1067</v>
      </c>
      <c r="P73" s="172" t="s">
        <v>102</v>
      </c>
      <c r="Q73" s="172" t="s">
        <v>103</v>
      </c>
      <c r="R73" s="172" t="s">
        <v>104</v>
      </c>
      <c r="S73" s="172" t="s">
        <v>4718</v>
      </c>
      <c r="T73" s="172" t="s">
        <v>4719</v>
      </c>
      <c r="U73" s="172" t="s">
        <v>4720</v>
      </c>
      <c r="V73" s="172" t="s">
        <v>1068</v>
      </c>
      <c r="W73" s="172" t="s">
        <v>1069</v>
      </c>
      <c r="X73" s="172" t="s">
        <v>1070</v>
      </c>
      <c r="Y73" s="172" t="s">
        <v>1071</v>
      </c>
      <c r="Z73" s="172" t="s">
        <v>1072</v>
      </c>
      <c r="AA73" s="172" t="s">
        <v>1073</v>
      </c>
      <c r="AB73" s="172" t="s">
        <v>1074</v>
      </c>
      <c r="AC73" s="172" t="s">
        <v>1075</v>
      </c>
      <c r="AD73" s="172" t="s">
        <v>1076</v>
      </c>
      <c r="AE73" s="172" t="s">
        <v>986</v>
      </c>
      <c r="AF73" s="172" t="s">
        <v>1077</v>
      </c>
      <c r="AG73" s="172" t="s">
        <v>1078</v>
      </c>
      <c r="AH73" s="172" t="s">
        <v>5983</v>
      </c>
      <c r="AI73" s="172" t="s">
        <v>6267</v>
      </c>
      <c r="AJ73" s="172" t="s">
        <v>6551</v>
      </c>
      <c r="AK73" s="173" t="s">
        <v>350</v>
      </c>
      <c r="AL73" s="174" t="s">
        <v>1079</v>
      </c>
    </row>
    <row r="74" spans="1:38" ht="15.75" x14ac:dyDescent="0.25">
      <c r="A74" s="176" t="s">
        <v>1495</v>
      </c>
      <c r="B74" s="175" t="str">
        <f t="shared" si="2"/>
        <v>Refus alimentaires et adaptation</v>
      </c>
      <c r="C74" s="143">
        <v>68</v>
      </c>
      <c r="D74" s="172" t="s">
        <v>1494</v>
      </c>
      <c r="E74" s="172">
        <v>78</v>
      </c>
      <c r="F74" s="172" t="s">
        <v>92</v>
      </c>
      <c r="G74" s="172" t="s">
        <v>93</v>
      </c>
      <c r="H74" s="172" t="s">
        <v>1407</v>
      </c>
      <c r="I74" s="172" t="s">
        <v>1408</v>
      </c>
      <c r="J74" s="172" t="s">
        <v>1495</v>
      </c>
      <c r="K74" s="172" t="s">
        <v>1496</v>
      </c>
      <c r="L74" s="172" t="s">
        <v>276</v>
      </c>
      <c r="M74" s="172" t="s">
        <v>1497</v>
      </c>
      <c r="N74" s="172" t="s">
        <v>1498</v>
      </c>
      <c r="O74" s="172" t="s">
        <v>1499</v>
      </c>
      <c r="P74" s="172" t="s">
        <v>102</v>
      </c>
      <c r="Q74" s="172" t="s">
        <v>103</v>
      </c>
      <c r="R74" s="172" t="s">
        <v>104</v>
      </c>
      <c r="S74" s="172" t="s">
        <v>4797</v>
      </c>
      <c r="T74" s="172" t="s">
        <v>4798</v>
      </c>
      <c r="U74" s="172" t="s">
        <v>4799</v>
      </c>
      <c r="V74" s="172" t="s">
        <v>1500</v>
      </c>
      <c r="W74" s="172" t="s">
        <v>1501</v>
      </c>
      <c r="X74" s="172" t="s">
        <v>1502</v>
      </c>
      <c r="Y74" s="172" t="s">
        <v>1503</v>
      </c>
      <c r="Z74" s="172" t="s">
        <v>1504</v>
      </c>
      <c r="AA74" s="172" t="s">
        <v>1505</v>
      </c>
      <c r="AB74" s="172" t="s">
        <v>1506</v>
      </c>
      <c r="AC74" s="172" t="s">
        <v>1507</v>
      </c>
      <c r="AD74" s="172" t="s">
        <v>1508</v>
      </c>
      <c r="AE74" s="172" t="s">
        <v>114</v>
      </c>
      <c r="AF74" s="172" t="s">
        <v>1509</v>
      </c>
      <c r="AG74" s="172" t="s">
        <v>1424</v>
      </c>
      <c r="AH74" s="172" t="s">
        <v>6007</v>
      </c>
      <c r="AI74" s="172" t="s">
        <v>6291</v>
      </c>
      <c r="AJ74" s="172" t="s">
        <v>6575</v>
      </c>
      <c r="AK74" s="173" t="s">
        <v>350</v>
      </c>
      <c r="AL74" s="174" t="s">
        <v>1510</v>
      </c>
    </row>
    <row r="75" spans="1:38" ht="15.75" x14ac:dyDescent="0.25">
      <c r="A75" s="176" t="s">
        <v>2337</v>
      </c>
      <c r="B75" s="175" t="str">
        <f t="shared" si="2"/>
        <v>Cadre réglementaire et ESMS</v>
      </c>
      <c r="C75" s="143">
        <v>69</v>
      </c>
      <c r="D75" s="172" t="s">
        <v>2336</v>
      </c>
      <c r="E75" s="172">
        <v>126</v>
      </c>
      <c r="F75" s="172" t="s">
        <v>92</v>
      </c>
      <c r="G75" s="172" t="s">
        <v>2038</v>
      </c>
      <c r="H75" s="172" t="s">
        <v>2039</v>
      </c>
      <c r="I75" s="172" t="s">
        <v>2245</v>
      </c>
      <c r="J75" s="172" t="s">
        <v>2337</v>
      </c>
      <c r="K75" s="172" t="s">
        <v>2338</v>
      </c>
      <c r="L75" s="172" t="s">
        <v>276</v>
      </c>
      <c r="M75" s="172" t="s">
        <v>2339</v>
      </c>
      <c r="N75" s="172" t="s">
        <v>2340</v>
      </c>
      <c r="O75" s="172" t="s">
        <v>2341</v>
      </c>
      <c r="P75" s="172" t="s">
        <v>102</v>
      </c>
      <c r="Q75" s="172" t="s">
        <v>103</v>
      </c>
      <c r="R75" s="172" t="s">
        <v>104</v>
      </c>
      <c r="S75" s="172" t="s">
        <v>4957</v>
      </c>
      <c r="T75" s="172" t="s">
        <v>4958</v>
      </c>
      <c r="U75" s="172" t="s">
        <v>4959</v>
      </c>
      <c r="V75" s="172" t="s">
        <v>2342</v>
      </c>
      <c r="W75" s="172" t="s">
        <v>2343</v>
      </c>
      <c r="X75" s="172" t="s">
        <v>2344</v>
      </c>
      <c r="Y75" s="172" t="s">
        <v>2345</v>
      </c>
      <c r="Z75" s="172" t="s">
        <v>2346</v>
      </c>
      <c r="AA75" s="172" t="s">
        <v>2347</v>
      </c>
      <c r="AB75" s="172" t="s">
        <v>2348</v>
      </c>
      <c r="AC75" s="172" t="s">
        <v>2349</v>
      </c>
      <c r="AD75" s="172" t="s">
        <v>2350</v>
      </c>
      <c r="AE75" s="172" t="s">
        <v>2260</v>
      </c>
      <c r="AF75" s="172" t="s">
        <v>2351</v>
      </c>
      <c r="AG75" s="172" t="s">
        <v>2352</v>
      </c>
      <c r="AH75" s="172" t="s">
        <v>6055</v>
      </c>
      <c r="AI75" s="172" t="s">
        <v>6339</v>
      </c>
      <c r="AJ75" s="172" t="s">
        <v>6623</v>
      </c>
      <c r="AK75" s="173" t="s">
        <v>350</v>
      </c>
      <c r="AL75" s="174" t="s">
        <v>2353</v>
      </c>
    </row>
    <row r="76" spans="1:38" ht="15.75" x14ac:dyDescent="0.25">
      <c r="A76" s="176" t="s">
        <v>2513</v>
      </c>
      <c r="B76" s="175" t="str">
        <f t="shared" si="2"/>
        <v>Allergènes, régimes et traçabilité convive</v>
      </c>
      <c r="C76" s="143">
        <v>70</v>
      </c>
      <c r="D76" s="172" t="s">
        <v>2512</v>
      </c>
      <c r="E76" s="172">
        <v>136</v>
      </c>
      <c r="F76" s="172" t="s">
        <v>92</v>
      </c>
      <c r="G76" s="172" t="s">
        <v>93</v>
      </c>
      <c r="H76" s="172" t="s">
        <v>2427</v>
      </c>
      <c r="I76" s="172" t="s">
        <v>2428</v>
      </c>
      <c r="J76" s="172" t="s">
        <v>2513</v>
      </c>
      <c r="K76" s="172" t="s">
        <v>2514</v>
      </c>
      <c r="L76" s="172" t="s">
        <v>276</v>
      </c>
      <c r="M76" s="172" t="s">
        <v>2515</v>
      </c>
      <c r="N76" s="172" t="s">
        <v>2516</v>
      </c>
      <c r="O76" s="172" t="s">
        <v>2517</v>
      </c>
      <c r="P76" s="172" t="s">
        <v>102</v>
      </c>
      <c r="Q76" s="172" t="s">
        <v>103</v>
      </c>
      <c r="R76" s="172" t="s">
        <v>104</v>
      </c>
      <c r="S76" s="172" t="s">
        <v>4987</v>
      </c>
      <c r="T76" s="172" t="s">
        <v>4988</v>
      </c>
      <c r="U76" s="172" t="s">
        <v>4989</v>
      </c>
      <c r="V76" s="172" t="s">
        <v>2518</v>
      </c>
      <c r="W76" s="172" t="s">
        <v>2519</v>
      </c>
      <c r="X76" s="172" t="s">
        <v>2520</v>
      </c>
      <c r="Y76" s="172" t="s">
        <v>2521</v>
      </c>
      <c r="Z76" s="172" t="s">
        <v>2522</v>
      </c>
      <c r="AA76" s="172" t="s">
        <v>2523</v>
      </c>
      <c r="AB76" s="172" t="s">
        <v>2524</v>
      </c>
      <c r="AC76" s="172" t="s">
        <v>2525</v>
      </c>
      <c r="AD76" s="172" t="s">
        <v>2526</v>
      </c>
      <c r="AE76" s="172" t="s">
        <v>476</v>
      </c>
      <c r="AF76" s="172" t="s">
        <v>2527</v>
      </c>
      <c r="AG76" s="172" t="s">
        <v>1424</v>
      </c>
      <c r="AH76" s="172" t="s">
        <v>6065</v>
      </c>
      <c r="AI76" s="172" t="s">
        <v>6349</v>
      </c>
      <c r="AJ76" s="172" t="s">
        <v>6633</v>
      </c>
      <c r="AK76" s="173" t="s">
        <v>350</v>
      </c>
      <c r="AL76" s="174" t="s">
        <v>2528</v>
      </c>
    </row>
    <row r="77" spans="1:38" ht="15.75" x14ac:dyDescent="0.25">
      <c r="A77" s="176" t="s">
        <v>2899</v>
      </c>
      <c r="B77" s="175" t="str">
        <f t="shared" si="2"/>
        <v>Éthique, bientraitance et repas</v>
      </c>
      <c r="C77" s="143">
        <v>71</v>
      </c>
      <c r="D77" s="172" t="s">
        <v>2897</v>
      </c>
      <c r="E77" s="172">
        <v>160</v>
      </c>
      <c r="F77" s="172" t="s">
        <v>92</v>
      </c>
      <c r="G77" s="172" t="s">
        <v>93</v>
      </c>
      <c r="H77" s="172" t="s">
        <v>1614</v>
      </c>
      <c r="I77" s="172" t="s">
        <v>2898</v>
      </c>
      <c r="J77" s="172" t="s">
        <v>2899</v>
      </c>
      <c r="K77" s="172" t="s">
        <v>2900</v>
      </c>
      <c r="L77" s="172" t="s">
        <v>276</v>
      </c>
      <c r="M77" s="172" t="s">
        <v>2900</v>
      </c>
      <c r="N77" s="172" t="s">
        <v>2900</v>
      </c>
      <c r="O77" s="172" t="s">
        <v>2900</v>
      </c>
      <c r="P77" s="172" t="s">
        <v>102</v>
      </c>
      <c r="Q77" s="172" t="s">
        <v>103</v>
      </c>
      <c r="R77" s="172" t="s">
        <v>104</v>
      </c>
      <c r="S77" s="172" t="s">
        <v>5070</v>
      </c>
      <c r="T77" s="172" t="s">
        <v>5071</v>
      </c>
      <c r="U77" s="172" t="s">
        <v>5072</v>
      </c>
      <c r="V77" s="172" t="s">
        <v>2901</v>
      </c>
      <c r="W77" s="172" t="s">
        <v>2902</v>
      </c>
      <c r="X77" s="172" t="s">
        <v>2903</v>
      </c>
      <c r="Y77" s="172" t="s">
        <v>2904</v>
      </c>
      <c r="Z77" s="172" t="s">
        <v>2905</v>
      </c>
      <c r="AA77" s="172" t="s">
        <v>2906</v>
      </c>
      <c r="AB77" s="172" t="s">
        <v>2907</v>
      </c>
      <c r="AC77" s="172" t="s">
        <v>2908</v>
      </c>
      <c r="AD77" s="172" t="s">
        <v>2909</v>
      </c>
      <c r="AE77" s="172" t="s">
        <v>1630</v>
      </c>
      <c r="AF77" s="172" t="s">
        <v>2835</v>
      </c>
      <c r="AG77" s="172" t="s">
        <v>2836</v>
      </c>
      <c r="AH77" s="172" t="s">
        <v>6088</v>
      </c>
      <c r="AI77" s="172" t="s">
        <v>6372</v>
      </c>
      <c r="AJ77" s="172" t="s">
        <v>6656</v>
      </c>
      <c r="AK77" s="173" t="s">
        <v>2837</v>
      </c>
      <c r="AL77" s="174" t="s">
        <v>2910</v>
      </c>
    </row>
    <row r="78" spans="1:38" ht="15.75" x14ac:dyDescent="0.25">
      <c r="A78" s="176" t="s">
        <v>3000</v>
      </c>
      <c r="B78" s="175" t="str">
        <f t="shared" si="2"/>
        <v>Santé, nutrition et hydratation</v>
      </c>
      <c r="C78" s="143">
        <v>72</v>
      </c>
      <c r="D78" s="172" t="s">
        <v>2999</v>
      </c>
      <c r="E78" s="172">
        <v>169</v>
      </c>
      <c r="F78" s="172" t="s">
        <v>92</v>
      </c>
      <c r="G78" s="172" t="s">
        <v>93</v>
      </c>
      <c r="H78" s="172" t="s">
        <v>554</v>
      </c>
      <c r="I78" s="172" t="s">
        <v>2842</v>
      </c>
      <c r="J78" s="172" t="s">
        <v>3000</v>
      </c>
      <c r="K78" s="172" t="s">
        <v>3001</v>
      </c>
      <c r="L78" s="172" t="s">
        <v>276</v>
      </c>
      <c r="M78" s="172" t="s">
        <v>3002</v>
      </c>
      <c r="N78" s="172" t="s">
        <v>3003</v>
      </c>
      <c r="O78" s="172" t="s">
        <v>3001</v>
      </c>
      <c r="P78" s="172" t="s">
        <v>102</v>
      </c>
      <c r="Q78" s="172" t="s">
        <v>103</v>
      </c>
      <c r="R78" s="172" t="s">
        <v>104</v>
      </c>
      <c r="S78" s="172" t="s">
        <v>5099</v>
      </c>
      <c r="T78" s="172" t="s">
        <v>5100</v>
      </c>
      <c r="U78" s="172" t="s">
        <v>5101</v>
      </c>
      <c r="V78" s="172" t="s">
        <v>2845</v>
      </c>
      <c r="W78" s="172" t="s">
        <v>2846</v>
      </c>
      <c r="X78" s="172" t="s">
        <v>2847</v>
      </c>
      <c r="Y78" s="172" t="s">
        <v>2848</v>
      </c>
      <c r="Z78" s="172" t="s">
        <v>2849</v>
      </c>
      <c r="AA78" s="172" t="s">
        <v>2850</v>
      </c>
      <c r="AB78" s="172" t="s">
        <v>2851</v>
      </c>
      <c r="AC78" s="172" t="s">
        <v>2852</v>
      </c>
      <c r="AD78" s="172" t="s">
        <v>2853</v>
      </c>
      <c r="AE78" s="172" t="s">
        <v>570</v>
      </c>
      <c r="AF78" s="172" t="s">
        <v>2986</v>
      </c>
      <c r="AG78" s="172" t="s">
        <v>2987</v>
      </c>
      <c r="AH78" s="172" t="s">
        <v>6097</v>
      </c>
      <c r="AI78" s="172" t="s">
        <v>6381</v>
      </c>
      <c r="AJ78" s="172" t="s">
        <v>6665</v>
      </c>
      <c r="AK78" s="173" t="s">
        <v>2988</v>
      </c>
      <c r="AL78" s="174" t="s">
        <v>3000</v>
      </c>
    </row>
    <row r="79" spans="1:38" ht="15.75" x14ac:dyDescent="0.25">
      <c r="A79" s="176" t="s">
        <v>312</v>
      </c>
      <c r="B79" s="175" t="str">
        <f t="shared" si="2"/>
        <v>Textures et niveaux IDDSI</v>
      </c>
      <c r="C79" s="143">
        <v>73</v>
      </c>
      <c r="D79" s="172" t="s">
        <v>311</v>
      </c>
      <c r="E79" s="172">
        <v>12</v>
      </c>
      <c r="F79" s="172" t="s">
        <v>92</v>
      </c>
      <c r="G79" s="172" t="s">
        <v>93</v>
      </c>
      <c r="H79" s="172" t="s">
        <v>94</v>
      </c>
      <c r="I79" s="172" t="s">
        <v>95</v>
      </c>
      <c r="J79" s="172" t="s">
        <v>312</v>
      </c>
      <c r="K79" s="172" t="s">
        <v>313</v>
      </c>
      <c r="L79" s="172" t="s">
        <v>276</v>
      </c>
      <c r="M79" s="172" t="s">
        <v>314</v>
      </c>
      <c r="N79" s="172" t="s">
        <v>315</v>
      </c>
      <c r="O79" s="172" t="s">
        <v>316</v>
      </c>
      <c r="P79" s="172" t="s">
        <v>102</v>
      </c>
      <c r="Q79" s="172" t="s">
        <v>103</v>
      </c>
      <c r="R79" s="172" t="s">
        <v>104</v>
      </c>
      <c r="S79" s="172" t="s">
        <v>4561</v>
      </c>
      <c r="T79" s="172" t="s">
        <v>4562</v>
      </c>
      <c r="U79" s="172" t="s">
        <v>4563</v>
      </c>
      <c r="V79" s="172" t="s">
        <v>317</v>
      </c>
      <c r="W79" s="172" t="s">
        <v>318</v>
      </c>
      <c r="X79" s="172" t="s">
        <v>319</v>
      </c>
      <c r="Y79" s="172" t="s">
        <v>320</v>
      </c>
      <c r="Z79" s="172" t="s">
        <v>321</v>
      </c>
      <c r="AA79" s="172" t="s">
        <v>322</v>
      </c>
      <c r="AB79" s="172" t="s">
        <v>323</v>
      </c>
      <c r="AC79" s="172" t="s">
        <v>324</v>
      </c>
      <c r="AD79" s="172" t="s">
        <v>325</v>
      </c>
      <c r="AE79" s="172" t="s">
        <v>114</v>
      </c>
      <c r="AF79" s="172" t="s">
        <v>326</v>
      </c>
      <c r="AG79" s="172" t="s">
        <v>327</v>
      </c>
      <c r="AH79" s="172" t="s">
        <v>5941</v>
      </c>
      <c r="AI79" s="172" t="s">
        <v>6225</v>
      </c>
      <c r="AJ79" s="172" t="s">
        <v>6509</v>
      </c>
      <c r="AK79" s="173" t="s">
        <v>328</v>
      </c>
      <c r="AL79" s="174" t="s">
        <v>329</v>
      </c>
    </row>
    <row r="80" spans="1:38" ht="15.75" x14ac:dyDescent="0.25">
      <c r="A80" s="176" t="s">
        <v>518</v>
      </c>
      <c r="B80" s="175" t="str">
        <f t="shared" si="2"/>
        <v>Textures modifiées — général</v>
      </c>
      <c r="C80" s="143">
        <v>74</v>
      </c>
      <c r="D80" s="172" t="s">
        <v>517</v>
      </c>
      <c r="E80" s="172">
        <v>23</v>
      </c>
      <c r="F80" s="172" t="s">
        <v>92</v>
      </c>
      <c r="G80" s="172" t="s">
        <v>331</v>
      </c>
      <c r="H80" s="172" t="s">
        <v>332</v>
      </c>
      <c r="I80" s="172" t="s">
        <v>333</v>
      </c>
      <c r="J80" s="172" t="s">
        <v>518</v>
      </c>
      <c r="K80" s="172" t="s">
        <v>519</v>
      </c>
      <c r="L80" s="172" t="s">
        <v>276</v>
      </c>
      <c r="M80" s="172" t="s">
        <v>520</v>
      </c>
      <c r="N80" s="172" t="s">
        <v>521</v>
      </c>
      <c r="O80" s="172" t="s">
        <v>522</v>
      </c>
      <c r="P80" s="172" t="s">
        <v>102</v>
      </c>
      <c r="Q80" s="172" t="s">
        <v>103</v>
      </c>
      <c r="R80" s="172" t="s">
        <v>104</v>
      </c>
      <c r="S80" s="172" t="s">
        <v>4605</v>
      </c>
      <c r="T80" s="172" t="s">
        <v>4606</v>
      </c>
      <c r="U80" s="172" t="s">
        <v>4607</v>
      </c>
      <c r="V80" s="172" t="s">
        <v>523</v>
      </c>
      <c r="W80" s="172" t="s">
        <v>524</v>
      </c>
      <c r="X80" s="172" t="s">
        <v>525</v>
      </c>
      <c r="Y80" s="172" t="s">
        <v>526</v>
      </c>
      <c r="Z80" s="172" t="s">
        <v>527</v>
      </c>
      <c r="AA80" s="172" t="s">
        <v>528</v>
      </c>
      <c r="AB80" s="172" t="s">
        <v>529</v>
      </c>
      <c r="AC80" s="172" t="s">
        <v>530</v>
      </c>
      <c r="AD80" s="172" t="s">
        <v>531</v>
      </c>
      <c r="AE80" s="172" t="s">
        <v>114</v>
      </c>
      <c r="AF80" s="172" t="s">
        <v>532</v>
      </c>
      <c r="AG80" s="172" t="s">
        <v>533</v>
      </c>
      <c r="AH80" s="172" t="s">
        <v>5952</v>
      </c>
      <c r="AI80" s="172" t="s">
        <v>6236</v>
      </c>
      <c r="AJ80" s="172" t="s">
        <v>6520</v>
      </c>
      <c r="AK80" s="173" t="s">
        <v>350</v>
      </c>
      <c r="AL80" s="174" t="s">
        <v>534</v>
      </c>
    </row>
    <row r="81" spans="1:38" ht="15.75" x14ac:dyDescent="0.25">
      <c r="A81" s="176" t="s">
        <v>2160</v>
      </c>
      <c r="B81" s="175" t="str">
        <f t="shared" si="2"/>
        <v>Cadre réglementaire et ESMS</v>
      </c>
      <c r="C81" s="143">
        <v>75</v>
      </c>
      <c r="D81" s="172" t="s">
        <v>2159</v>
      </c>
      <c r="E81" s="172">
        <v>116</v>
      </c>
      <c r="F81" s="172" t="s">
        <v>92</v>
      </c>
      <c r="G81" s="172" t="s">
        <v>2038</v>
      </c>
      <c r="H81" s="172" t="s">
        <v>2039</v>
      </c>
      <c r="I81" s="172" t="s">
        <v>2040</v>
      </c>
      <c r="J81" s="172" t="s">
        <v>2160</v>
      </c>
      <c r="K81" s="172" t="s">
        <v>2161</v>
      </c>
      <c r="L81" s="172" t="s">
        <v>276</v>
      </c>
      <c r="M81" s="172" t="s">
        <v>2162</v>
      </c>
      <c r="N81" s="172" t="s">
        <v>2163</v>
      </c>
      <c r="O81" s="172" t="s">
        <v>2164</v>
      </c>
      <c r="P81" s="172" t="s">
        <v>102</v>
      </c>
      <c r="Q81" s="172" t="s">
        <v>103</v>
      </c>
      <c r="R81" s="172" t="s">
        <v>104</v>
      </c>
      <c r="S81" s="172" t="s">
        <v>4922</v>
      </c>
      <c r="T81" s="172" t="s">
        <v>4923</v>
      </c>
      <c r="U81" s="172" t="s">
        <v>4924</v>
      </c>
      <c r="V81" s="172" t="s">
        <v>2165</v>
      </c>
      <c r="W81" s="172" t="s">
        <v>2166</v>
      </c>
      <c r="X81" s="172" t="s">
        <v>2167</v>
      </c>
      <c r="Y81" s="172" t="s">
        <v>2168</v>
      </c>
      <c r="Z81" s="172" t="s">
        <v>2169</v>
      </c>
      <c r="AA81" s="172" t="s">
        <v>2170</v>
      </c>
      <c r="AB81" s="172" t="s">
        <v>2171</v>
      </c>
      <c r="AC81" s="172" t="s">
        <v>2172</v>
      </c>
      <c r="AD81" s="172" t="s">
        <v>2173</v>
      </c>
      <c r="AE81" s="172" t="s">
        <v>692</v>
      </c>
      <c r="AF81" s="172" t="s">
        <v>2174</v>
      </c>
      <c r="AG81" s="172" t="s">
        <v>1424</v>
      </c>
      <c r="AH81" s="172" t="s">
        <v>6045</v>
      </c>
      <c r="AI81" s="172" t="s">
        <v>6329</v>
      </c>
      <c r="AJ81" s="172" t="s">
        <v>6613</v>
      </c>
      <c r="AK81" s="173" t="s">
        <v>350</v>
      </c>
      <c r="AL81" s="174" t="s">
        <v>2175</v>
      </c>
    </row>
    <row r="82" spans="1:38" ht="15.75" x14ac:dyDescent="0.25">
      <c r="A82" s="176" t="s">
        <v>2373</v>
      </c>
      <c r="B82" s="175" t="str">
        <f t="shared" si="2"/>
        <v>Cadre réglementaire et ESMS</v>
      </c>
      <c r="C82" s="143">
        <v>76</v>
      </c>
      <c r="D82" s="172" t="s">
        <v>2372</v>
      </c>
      <c r="E82" s="172">
        <v>128</v>
      </c>
      <c r="F82" s="172" t="s">
        <v>92</v>
      </c>
      <c r="G82" s="172" t="s">
        <v>2038</v>
      </c>
      <c r="H82" s="172" t="s">
        <v>2039</v>
      </c>
      <c r="I82" s="172" t="s">
        <v>2245</v>
      </c>
      <c r="J82" s="172" t="s">
        <v>2373</v>
      </c>
      <c r="K82" s="172" t="s">
        <v>2374</v>
      </c>
      <c r="L82" s="172" t="s">
        <v>276</v>
      </c>
      <c r="M82" s="172" t="s">
        <v>2375</v>
      </c>
      <c r="N82" s="172" t="s">
        <v>2376</v>
      </c>
      <c r="O82" s="172" t="s">
        <v>2377</v>
      </c>
      <c r="P82" s="172" t="s">
        <v>102</v>
      </c>
      <c r="Q82" s="172" t="s">
        <v>103</v>
      </c>
      <c r="R82" s="172" t="s">
        <v>104</v>
      </c>
      <c r="S82" s="172" t="s">
        <v>4963</v>
      </c>
      <c r="T82" s="172" t="s">
        <v>4964</v>
      </c>
      <c r="U82" s="172" t="s">
        <v>4965</v>
      </c>
      <c r="V82" s="172" t="s">
        <v>2378</v>
      </c>
      <c r="W82" s="172" t="s">
        <v>2379</v>
      </c>
      <c r="X82" s="172" t="s">
        <v>2380</v>
      </c>
      <c r="Y82" s="172" t="s">
        <v>2381</v>
      </c>
      <c r="Z82" s="172" t="s">
        <v>2382</v>
      </c>
      <c r="AA82" s="172" t="s">
        <v>2383</v>
      </c>
      <c r="AB82" s="172" t="s">
        <v>2384</v>
      </c>
      <c r="AC82" s="172" t="s">
        <v>2385</v>
      </c>
      <c r="AD82" s="172" t="s">
        <v>2386</v>
      </c>
      <c r="AE82" s="172" t="s">
        <v>2260</v>
      </c>
      <c r="AF82" s="172" t="s">
        <v>2387</v>
      </c>
      <c r="AG82" s="172" t="s">
        <v>2388</v>
      </c>
      <c r="AH82" s="172" t="s">
        <v>6057</v>
      </c>
      <c r="AI82" s="172" t="s">
        <v>6341</v>
      </c>
      <c r="AJ82" s="172" t="s">
        <v>6625</v>
      </c>
      <c r="AK82" s="173" t="s">
        <v>350</v>
      </c>
      <c r="AL82" s="174" t="s">
        <v>2389</v>
      </c>
    </row>
    <row r="83" spans="1:38" ht="15.75" x14ac:dyDescent="0.25">
      <c r="A83" s="176" t="s">
        <v>3168</v>
      </c>
      <c r="B83" s="175" t="str">
        <f t="shared" si="2"/>
        <v>Production cuisine, hygiène et PMS</v>
      </c>
      <c r="C83" s="143">
        <v>77</v>
      </c>
      <c r="D83" s="172" t="s">
        <v>3167</v>
      </c>
      <c r="E83" s="172">
        <v>185</v>
      </c>
      <c r="F83" s="172" t="s">
        <v>92</v>
      </c>
      <c r="G83" s="172" t="s">
        <v>3055</v>
      </c>
      <c r="H83" s="172" t="s">
        <v>970</v>
      </c>
      <c r="I83" s="172" t="s">
        <v>3056</v>
      </c>
      <c r="J83" s="172" t="s">
        <v>3168</v>
      </c>
      <c r="K83" s="172" t="s">
        <v>3169</v>
      </c>
      <c r="L83" s="172" t="s">
        <v>276</v>
      </c>
      <c r="M83" s="172" t="s">
        <v>3170</v>
      </c>
      <c r="N83" s="172" t="s">
        <v>3171</v>
      </c>
      <c r="O83" s="172" t="s">
        <v>3172</v>
      </c>
      <c r="P83" s="172" t="s">
        <v>102</v>
      </c>
      <c r="Q83" s="172" t="s">
        <v>103</v>
      </c>
      <c r="R83" s="172" t="s">
        <v>104</v>
      </c>
      <c r="S83" s="172" t="s">
        <v>5151</v>
      </c>
      <c r="T83" s="172" t="s">
        <v>5152</v>
      </c>
      <c r="U83" s="172" t="s">
        <v>5153</v>
      </c>
      <c r="V83" s="172" t="s">
        <v>3173</v>
      </c>
      <c r="W83" s="172" t="s">
        <v>3174</v>
      </c>
      <c r="X83" s="172" t="s">
        <v>3175</v>
      </c>
      <c r="Y83" s="172" t="s">
        <v>3176</v>
      </c>
      <c r="Z83" s="172" t="s">
        <v>3177</v>
      </c>
      <c r="AA83" s="172" t="s">
        <v>3178</v>
      </c>
      <c r="AB83" s="172" t="s">
        <v>3179</v>
      </c>
      <c r="AC83" s="172" t="s">
        <v>3180</v>
      </c>
      <c r="AD83" s="172" t="s">
        <v>3181</v>
      </c>
      <c r="AE83" s="172" t="s">
        <v>3182</v>
      </c>
      <c r="AF83" s="172" t="s">
        <v>3072</v>
      </c>
      <c r="AG83" s="172" t="s">
        <v>3183</v>
      </c>
      <c r="AH83" s="172" t="s">
        <v>6113</v>
      </c>
      <c r="AI83" s="172" t="s">
        <v>6397</v>
      </c>
      <c r="AJ83" s="172" t="s">
        <v>6681</v>
      </c>
      <c r="AK83" s="173" t="s">
        <v>3074</v>
      </c>
      <c r="AL83" s="174" t="s">
        <v>3168</v>
      </c>
    </row>
    <row r="84" spans="1:38" ht="15.75" x14ac:dyDescent="0.25">
      <c r="A84" s="176" t="s">
        <v>500</v>
      </c>
      <c r="B84" s="175" t="str">
        <f t="shared" si="2"/>
        <v>Textures modifiées — général</v>
      </c>
      <c r="C84" s="143">
        <v>78</v>
      </c>
      <c r="D84" s="172" t="s">
        <v>499</v>
      </c>
      <c r="E84" s="172">
        <v>22</v>
      </c>
      <c r="F84" s="172" t="s">
        <v>92</v>
      </c>
      <c r="G84" s="172" t="s">
        <v>331</v>
      </c>
      <c r="H84" s="172" t="s">
        <v>332</v>
      </c>
      <c r="I84" s="172" t="s">
        <v>333</v>
      </c>
      <c r="J84" s="172" t="s">
        <v>500</v>
      </c>
      <c r="K84" s="172" t="s">
        <v>501</v>
      </c>
      <c r="L84" s="172" t="s">
        <v>276</v>
      </c>
      <c r="M84" s="172" t="s">
        <v>502</v>
      </c>
      <c r="N84" s="172" t="s">
        <v>503</v>
      </c>
      <c r="O84" s="172" t="s">
        <v>504</v>
      </c>
      <c r="P84" s="172" t="s">
        <v>102</v>
      </c>
      <c r="Q84" s="172" t="s">
        <v>103</v>
      </c>
      <c r="R84" s="172" t="s">
        <v>104</v>
      </c>
      <c r="S84" s="172" t="s">
        <v>4602</v>
      </c>
      <c r="T84" s="172" t="s">
        <v>4603</v>
      </c>
      <c r="U84" s="172" t="s">
        <v>4604</v>
      </c>
      <c r="V84" s="172" t="s">
        <v>505</v>
      </c>
      <c r="W84" s="172" t="s">
        <v>506</v>
      </c>
      <c r="X84" s="172" t="s">
        <v>507</v>
      </c>
      <c r="Y84" s="172" t="s">
        <v>508</v>
      </c>
      <c r="Z84" s="172" t="s">
        <v>509</v>
      </c>
      <c r="AA84" s="172" t="s">
        <v>510</v>
      </c>
      <c r="AB84" s="172" t="s">
        <v>511</v>
      </c>
      <c r="AC84" s="172" t="s">
        <v>512</v>
      </c>
      <c r="AD84" s="172" t="s">
        <v>513</v>
      </c>
      <c r="AE84" s="172" t="s">
        <v>114</v>
      </c>
      <c r="AF84" s="172" t="s">
        <v>514</v>
      </c>
      <c r="AG84" s="172" t="s">
        <v>515</v>
      </c>
      <c r="AH84" s="172" t="s">
        <v>5951</v>
      </c>
      <c r="AI84" s="172" t="s">
        <v>6235</v>
      </c>
      <c r="AJ84" s="172" t="s">
        <v>6519</v>
      </c>
      <c r="AK84" s="173" t="s">
        <v>350</v>
      </c>
      <c r="AL84" s="174" t="s">
        <v>516</v>
      </c>
    </row>
    <row r="85" spans="1:38" s="144" customFormat="1" ht="15.75" x14ac:dyDescent="0.25">
      <c r="A85" s="176" t="s">
        <v>661</v>
      </c>
      <c r="B85" s="175" t="str">
        <f t="shared" si="2"/>
        <v>Santé, nutrition et hydratation</v>
      </c>
      <c r="C85" s="143">
        <v>79</v>
      </c>
      <c r="D85" s="172" t="s">
        <v>660</v>
      </c>
      <c r="E85" s="172">
        <v>31</v>
      </c>
      <c r="F85" s="172" t="s">
        <v>92</v>
      </c>
      <c r="G85" s="172" t="s">
        <v>93</v>
      </c>
      <c r="H85" s="172" t="s">
        <v>554</v>
      </c>
      <c r="I85" s="172" t="s">
        <v>555</v>
      </c>
      <c r="J85" s="172" t="s">
        <v>661</v>
      </c>
      <c r="K85" s="172" t="s">
        <v>662</v>
      </c>
      <c r="L85" s="172" t="s">
        <v>182</v>
      </c>
      <c r="M85" s="172" t="s">
        <v>663</v>
      </c>
      <c r="N85" s="172" t="s">
        <v>664</v>
      </c>
      <c r="O85" s="172" t="s">
        <v>665</v>
      </c>
      <c r="P85" s="172" t="s">
        <v>102</v>
      </c>
      <c r="Q85" s="172" t="s">
        <v>103</v>
      </c>
      <c r="R85" s="172" t="s">
        <v>104</v>
      </c>
      <c r="S85" s="172" t="s">
        <v>4629</v>
      </c>
      <c r="T85" s="172" t="s">
        <v>4630</v>
      </c>
      <c r="U85" s="172" t="s">
        <v>4631</v>
      </c>
      <c r="V85" s="172" t="s">
        <v>666</v>
      </c>
      <c r="W85" s="172" t="s">
        <v>667</v>
      </c>
      <c r="X85" s="172" t="s">
        <v>668</v>
      </c>
      <c r="Y85" s="172" t="s">
        <v>669</v>
      </c>
      <c r="Z85" s="172" t="s">
        <v>670</v>
      </c>
      <c r="AA85" s="172" t="s">
        <v>671</v>
      </c>
      <c r="AB85" s="172" t="s">
        <v>672</v>
      </c>
      <c r="AC85" s="172" t="s">
        <v>673</v>
      </c>
      <c r="AD85" s="172" t="s">
        <v>674</v>
      </c>
      <c r="AE85" s="172" t="s">
        <v>570</v>
      </c>
      <c r="AF85" s="172" t="s">
        <v>571</v>
      </c>
      <c r="AG85" s="172" t="s">
        <v>675</v>
      </c>
      <c r="AH85" s="172" t="s">
        <v>5960</v>
      </c>
      <c r="AI85" s="172" t="s">
        <v>6244</v>
      </c>
      <c r="AJ85" s="172" t="s">
        <v>6528</v>
      </c>
      <c r="AK85" s="173" t="s">
        <v>350</v>
      </c>
      <c r="AL85" s="174" t="s">
        <v>676</v>
      </c>
    </row>
    <row r="86" spans="1:38" ht="15.75" x14ac:dyDescent="0.25">
      <c r="A86" s="176" t="s">
        <v>868</v>
      </c>
      <c r="B86" s="175" t="str">
        <f t="shared" si="2"/>
        <v>Qualité du repas, appétence et identification</v>
      </c>
      <c r="C86" s="143">
        <v>80</v>
      </c>
      <c r="D86" s="172" t="s">
        <v>867</v>
      </c>
      <c r="E86" s="172">
        <v>43</v>
      </c>
      <c r="F86" s="172" t="s">
        <v>92</v>
      </c>
      <c r="G86" s="172" t="s">
        <v>331</v>
      </c>
      <c r="H86" s="172" t="s">
        <v>764</v>
      </c>
      <c r="I86" s="172" t="s">
        <v>765</v>
      </c>
      <c r="J86" s="172" t="s">
        <v>868</v>
      </c>
      <c r="K86" s="172" t="s">
        <v>869</v>
      </c>
      <c r="L86" s="172" t="s">
        <v>182</v>
      </c>
      <c r="M86" s="172" t="s">
        <v>870</v>
      </c>
      <c r="N86" s="172" t="s">
        <v>871</v>
      </c>
      <c r="O86" s="172" t="s">
        <v>872</v>
      </c>
      <c r="P86" s="172" t="s">
        <v>102</v>
      </c>
      <c r="Q86" s="172" t="s">
        <v>103</v>
      </c>
      <c r="R86" s="172" t="s">
        <v>104</v>
      </c>
      <c r="S86" s="172" t="s">
        <v>4680</v>
      </c>
      <c r="T86" s="172" t="s">
        <v>4681</v>
      </c>
      <c r="U86" s="172" t="s">
        <v>4682</v>
      </c>
      <c r="V86" s="172" t="s">
        <v>873</v>
      </c>
      <c r="W86" s="172" t="s">
        <v>874</v>
      </c>
      <c r="X86" s="172" t="s">
        <v>875</v>
      </c>
      <c r="Y86" s="172" t="s">
        <v>876</v>
      </c>
      <c r="Z86" s="172" t="s">
        <v>877</v>
      </c>
      <c r="AA86" s="172" t="s">
        <v>878</v>
      </c>
      <c r="AB86" s="172" t="s">
        <v>879</v>
      </c>
      <c r="AC86" s="172" t="s">
        <v>880</v>
      </c>
      <c r="AD86" s="172" t="s">
        <v>881</v>
      </c>
      <c r="AE86" s="172" t="s">
        <v>114</v>
      </c>
      <c r="AF86" s="172" t="s">
        <v>571</v>
      </c>
      <c r="AG86" s="172" t="s">
        <v>882</v>
      </c>
      <c r="AH86" s="172" t="s">
        <v>5972</v>
      </c>
      <c r="AI86" s="172" t="s">
        <v>6256</v>
      </c>
      <c r="AJ86" s="172" t="s">
        <v>6540</v>
      </c>
      <c r="AK86" s="173" t="s">
        <v>350</v>
      </c>
      <c r="AL86" s="174" t="s">
        <v>883</v>
      </c>
    </row>
    <row r="87" spans="1:38" ht="15.75" x14ac:dyDescent="0.25">
      <c r="A87" s="176" t="s">
        <v>1171</v>
      </c>
      <c r="B87" s="175" t="str">
        <f t="shared" si="2"/>
        <v>Production cuisine, hygiène et PMS</v>
      </c>
      <c r="C87" s="143">
        <v>81</v>
      </c>
      <c r="D87" s="172" t="s">
        <v>1170</v>
      </c>
      <c r="E87" s="172">
        <v>60</v>
      </c>
      <c r="F87" s="172" t="s">
        <v>92</v>
      </c>
      <c r="G87" s="172" t="s">
        <v>93</v>
      </c>
      <c r="H87" s="172" t="s">
        <v>970</v>
      </c>
      <c r="I87" s="172" t="s">
        <v>971</v>
      </c>
      <c r="J87" s="172" t="s">
        <v>1171</v>
      </c>
      <c r="K87" s="172" t="s">
        <v>1172</v>
      </c>
      <c r="L87" s="172" t="s">
        <v>276</v>
      </c>
      <c r="M87" s="172" t="s">
        <v>1173</v>
      </c>
      <c r="N87" s="172" t="s">
        <v>1174</v>
      </c>
      <c r="O87" s="172" t="s">
        <v>1175</v>
      </c>
      <c r="P87" s="172" t="s">
        <v>102</v>
      </c>
      <c r="Q87" s="172" t="s">
        <v>103</v>
      </c>
      <c r="R87" s="172" t="s">
        <v>104</v>
      </c>
      <c r="S87" s="172" t="s">
        <v>4736</v>
      </c>
      <c r="T87" s="172" t="s">
        <v>4737</v>
      </c>
      <c r="U87" s="172" t="s">
        <v>4738</v>
      </c>
      <c r="V87" s="172" t="s">
        <v>1176</v>
      </c>
      <c r="W87" s="172" t="s">
        <v>1177</v>
      </c>
      <c r="X87" s="172" t="s">
        <v>1178</v>
      </c>
      <c r="Y87" s="172" t="s">
        <v>1179</v>
      </c>
      <c r="Z87" s="172" t="s">
        <v>1180</v>
      </c>
      <c r="AA87" s="172" t="s">
        <v>1181</v>
      </c>
      <c r="AB87" s="172" t="s">
        <v>1182</v>
      </c>
      <c r="AC87" s="172" t="s">
        <v>1183</v>
      </c>
      <c r="AD87" s="172" t="s">
        <v>1184</v>
      </c>
      <c r="AE87" s="172" t="s">
        <v>986</v>
      </c>
      <c r="AF87" s="172" t="s">
        <v>1185</v>
      </c>
      <c r="AG87" s="172" t="s">
        <v>1186</v>
      </c>
      <c r="AH87" s="172" t="s">
        <v>5989</v>
      </c>
      <c r="AI87" s="172" t="s">
        <v>6273</v>
      </c>
      <c r="AJ87" s="172" t="s">
        <v>6557</v>
      </c>
      <c r="AK87" s="173" t="s">
        <v>350</v>
      </c>
      <c r="AL87" s="174" t="s">
        <v>1187</v>
      </c>
    </row>
    <row r="88" spans="1:38" ht="15.75" x14ac:dyDescent="0.25">
      <c r="A88" s="176" t="s">
        <v>1389</v>
      </c>
      <c r="B88" s="175" t="str">
        <f t="shared" si="2"/>
        <v>Service, accompagnement et observation</v>
      </c>
      <c r="C88" s="143">
        <v>82</v>
      </c>
      <c r="D88" s="172" t="s">
        <v>1388</v>
      </c>
      <c r="E88" s="172">
        <v>72</v>
      </c>
      <c r="F88" s="172" t="s">
        <v>92</v>
      </c>
      <c r="G88" s="172" t="s">
        <v>93</v>
      </c>
      <c r="H88" s="172" t="s">
        <v>1189</v>
      </c>
      <c r="I88" s="172" t="s">
        <v>1190</v>
      </c>
      <c r="J88" s="172" t="s">
        <v>1389</v>
      </c>
      <c r="K88" s="172" t="s">
        <v>1390</v>
      </c>
      <c r="L88" s="172" t="s">
        <v>276</v>
      </c>
      <c r="M88" s="172" t="s">
        <v>1391</v>
      </c>
      <c r="N88" s="172" t="s">
        <v>1392</v>
      </c>
      <c r="O88" s="172" t="s">
        <v>1393</v>
      </c>
      <c r="P88" s="172" t="s">
        <v>102</v>
      </c>
      <c r="Q88" s="172" t="s">
        <v>103</v>
      </c>
      <c r="R88" s="172" t="s">
        <v>104</v>
      </c>
      <c r="S88" s="172" t="s">
        <v>4776</v>
      </c>
      <c r="T88" s="172" t="s">
        <v>4777</v>
      </c>
      <c r="U88" s="172" t="s">
        <v>4778</v>
      </c>
      <c r="V88" s="172" t="s">
        <v>1394</v>
      </c>
      <c r="W88" s="172" t="s">
        <v>1395</v>
      </c>
      <c r="X88" s="172" t="s">
        <v>1396</v>
      </c>
      <c r="Y88" s="172" t="s">
        <v>1397</v>
      </c>
      <c r="Z88" s="172" t="s">
        <v>1398</v>
      </c>
      <c r="AA88" s="172" t="s">
        <v>1399</v>
      </c>
      <c r="AB88" s="172" t="s">
        <v>1400</v>
      </c>
      <c r="AC88" s="172" t="s">
        <v>1401</v>
      </c>
      <c r="AD88" s="172" t="s">
        <v>1402</v>
      </c>
      <c r="AE88" s="172" t="s">
        <v>692</v>
      </c>
      <c r="AF88" s="172" t="s">
        <v>1403</v>
      </c>
      <c r="AG88" s="172" t="s">
        <v>1404</v>
      </c>
      <c r="AH88" s="172" t="s">
        <v>6001</v>
      </c>
      <c r="AI88" s="172" t="s">
        <v>6285</v>
      </c>
      <c r="AJ88" s="172" t="s">
        <v>6569</v>
      </c>
      <c r="AK88" s="173" t="s">
        <v>350</v>
      </c>
      <c r="AL88" s="174" t="s">
        <v>1405</v>
      </c>
    </row>
    <row r="89" spans="1:38" ht="15.75" x14ac:dyDescent="0.25">
      <c r="A89" s="176" t="s">
        <v>1478</v>
      </c>
      <c r="B89" s="175" t="str">
        <f t="shared" si="2"/>
        <v>Refus alimentaires et adaptation</v>
      </c>
      <c r="C89" s="143">
        <v>83</v>
      </c>
      <c r="D89" s="172" t="s">
        <v>1477</v>
      </c>
      <c r="E89" s="172">
        <v>77</v>
      </c>
      <c r="F89" s="172" t="s">
        <v>92</v>
      </c>
      <c r="G89" s="172" t="s">
        <v>93</v>
      </c>
      <c r="H89" s="172" t="s">
        <v>1407</v>
      </c>
      <c r="I89" s="172" t="s">
        <v>1408</v>
      </c>
      <c r="J89" s="172" t="s">
        <v>1478</v>
      </c>
      <c r="K89" s="172" t="s">
        <v>1479</v>
      </c>
      <c r="L89" s="172" t="s">
        <v>276</v>
      </c>
      <c r="M89" s="172" t="s">
        <v>1480</v>
      </c>
      <c r="N89" s="172" t="s">
        <v>1481</v>
      </c>
      <c r="O89" s="172" t="s">
        <v>1482</v>
      </c>
      <c r="P89" s="172" t="s">
        <v>102</v>
      </c>
      <c r="Q89" s="172" t="s">
        <v>103</v>
      </c>
      <c r="R89" s="172" t="s">
        <v>104</v>
      </c>
      <c r="S89" s="172" t="s">
        <v>4793</v>
      </c>
      <c r="T89" s="172" t="s">
        <v>4794</v>
      </c>
      <c r="U89" s="172" t="s">
        <v>4795</v>
      </c>
      <c r="V89" s="172" t="s">
        <v>1483</v>
      </c>
      <c r="W89" s="172" t="s">
        <v>1484</v>
      </c>
      <c r="X89" s="172" t="s">
        <v>1485</v>
      </c>
      <c r="Y89" s="172" t="s">
        <v>1486</v>
      </c>
      <c r="Z89" s="172" t="s">
        <v>1487</v>
      </c>
      <c r="AA89" s="172" t="s">
        <v>1488</v>
      </c>
      <c r="AB89" s="172" t="s">
        <v>1489</v>
      </c>
      <c r="AC89" s="172" t="s">
        <v>1490</v>
      </c>
      <c r="AD89" s="172" t="s">
        <v>1491</v>
      </c>
      <c r="AE89" s="172" t="s">
        <v>114</v>
      </c>
      <c r="AF89" s="172" t="s">
        <v>1492</v>
      </c>
      <c r="AG89" s="172" t="s">
        <v>1424</v>
      </c>
      <c r="AH89" s="172" t="s">
        <v>6006</v>
      </c>
      <c r="AI89" s="172" t="s">
        <v>6290</v>
      </c>
      <c r="AJ89" s="172" t="s">
        <v>6574</v>
      </c>
      <c r="AK89" s="173" t="s">
        <v>350</v>
      </c>
      <c r="AL89" s="174" t="s">
        <v>1493</v>
      </c>
    </row>
    <row r="90" spans="1:38" ht="15.75" x14ac:dyDescent="0.25">
      <c r="A90" s="176" t="s">
        <v>2004</v>
      </c>
      <c r="B90" s="175" t="str">
        <f t="shared" si="2"/>
        <v>Coordination cuisine, soins et salle</v>
      </c>
      <c r="C90" s="143">
        <v>84</v>
      </c>
      <c r="D90" s="172" t="s">
        <v>2003</v>
      </c>
      <c r="E90" s="172">
        <v>107</v>
      </c>
      <c r="F90" s="172" t="s">
        <v>92</v>
      </c>
      <c r="G90" s="172" t="s">
        <v>93</v>
      </c>
      <c r="H90" s="172" t="s">
        <v>1832</v>
      </c>
      <c r="I90" s="172" t="s">
        <v>1833</v>
      </c>
      <c r="J90" s="172" t="s">
        <v>2004</v>
      </c>
      <c r="K90" s="172" t="s">
        <v>2005</v>
      </c>
      <c r="L90" s="172" t="s">
        <v>276</v>
      </c>
      <c r="M90" s="172" t="s">
        <v>2006</v>
      </c>
      <c r="N90" s="172" t="s">
        <v>2007</v>
      </c>
      <c r="O90" s="172" t="s">
        <v>2008</v>
      </c>
      <c r="P90" s="172" t="s">
        <v>102</v>
      </c>
      <c r="Q90" s="172" t="s">
        <v>103</v>
      </c>
      <c r="R90" s="172" t="s">
        <v>104</v>
      </c>
      <c r="S90" s="172" t="s">
        <v>4893</v>
      </c>
      <c r="T90" s="172" t="s">
        <v>4894</v>
      </c>
      <c r="U90" s="172" t="s">
        <v>4895</v>
      </c>
      <c r="V90" s="172" t="s">
        <v>2009</v>
      </c>
      <c r="W90" s="172" t="s">
        <v>2010</v>
      </c>
      <c r="X90" s="172" t="s">
        <v>2011</v>
      </c>
      <c r="Y90" s="172" t="s">
        <v>2012</v>
      </c>
      <c r="Z90" s="172" t="s">
        <v>2013</v>
      </c>
      <c r="AA90" s="172" t="s">
        <v>2014</v>
      </c>
      <c r="AB90" s="172" t="s">
        <v>2015</v>
      </c>
      <c r="AC90" s="172" t="s">
        <v>2016</v>
      </c>
      <c r="AD90" s="172" t="s">
        <v>2017</v>
      </c>
      <c r="AE90" s="172" t="s">
        <v>692</v>
      </c>
      <c r="AF90" s="172" t="s">
        <v>2018</v>
      </c>
      <c r="AG90" s="172" t="s">
        <v>1424</v>
      </c>
      <c r="AH90" s="172" t="s">
        <v>6036</v>
      </c>
      <c r="AI90" s="172" t="s">
        <v>6320</v>
      </c>
      <c r="AJ90" s="172" t="s">
        <v>6604</v>
      </c>
      <c r="AK90" s="173" t="s">
        <v>350</v>
      </c>
      <c r="AL90" s="174" t="s">
        <v>2019</v>
      </c>
    </row>
    <row r="91" spans="1:38" ht="15.75" x14ac:dyDescent="0.25">
      <c r="A91" s="176" t="s">
        <v>2076</v>
      </c>
      <c r="B91" s="175" t="str">
        <f t="shared" si="2"/>
        <v>Cadre réglementaire et ESMS</v>
      </c>
      <c r="C91" s="143">
        <v>85</v>
      </c>
      <c r="D91" s="172" t="s">
        <v>2075</v>
      </c>
      <c r="E91" s="172">
        <v>111</v>
      </c>
      <c r="F91" s="172" t="s">
        <v>92</v>
      </c>
      <c r="G91" s="172" t="s">
        <v>2038</v>
      </c>
      <c r="H91" s="172" t="s">
        <v>2039</v>
      </c>
      <c r="I91" s="172" t="s">
        <v>2040</v>
      </c>
      <c r="J91" s="172" t="s">
        <v>2076</v>
      </c>
      <c r="K91" s="172" t="s">
        <v>2077</v>
      </c>
      <c r="L91" s="172" t="s">
        <v>276</v>
      </c>
      <c r="M91" s="172" t="s">
        <v>2078</v>
      </c>
      <c r="N91" s="172" t="s">
        <v>2079</v>
      </c>
      <c r="O91" s="172" t="s">
        <v>2080</v>
      </c>
      <c r="P91" s="172" t="s">
        <v>102</v>
      </c>
      <c r="Q91" s="172" t="s">
        <v>103</v>
      </c>
      <c r="R91" s="172" t="s">
        <v>104</v>
      </c>
      <c r="S91" s="172" t="s">
        <v>4907</v>
      </c>
      <c r="T91" s="172" t="s">
        <v>4908</v>
      </c>
      <c r="U91" s="172" t="s">
        <v>4909</v>
      </c>
      <c r="V91" s="172" t="s">
        <v>2081</v>
      </c>
      <c r="W91" s="172" t="s">
        <v>2082</v>
      </c>
      <c r="X91" s="172" t="s">
        <v>2083</v>
      </c>
      <c r="Y91" s="172" t="s">
        <v>2084</v>
      </c>
      <c r="Z91" s="172" t="s">
        <v>2085</v>
      </c>
      <c r="AA91" s="172" t="s">
        <v>2086</v>
      </c>
      <c r="AB91" s="172" t="s">
        <v>2087</v>
      </c>
      <c r="AC91" s="172" t="s">
        <v>2088</v>
      </c>
      <c r="AD91" s="172" t="s">
        <v>2089</v>
      </c>
      <c r="AE91" s="172" t="s">
        <v>692</v>
      </c>
      <c r="AF91" s="172" t="s">
        <v>1757</v>
      </c>
      <c r="AG91" s="172" t="s">
        <v>1424</v>
      </c>
      <c r="AH91" s="172" t="s">
        <v>6040</v>
      </c>
      <c r="AI91" s="172" t="s">
        <v>6324</v>
      </c>
      <c r="AJ91" s="172" t="s">
        <v>6608</v>
      </c>
      <c r="AK91" s="173" t="s">
        <v>350</v>
      </c>
      <c r="AL91" s="174" t="s">
        <v>2090</v>
      </c>
    </row>
    <row r="92" spans="1:38" ht="15.75" x14ac:dyDescent="0.25">
      <c r="A92" s="176" t="s">
        <v>2194</v>
      </c>
      <c r="B92" s="175" t="str">
        <f t="shared" si="2"/>
        <v>Cadre réglementaire et ESMS</v>
      </c>
      <c r="C92" s="143">
        <v>86</v>
      </c>
      <c r="D92" s="172" t="s">
        <v>2193</v>
      </c>
      <c r="E92" s="172">
        <v>118</v>
      </c>
      <c r="F92" s="172" t="s">
        <v>92</v>
      </c>
      <c r="G92" s="172" t="s">
        <v>2038</v>
      </c>
      <c r="H92" s="172" t="s">
        <v>2039</v>
      </c>
      <c r="I92" s="172" t="s">
        <v>2040</v>
      </c>
      <c r="J92" s="172" t="s">
        <v>2194</v>
      </c>
      <c r="K92" s="172" t="s">
        <v>2195</v>
      </c>
      <c r="L92" s="172" t="s">
        <v>276</v>
      </c>
      <c r="M92" s="172" t="s">
        <v>2196</v>
      </c>
      <c r="N92" s="172" t="s">
        <v>2197</v>
      </c>
      <c r="O92" s="172" t="s">
        <v>2198</v>
      </c>
      <c r="P92" s="172" t="s">
        <v>102</v>
      </c>
      <c r="Q92" s="172" t="s">
        <v>103</v>
      </c>
      <c r="R92" s="172" t="s">
        <v>104</v>
      </c>
      <c r="S92" s="172" t="s">
        <v>4928</v>
      </c>
      <c r="T92" s="172" t="s">
        <v>4929</v>
      </c>
      <c r="U92" s="172" t="s">
        <v>4930</v>
      </c>
      <c r="V92" s="172" t="s">
        <v>2199</v>
      </c>
      <c r="W92" s="172" t="s">
        <v>2200</v>
      </c>
      <c r="X92" s="172" t="s">
        <v>2201</v>
      </c>
      <c r="Y92" s="172" t="s">
        <v>2202</v>
      </c>
      <c r="Z92" s="172" t="s">
        <v>2203</v>
      </c>
      <c r="AA92" s="172" t="s">
        <v>2204</v>
      </c>
      <c r="AB92" s="172" t="s">
        <v>2205</v>
      </c>
      <c r="AC92" s="172" t="s">
        <v>2206</v>
      </c>
      <c r="AD92" s="172" t="s">
        <v>2207</v>
      </c>
      <c r="AE92" s="172" t="s">
        <v>692</v>
      </c>
      <c r="AF92" s="172" t="s">
        <v>2208</v>
      </c>
      <c r="AG92" s="172" t="s">
        <v>1424</v>
      </c>
      <c r="AH92" s="172" t="s">
        <v>6047</v>
      </c>
      <c r="AI92" s="172" t="s">
        <v>6331</v>
      </c>
      <c r="AJ92" s="172" t="s">
        <v>6615</v>
      </c>
      <c r="AK92" s="173" t="s">
        <v>350</v>
      </c>
      <c r="AL92" s="174" t="s">
        <v>2209</v>
      </c>
    </row>
    <row r="93" spans="1:38" ht="15.75" x14ac:dyDescent="0.25">
      <c r="A93" s="176" t="s">
        <v>2720</v>
      </c>
      <c r="B93" s="175" t="str">
        <f t="shared" si="2"/>
        <v>Autonomie, outils et manger-main</v>
      </c>
      <c r="C93" s="143">
        <v>87</v>
      </c>
      <c r="D93" s="172" t="s">
        <v>2719</v>
      </c>
      <c r="E93" s="172">
        <v>148</v>
      </c>
      <c r="F93" s="172" t="s">
        <v>92</v>
      </c>
      <c r="G93" s="172" t="s">
        <v>93</v>
      </c>
      <c r="H93" s="172" t="s">
        <v>2615</v>
      </c>
      <c r="I93" s="172" t="s">
        <v>2616</v>
      </c>
      <c r="J93" s="172" t="s">
        <v>2720</v>
      </c>
      <c r="K93" s="172" t="s">
        <v>2721</v>
      </c>
      <c r="L93" s="172" t="s">
        <v>276</v>
      </c>
      <c r="M93" s="172" t="s">
        <v>2722</v>
      </c>
      <c r="N93" s="172" t="s">
        <v>2723</v>
      </c>
      <c r="O93" s="172" t="s">
        <v>2724</v>
      </c>
      <c r="P93" s="172" t="s">
        <v>102</v>
      </c>
      <c r="Q93" s="172" t="s">
        <v>103</v>
      </c>
      <c r="R93" s="172" t="s">
        <v>104</v>
      </c>
      <c r="S93" s="172" t="s">
        <v>5028</v>
      </c>
      <c r="T93" s="172" t="s">
        <v>5029</v>
      </c>
      <c r="U93" s="172" t="s">
        <v>5030</v>
      </c>
      <c r="V93" s="172" t="s">
        <v>2725</v>
      </c>
      <c r="W93" s="172" t="s">
        <v>2726</v>
      </c>
      <c r="X93" s="172" t="s">
        <v>2727</v>
      </c>
      <c r="Y93" s="172" t="s">
        <v>2728</v>
      </c>
      <c r="Z93" s="172" t="s">
        <v>2729</v>
      </c>
      <c r="AA93" s="172" t="s">
        <v>2730</v>
      </c>
      <c r="AB93" s="172" t="s">
        <v>2731</v>
      </c>
      <c r="AC93" s="172" t="s">
        <v>2732</v>
      </c>
      <c r="AD93" s="172" t="s">
        <v>2733</v>
      </c>
      <c r="AE93" s="172" t="s">
        <v>2631</v>
      </c>
      <c r="AF93" s="172" t="s">
        <v>2734</v>
      </c>
      <c r="AG93" s="172" t="s">
        <v>1424</v>
      </c>
      <c r="AH93" s="172" t="s">
        <v>6077</v>
      </c>
      <c r="AI93" s="172" t="s">
        <v>6361</v>
      </c>
      <c r="AJ93" s="172" t="s">
        <v>6645</v>
      </c>
      <c r="AK93" s="173" t="s">
        <v>350</v>
      </c>
      <c r="AL93" s="174" t="s">
        <v>2735</v>
      </c>
    </row>
    <row r="94" spans="1:38" ht="15.75" x14ac:dyDescent="0.25">
      <c r="A94" s="176" t="s">
        <v>3117</v>
      </c>
      <c r="B94" s="175" t="str">
        <f t="shared" si="2"/>
        <v>Production cuisine, hygiène et PMS</v>
      </c>
      <c r="C94" s="143">
        <v>88</v>
      </c>
      <c r="D94" s="172" t="s">
        <v>3116</v>
      </c>
      <c r="E94" s="172">
        <v>182</v>
      </c>
      <c r="F94" s="172" t="s">
        <v>92</v>
      </c>
      <c r="G94" s="172" t="s">
        <v>3055</v>
      </c>
      <c r="H94" s="172" t="s">
        <v>970</v>
      </c>
      <c r="I94" s="172" t="s">
        <v>3056</v>
      </c>
      <c r="J94" s="172" t="s">
        <v>3117</v>
      </c>
      <c r="K94" s="172" t="s">
        <v>3118</v>
      </c>
      <c r="L94" s="172" t="s">
        <v>276</v>
      </c>
      <c r="M94" s="172" t="s">
        <v>3119</v>
      </c>
      <c r="N94" s="172" t="s">
        <v>3120</v>
      </c>
      <c r="O94" s="172" t="s">
        <v>3121</v>
      </c>
      <c r="P94" s="172" t="s">
        <v>102</v>
      </c>
      <c r="Q94" s="172" t="s">
        <v>103</v>
      </c>
      <c r="R94" s="172" t="s">
        <v>104</v>
      </c>
      <c r="S94" s="172" t="s">
        <v>5140</v>
      </c>
      <c r="T94" s="172" t="s">
        <v>5141</v>
      </c>
      <c r="U94" s="172" t="s">
        <v>5142</v>
      </c>
      <c r="V94" s="172" t="s">
        <v>3122</v>
      </c>
      <c r="W94" s="172" t="s">
        <v>3123</v>
      </c>
      <c r="X94" s="172" t="s">
        <v>3124</v>
      </c>
      <c r="Y94" s="172" t="s">
        <v>3125</v>
      </c>
      <c r="Z94" s="172" t="s">
        <v>3126</v>
      </c>
      <c r="AA94" s="172" t="s">
        <v>3127</v>
      </c>
      <c r="AB94" s="172" t="s">
        <v>3128</v>
      </c>
      <c r="AC94" s="172" t="s">
        <v>3129</v>
      </c>
      <c r="AD94" s="172" t="s">
        <v>3130</v>
      </c>
      <c r="AE94" s="172" t="s">
        <v>3131</v>
      </c>
      <c r="AF94" s="172" t="s">
        <v>3072</v>
      </c>
      <c r="AG94" s="172" t="s">
        <v>3132</v>
      </c>
      <c r="AH94" s="172" t="s">
        <v>6110</v>
      </c>
      <c r="AI94" s="172" t="s">
        <v>6394</v>
      </c>
      <c r="AJ94" s="172" t="s">
        <v>6678</v>
      </c>
      <c r="AK94" s="173" t="s">
        <v>3074</v>
      </c>
      <c r="AL94" s="174" t="s">
        <v>3117</v>
      </c>
    </row>
    <row r="95" spans="1:38" ht="15.75" x14ac:dyDescent="0.25">
      <c r="A95" s="176" t="s">
        <v>644</v>
      </c>
      <c r="B95" s="175" t="str">
        <f t="shared" si="2"/>
        <v>Santé, nutrition et hydratation</v>
      </c>
      <c r="C95" s="143">
        <v>89</v>
      </c>
      <c r="D95" s="172" t="s">
        <v>643</v>
      </c>
      <c r="E95" s="172">
        <v>30</v>
      </c>
      <c r="F95" s="172" t="s">
        <v>92</v>
      </c>
      <c r="G95" s="172" t="s">
        <v>93</v>
      </c>
      <c r="H95" s="172" t="s">
        <v>554</v>
      </c>
      <c r="I95" s="172" t="s">
        <v>555</v>
      </c>
      <c r="J95" s="172" t="s">
        <v>644</v>
      </c>
      <c r="K95" s="172" t="s">
        <v>645</v>
      </c>
      <c r="L95" s="172" t="s">
        <v>276</v>
      </c>
      <c r="M95" s="172" t="s">
        <v>646</v>
      </c>
      <c r="N95" s="172" t="s">
        <v>647</v>
      </c>
      <c r="O95" s="172" t="s">
        <v>648</v>
      </c>
      <c r="P95" s="172" t="s">
        <v>102</v>
      </c>
      <c r="Q95" s="172" t="s">
        <v>103</v>
      </c>
      <c r="R95" s="172" t="s">
        <v>104</v>
      </c>
      <c r="S95" s="172" t="s">
        <v>4626</v>
      </c>
      <c r="T95" s="172" t="s">
        <v>4627</v>
      </c>
      <c r="U95" s="172" t="s">
        <v>4628</v>
      </c>
      <c r="V95" s="172" t="s">
        <v>649</v>
      </c>
      <c r="W95" s="172" t="s">
        <v>650</v>
      </c>
      <c r="X95" s="172" t="s">
        <v>651</v>
      </c>
      <c r="Y95" s="172" t="s">
        <v>652</v>
      </c>
      <c r="Z95" s="172" t="s">
        <v>653</v>
      </c>
      <c r="AA95" s="172" t="s">
        <v>654</v>
      </c>
      <c r="AB95" s="172" t="s">
        <v>655</v>
      </c>
      <c r="AC95" s="172" t="s">
        <v>656</v>
      </c>
      <c r="AD95" s="172" t="s">
        <v>657</v>
      </c>
      <c r="AE95" s="172" t="s">
        <v>570</v>
      </c>
      <c r="AF95" s="172" t="s">
        <v>571</v>
      </c>
      <c r="AG95" s="172" t="s">
        <v>658</v>
      </c>
      <c r="AH95" s="172" t="s">
        <v>5959</v>
      </c>
      <c r="AI95" s="172" t="s">
        <v>6243</v>
      </c>
      <c r="AJ95" s="172" t="s">
        <v>6527</v>
      </c>
      <c r="AK95" s="173" t="s">
        <v>350</v>
      </c>
      <c r="AL95" s="174" t="s">
        <v>659</v>
      </c>
    </row>
    <row r="96" spans="1:38" ht="15.75" x14ac:dyDescent="0.25">
      <c r="A96" s="176" t="s">
        <v>1461</v>
      </c>
      <c r="B96" s="175" t="str">
        <f t="shared" si="2"/>
        <v>Refus alimentaires et adaptation</v>
      </c>
      <c r="C96" s="143">
        <v>90</v>
      </c>
      <c r="D96" s="172" t="s">
        <v>1460</v>
      </c>
      <c r="E96" s="172">
        <v>76</v>
      </c>
      <c r="F96" s="172" t="s">
        <v>92</v>
      </c>
      <c r="G96" s="172" t="s">
        <v>93</v>
      </c>
      <c r="H96" s="172" t="s">
        <v>1407</v>
      </c>
      <c r="I96" s="172" t="s">
        <v>1408</v>
      </c>
      <c r="J96" s="172" t="s">
        <v>1461</v>
      </c>
      <c r="K96" s="172" t="s">
        <v>1462</v>
      </c>
      <c r="L96" s="172" t="s">
        <v>276</v>
      </c>
      <c r="M96" s="172" t="s">
        <v>1463</v>
      </c>
      <c r="N96" s="172" t="s">
        <v>1464</v>
      </c>
      <c r="O96" s="172" t="s">
        <v>1465</v>
      </c>
      <c r="P96" s="172" t="s">
        <v>102</v>
      </c>
      <c r="Q96" s="172" t="s">
        <v>103</v>
      </c>
      <c r="R96" s="172" t="s">
        <v>104</v>
      </c>
      <c r="S96" s="172" t="s">
        <v>4788</v>
      </c>
      <c r="T96" s="172" t="s">
        <v>4789</v>
      </c>
      <c r="U96" s="172" t="s">
        <v>4790</v>
      </c>
      <c r="V96" s="172" t="s">
        <v>1466</v>
      </c>
      <c r="W96" s="172" t="s">
        <v>1467</v>
      </c>
      <c r="X96" s="172" t="s">
        <v>1468</v>
      </c>
      <c r="Y96" s="172" t="s">
        <v>1469</v>
      </c>
      <c r="Z96" s="172" t="s">
        <v>1470</v>
      </c>
      <c r="AA96" s="172" t="s">
        <v>1471</v>
      </c>
      <c r="AB96" s="172" t="s">
        <v>1472</v>
      </c>
      <c r="AC96" s="172" t="s">
        <v>1473</v>
      </c>
      <c r="AD96" s="172" t="s">
        <v>1474</v>
      </c>
      <c r="AE96" s="172" t="s">
        <v>114</v>
      </c>
      <c r="AF96" s="172" t="s">
        <v>1475</v>
      </c>
      <c r="AG96" s="172" t="s">
        <v>1424</v>
      </c>
      <c r="AH96" s="172" t="s">
        <v>6005</v>
      </c>
      <c r="AI96" s="172" t="s">
        <v>6289</v>
      </c>
      <c r="AJ96" s="172" t="s">
        <v>6573</v>
      </c>
      <c r="AK96" s="173" t="s">
        <v>350</v>
      </c>
      <c r="AL96" s="174" t="s">
        <v>1476</v>
      </c>
    </row>
    <row r="97" spans="1:38" ht="15.75" x14ac:dyDescent="0.25">
      <c r="A97" s="176" t="s">
        <v>1868</v>
      </c>
      <c r="B97" s="175" t="str">
        <f t="shared" si="2"/>
        <v>Coordination cuisine, soins et salle</v>
      </c>
      <c r="C97" s="143">
        <v>91</v>
      </c>
      <c r="D97" s="172" t="s">
        <v>1867</v>
      </c>
      <c r="E97" s="172">
        <v>99</v>
      </c>
      <c r="F97" s="172" t="s">
        <v>92</v>
      </c>
      <c r="G97" s="172" t="s">
        <v>93</v>
      </c>
      <c r="H97" s="172" t="s">
        <v>1832</v>
      </c>
      <c r="I97" s="172" t="s">
        <v>1833</v>
      </c>
      <c r="J97" s="172" t="s">
        <v>1868</v>
      </c>
      <c r="K97" s="172" t="s">
        <v>1869</v>
      </c>
      <c r="L97" s="172" t="s">
        <v>276</v>
      </c>
      <c r="M97" s="172" t="s">
        <v>1870</v>
      </c>
      <c r="N97" s="172" t="s">
        <v>1871</v>
      </c>
      <c r="O97" s="172" t="s">
        <v>1872</v>
      </c>
      <c r="P97" s="172" t="s">
        <v>102</v>
      </c>
      <c r="Q97" s="172" t="s">
        <v>103</v>
      </c>
      <c r="R97" s="172" t="s">
        <v>104</v>
      </c>
      <c r="S97" s="172" t="s">
        <v>4867</v>
      </c>
      <c r="T97" s="172" t="s">
        <v>4868</v>
      </c>
      <c r="U97" s="172" t="s">
        <v>4869</v>
      </c>
      <c r="V97" s="172" t="s">
        <v>1873</v>
      </c>
      <c r="W97" s="172" t="s">
        <v>1874</v>
      </c>
      <c r="X97" s="172" t="s">
        <v>1875</v>
      </c>
      <c r="Y97" s="172" t="s">
        <v>1876</v>
      </c>
      <c r="Z97" s="172" t="s">
        <v>1877</v>
      </c>
      <c r="AA97" s="172" t="s">
        <v>1878</v>
      </c>
      <c r="AB97" s="172" t="s">
        <v>1879</v>
      </c>
      <c r="AC97" s="172" t="s">
        <v>1880</v>
      </c>
      <c r="AD97" s="172" t="s">
        <v>1881</v>
      </c>
      <c r="AE97" s="172" t="s">
        <v>692</v>
      </c>
      <c r="AF97" s="172" t="s">
        <v>1882</v>
      </c>
      <c r="AG97" s="172" t="s">
        <v>1424</v>
      </c>
      <c r="AH97" s="172" t="s">
        <v>6028</v>
      </c>
      <c r="AI97" s="172" t="s">
        <v>6312</v>
      </c>
      <c r="AJ97" s="172" t="s">
        <v>6596</v>
      </c>
      <c r="AK97" s="173" t="s">
        <v>350</v>
      </c>
      <c r="AL97" s="174" t="s">
        <v>1883</v>
      </c>
    </row>
    <row r="98" spans="1:38" ht="15.75" x14ac:dyDescent="0.25">
      <c r="A98" s="176" t="s">
        <v>3778</v>
      </c>
      <c r="B98" s="175" t="str">
        <f t="shared" si="2"/>
        <v>Allergènes, régimes et traçabilité convive</v>
      </c>
      <c r="C98" s="143">
        <v>92</v>
      </c>
      <c r="D98" s="172" t="s">
        <v>3776</v>
      </c>
      <c r="E98" s="172">
        <v>238</v>
      </c>
      <c r="F98" s="172" t="s">
        <v>3243</v>
      </c>
      <c r="G98" s="172" t="s">
        <v>3244</v>
      </c>
      <c r="H98" s="172" t="s">
        <v>2427</v>
      </c>
      <c r="I98" s="172" t="s">
        <v>3777</v>
      </c>
      <c r="J98" s="172" t="s">
        <v>3778</v>
      </c>
      <c r="K98" s="172" t="s">
        <v>3779</v>
      </c>
      <c r="L98" s="172" t="s">
        <v>3780</v>
      </c>
      <c r="M98" s="172" t="s">
        <v>3781</v>
      </c>
      <c r="N98" s="172" t="s">
        <v>3782</v>
      </c>
      <c r="O98" s="172" t="s">
        <v>3783</v>
      </c>
      <c r="P98" s="172" t="s">
        <v>3252</v>
      </c>
      <c r="Q98" s="172" t="s">
        <v>3253</v>
      </c>
      <c r="R98" s="172" t="s">
        <v>3254</v>
      </c>
      <c r="S98" s="172" t="s">
        <v>5323</v>
      </c>
      <c r="T98" s="172" t="s">
        <v>5324</v>
      </c>
      <c r="U98" s="172" t="s">
        <v>5325</v>
      </c>
      <c r="V98" s="172" t="s">
        <v>3512</v>
      </c>
      <c r="W98" s="172" t="s">
        <v>3256</v>
      </c>
      <c r="X98" s="172" t="s">
        <v>3257</v>
      </c>
      <c r="Y98" s="172" t="s">
        <v>3784</v>
      </c>
      <c r="Z98" s="172" t="s">
        <v>3259</v>
      </c>
      <c r="AA98" s="172" t="s">
        <v>3260</v>
      </c>
      <c r="AB98" s="172" t="s">
        <v>3785</v>
      </c>
      <c r="AC98" s="172" t="s">
        <v>3262</v>
      </c>
      <c r="AD98" s="172" t="s">
        <v>3263</v>
      </c>
      <c r="AE98" s="172" t="s">
        <v>3786</v>
      </c>
      <c r="AF98" s="172" t="s">
        <v>3265</v>
      </c>
      <c r="AG98" s="172" t="s">
        <v>3787</v>
      </c>
      <c r="AH98" s="172" t="s">
        <v>6166</v>
      </c>
      <c r="AI98" s="172" t="s">
        <v>6450</v>
      </c>
      <c r="AJ98" s="172" t="s">
        <v>6734</v>
      </c>
      <c r="AK98" s="173" t="s">
        <v>3788</v>
      </c>
      <c r="AL98" s="174" t="s">
        <v>3789</v>
      </c>
    </row>
    <row r="99" spans="1:38" ht="15.75" x14ac:dyDescent="0.25">
      <c r="A99" s="176" t="s">
        <v>3778</v>
      </c>
      <c r="B99" s="175" t="str">
        <f t="shared" si="2"/>
        <v>Allergènes, régimes et traçabilité convive</v>
      </c>
      <c r="C99" s="143">
        <v>93</v>
      </c>
      <c r="D99" s="172" t="s">
        <v>3790</v>
      </c>
      <c r="E99" s="172">
        <v>239</v>
      </c>
      <c r="F99" s="172" t="s">
        <v>3243</v>
      </c>
      <c r="G99" s="172" t="s">
        <v>3244</v>
      </c>
      <c r="H99" s="172" t="s">
        <v>2427</v>
      </c>
      <c r="I99" s="172" t="s">
        <v>3777</v>
      </c>
      <c r="J99" s="172" t="s">
        <v>3778</v>
      </c>
      <c r="K99" s="172" t="s">
        <v>3791</v>
      </c>
      <c r="L99" s="172" t="s">
        <v>3792</v>
      </c>
      <c r="M99" s="172" t="s">
        <v>3793</v>
      </c>
      <c r="N99" s="172" t="s">
        <v>3794</v>
      </c>
      <c r="O99" s="172" t="s">
        <v>3795</v>
      </c>
      <c r="P99" s="172" t="s">
        <v>3252</v>
      </c>
      <c r="Q99" s="172" t="s">
        <v>3253</v>
      </c>
      <c r="R99" s="172" t="s">
        <v>3254</v>
      </c>
      <c r="S99" s="172" t="s">
        <v>5327</v>
      </c>
      <c r="T99" s="172" t="s">
        <v>5328</v>
      </c>
      <c r="U99" s="172" t="s">
        <v>5329</v>
      </c>
      <c r="V99" s="172" t="s">
        <v>3796</v>
      </c>
      <c r="W99" s="172" t="s">
        <v>3256</v>
      </c>
      <c r="X99" s="172" t="s">
        <v>3257</v>
      </c>
      <c r="Y99" s="172" t="s">
        <v>3797</v>
      </c>
      <c r="Z99" s="172" t="s">
        <v>3259</v>
      </c>
      <c r="AA99" s="172" t="s">
        <v>3260</v>
      </c>
      <c r="AB99" s="172" t="s">
        <v>3798</v>
      </c>
      <c r="AC99" s="172" t="s">
        <v>3262</v>
      </c>
      <c r="AD99" s="172" t="s">
        <v>3263</v>
      </c>
      <c r="AE99" s="172" t="s">
        <v>3786</v>
      </c>
      <c r="AF99" s="172" t="s">
        <v>3265</v>
      </c>
      <c r="AG99" s="172" t="s">
        <v>3799</v>
      </c>
      <c r="AH99" s="172" t="s">
        <v>6167</v>
      </c>
      <c r="AI99" s="172" t="s">
        <v>6451</v>
      </c>
      <c r="AJ99" s="172" t="s">
        <v>6735</v>
      </c>
      <c r="AK99" s="173" t="s">
        <v>3788</v>
      </c>
      <c r="AL99" s="174" t="s">
        <v>3800</v>
      </c>
    </row>
    <row r="100" spans="1:38" ht="15.75" x14ac:dyDescent="0.25">
      <c r="A100" s="176" t="s">
        <v>3778</v>
      </c>
      <c r="B100" s="175" t="str">
        <f t="shared" si="2"/>
        <v>Allergènes, régimes et traçabilité convive</v>
      </c>
      <c r="C100" s="143">
        <v>94</v>
      </c>
      <c r="D100" s="172" t="s">
        <v>3801</v>
      </c>
      <c r="E100" s="172">
        <v>240</v>
      </c>
      <c r="F100" s="172" t="s">
        <v>3243</v>
      </c>
      <c r="G100" s="172" t="s">
        <v>3244</v>
      </c>
      <c r="H100" s="172" t="s">
        <v>2427</v>
      </c>
      <c r="I100" s="172" t="s">
        <v>3777</v>
      </c>
      <c r="J100" s="172" t="s">
        <v>3778</v>
      </c>
      <c r="K100" s="172" t="s">
        <v>3802</v>
      </c>
      <c r="L100" s="172" t="s">
        <v>3803</v>
      </c>
      <c r="M100" s="172" t="s">
        <v>3804</v>
      </c>
      <c r="N100" s="172" t="s">
        <v>3805</v>
      </c>
      <c r="O100" s="172" t="s">
        <v>3806</v>
      </c>
      <c r="P100" s="172" t="s">
        <v>3252</v>
      </c>
      <c r="Q100" s="172" t="s">
        <v>3253</v>
      </c>
      <c r="R100" s="172" t="s">
        <v>3254</v>
      </c>
      <c r="S100" s="172" t="s">
        <v>5330</v>
      </c>
      <c r="T100" s="172" t="s">
        <v>5331</v>
      </c>
      <c r="U100" s="172" t="s">
        <v>5332</v>
      </c>
      <c r="V100" s="172" t="s">
        <v>3807</v>
      </c>
      <c r="W100" s="172" t="s">
        <v>3256</v>
      </c>
      <c r="X100" s="172" t="s">
        <v>3257</v>
      </c>
      <c r="Y100" s="172" t="s">
        <v>3808</v>
      </c>
      <c r="Z100" s="172" t="s">
        <v>3259</v>
      </c>
      <c r="AA100" s="172" t="s">
        <v>3260</v>
      </c>
      <c r="AB100" s="172" t="s">
        <v>3809</v>
      </c>
      <c r="AC100" s="172" t="s">
        <v>3262</v>
      </c>
      <c r="AD100" s="172" t="s">
        <v>3263</v>
      </c>
      <c r="AE100" s="172" t="s">
        <v>3786</v>
      </c>
      <c r="AF100" s="172" t="s">
        <v>3265</v>
      </c>
      <c r="AG100" s="172" t="s">
        <v>3810</v>
      </c>
      <c r="AH100" s="172" t="s">
        <v>6168</v>
      </c>
      <c r="AI100" s="172" t="s">
        <v>6452</v>
      </c>
      <c r="AJ100" s="172" t="s">
        <v>6736</v>
      </c>
      <c r="AK100" s="173" t="s">
        <v>3788</v>
      </c>
      <c r="AL100" s="174" t="s">
        <v>3811</v>
      </c>
    </row>
    <row r="101" spans="1:38" ht="15.75" x14ac:dyDescent="0.25">
      <c r="A101" s="176" t="s">
        <v>3778</v>
      </c>
      <c r="B101" s="175" t="str">
        <f t="shared" si="2"/>
        <v>Allergènes, régimes et traçabilité convive</v>
      </c>
      <c r="C101" s="143">
        <v>95</v>
      </c>
      <c r="D101" s="172" t="s">
        <v>3812</v>
      </c>
      <c r="E101" s="172">
        <v>241</v>
      </c>
      <c r="F101" s="172" t="s">
        <v>3243</v>
      </c>
      <c r="G101" s="172" t="s">
        <v>3244</v>
      </c>
      <c r="H101" s="172" t="s">
        <v>2427</v>
      </c>
      <c r="I101" s="172" t="s">
        <v>3777</v>
      </c>
      <c r="J101" s="172" t="s">
        <v>3778</v>
      </c>
      <c r="K101" s="172" t="s">
        <v>3813</v>
      </c>
      <c r="L101" s="172" t="s">
        <v>3814</v>
      </c>
      <c r="M101" s="172" t="s">
        <v>3815</v>
      </c>
      <c r="N101" s="172" t="s">
        <v>3816</v>
      </c>
      <c r="O101" s="172" t="s">
        <v>3817</v>
      </c>
      <c r="P101" s="172" t="s">
        <v>3252</v>
      </c>
      <c r="Q101" s="172" t="s">
        <v>3253</v>
      </c>
      <c r="R101" s="172" t="s">
        <v>3254</v>
      </c>
      <c r="S101" s="172" t="s">
        <v>5333</v>
      </c>
      <c r="T101" s="172" t="s">
        <v>5334</v>
      </c>
      <c r="U101" s="172" t="s">
        <v>5335</v>
      </c>
      <c r="V101" s="172" t="s">
        <v>3818</v>
      </c>
      <c r="W101" s="172" t="s">
        <v>3256</v>
      </c>
      <c r="X101" s="172" t="s">
        <v>3257</v>
      </c>
      <c r="Y101" s="172" t="s">
        <v>3819</v>
      </c>
      <c r="Z101" s="172" t="s">
        <v>3259</v>
      </c>
      <c r="AA101" s="172" t="s">
        <v>3260</v>
      </c>
      <c r="AB101" s="172" t="s">
        <v>3820</v>
      </c>
      <c r="AC101" s="172" t="s">
        <v>3262</v>
      </c>
      <c r="AD101" s="172" t="s">
        <v>3263</v>
      </c>
      <c r="AE101" s="172" t="s">
        <v>3786</v>
      </c>
      <c r="AF101" s="172" t="s">
        <v>3265</v>
      </c>
      <c r="AG101" s="172" t="s">
        <v>3821</v>
      </c>
      <c r="AH101" s="172" t="s">
        <v>6169</v>
      </c>
      <c r="AI101" s="172" t="s">
        <v>6453</v>
      </c>
      <c r="AJ101" s="172" t="s">
        <v>6737</v>
      </c>
      <c r="AK101" s="173" t="s">
        <v>3788</v>
      </c>
      <c r="AL101" s="174" t="s">
        <v>3822</v>
      </c>
    </row>
    <row r="102" spans="1:38" ht="15.75" x14ac:dyDescent="0.25">
      <c r="A102" s="176" t="s">
        <v>3778</v>
      </c>
      <c r="B102" s="175" t="str">
        <f t="shared" si="2"/>
        <v>Allergènes, régimes et traçabilité convive</v>
      </c>
      <c r="C102" s="143">
        <v>96</v>
      </c>
      <c r="D102" s="172" t="s">
        <v>3823</v>
      </c>
      <c r="E102" s="172">
        <v>242</v>
      </c>
      <c r="F102" s="172" t="s">
        <v>3243</v>
      </c>
      <c r="G102" s="172" t="s">
        <v>3244</v>
      </c>
      <c r="H102" s="172" t="s">
        <v>2427</v>
      </c>
      <c r="I102" s="172" t="s">
        <v>3777</v>
      </c>
      <c r="J102" s="172" t="s">
        <v>3778</v>
      </c>
      <c r="K102" s="172" t="s">
        <v>3824</v>
      </c>
      <c r="L102" s="172" t="s">
        <v>3825</v>
      </c>
      <c r="M102" s="172" t="s">
        <v>3826</v>
      </c>
      <c r="N102" s="172" t="s">
        <v>3827</v>
      </c>
      <c r="O102" s="172" t="s">
        <v>3828</v>
      </c>
      <c r="P102" s="172" t="s">
        <v>3252</v>
      </c>
      <c r="Q102" s="172" t="s">
        <v>3253</v>
      </c>
      <c r="R102" s="172" t="s">
        <v>3254</v>
      </c>
      <c r="S102" s="172" t="s">
        <v>5336</v>
      </c>
      <c r="T102" s="172" t="s">
        <v>5337</v>
      </c>
      <c r="U102" s="172" t="s">
        <v>5338</v>
      </c>
      <c r="V102" s="172" t="s">
        <v>3829</v>
      </c>
      <c r="W102" s="172" t="s">
        <v>3256</v>
      </c>
      <c r="X102" s="172" t="s">
        <v>3257</v>
      </c>
      <c r="Y102" s="172" t="s">
        <v>3830</v>
      </c>
      <c r="Z102" s="172" t="s">
        <v>3259</v>
      </c>
      <c r="AA102" s="172" t="s">
        <v>3260</v>
      </c>
      <c r="AB102" s="172" t="s">
        <v>3831</v>
      </c>
      <c r="AC102" s="172" t="s">
        <v>3262</v>
      </c>
      <c r="AD102" s="172" t="s">
        <v>3263</v>
      </c>
      <c r="AE102" s="172" t="s">
        <v>3786</v>
      </c>
      <c r="AF102" s="172" t="s">
        <v>3265</v>
      </c>
      <c r="AG102" s="172" t="s">
        <v>3832</v>
      </c>
      <c r="AH102" s="172" t="s">
        <v>6170</v>
      </c>
      <c r="AI102" s="172" t="s">
        <v>6454</v>
      </c>
      <c r="AJ102" s="172" t="s">
        <v>6738</v>
      </c>
      <c r="AK102" s="173" t="s">
        <v>3788</v>
      </c>
      <c r="AL102" s="174" t="s">
        <v>3833</v>
      </c>
    </row>
    <row r="103" spans="1:38" ht="15.75" x14ac:dyDescent="0.25">
      <c r="A103" s="176" t="s">
        <v>3778</v>
      </c>
      <c r="B103" s="175" t="str">
        <f t="shared" si="2"/>
        <v>Allergènes, régimes et traçabilité convive</v>
      </c>
      <c r="C103" s="143">
        <v>97</v>
      </c>
      <c r="D103" s="172" t="s">
        <v>3834</v>
      </c>
      <c r="E103" s="172">
        <v>243</v>
      </c>
      <c r="F103" s="172" t="s">
        <v>3243</v>
      </c>
      <c r="G103" s="172" t="s">
        <v>3244</v>
      </c>
      <c r="H103" s="172" t="s">
        <v>2427</v>
      </c>
      <c r="I103" s="172" t="s">
        <v>3777</v>
      </c>
      <c r="J103" s="172" t="s">
        <v>3778</v>
      </c>
      <c r="K103" s="172" t="s">
        <v>3835</v>
      </c>
      <c r="L103" s="172" t="s">
        <v>3836</v>
      </c>
      <c r="M103" s="172" t="s">
        <v>3837</v>
      </c>
      <c r="N103" s="172" t="s">
        <v>3838</v>
      </c>
      <c r="O103" s="172" t="s">
        <v>3839</v>
      </c>
      <c r="P103" s="172" t="s">
        <v>3252</v>
      </c>
      <c r="Q103" s="172" t="s">
        <v>3253</v>
      </c>
      <c r="R103" s="172" t="s">
        <v>3254</v>
      </c>
      <c r="S103" s="172" t="s">
        <v>5339</v>
      </c>
      <c r="T103" s="172" t="s">
        <v>5340</v>
      </c>
      <c r="U103" s="172" t="s">
        <v>5341</v>
      </c>
      <c r="V103" s="172" t="s">
        <v>3840</v>
      </c>
      <c r="W103" s="172" t="s">
        <v>3256</v>
      </c>
      <c r="X103" s="172" t="s">
        <v>3257</v>
      </c>
      <c r="Y103" s="172" t="s">
        <v>3841</v>
      </c>
      <c r="Z103" s="172" t="s">
        <v>3259</v>
      </c>
      <c r="AA103" s="172" t="s">
        <v>3260</v>
      </c>
      <c r="AB103" s="172" t="s">
        <v>3842</v>
      </c>
      <c r="AC103" s="172" t="s">
        <v>3262</v>
      </c>
      <c r="AD103" s="172" t="s">
        <v>3263</v>
      </c>
      <c r="AE103" s="172" t="s">
        <v>3786</v>
      </c>
      <c r="AF103" s="172" t="s">
        <v>3265</v>
      </c>
      <c r="AG103" s="172" t="s">
        <v>3843</v>
      </c>
      <c r="AH103" s="172" t="s">
        <v>6171</v>
      </c>
      <c r="AI103" s="172" t="s">
        <v>6455</v>
      </c>
      <c r="AJ103" s="172" t="s">
        <v>6739</v>
      </c>
      <c r="AK103" s="173" t="s">
        <v>3788</v>
      </c>
      <c r="AL103" s="174" t="s">
        <v>3844</v>
      </c>
    </row>
    <row r="104" spans="1:38" ht="15.75" x14ac:dyDescent="0.25">
      <c r="A104" s="176" t="s">
        <v>3778</v>
      </c>
      <c r="B104" s="175" t="str">
        <f t="shared" si="2"/>
        <v>Allergènes, régimes et traçabilité convive</v>
      </c>
      <c r="C104" s="143">
        <v>98</v>
      </c>
      <c r="D104" s="172" t="s">
        <v>3845</v>
      </c>
      <c r="E104" s="172">
        <v>244</v>
      </c>
      <c r="F104" s="172" t="s">
        <v>3243</v>
      </c>
      <c r="G104" s="172" t="s">
        <v>3244</v>
      </c>
      <c r="H104" s="172" t="s">
        <v>2427</v>
      </c>
      <c r="I104" s="172" t="s">
        <v>3777</v>
      </c>
      <c r="J104" s="172" t="s">
        <v>3778</v>
      </c>
      <c r="K104" s="172" t="s">
        <v>3846</v>
      </c>
      <c r="L104" s="172" t="s">
        <v>3847</v>
      </c>
      <c r="M104" s="172" t="s">
        <v>3848</v>
      </c>
      <c r="N104" s="172" t="s">
        <v>3849</v>
      </c>
      <c r="O104" s="172" t="s">
        <v>3850</v>
      </c>
      <c r="P104" s="172" t="s">
        <v>3252</v>
      </c>
      <c r="Q104" s="172" t="s">
        <v>3253</v>
      </c>
      <c r="R104" s="172" t="s">
        <v>3254</v>
      </c>
      <c r="S104" s="172" t="s">
        <v>5343</v>
      </c>
      <c r="T104" s="172" t="s">
        <v>5344</v>
      </c>
      <c r="U104" s="172" t="s">
        <v>5345</v>
      </c>
      <c r="V104" s="172" t="s">
        <v>3753</v>
      </c>
      <c r="W104" s="172" t="s">
        <v>3256</v>
      </c>
      <c r="X104" s="172" t="s">
        <v>3257</v>
      </c>
      <c r="Y104" s="172" t="s">
        <v>3851</v>
      </c>
      <c r="Z104" s="172" t="s">
        <v>3259</v>
      </c>
      <c r="AA104" s="172" t="s">
        <v>3260</v>
      </c>
      <c r="AB104" s="172" t="s">
        <v>3852</v>
      </c>
      <c r="AC104" s="172" t="s">
        <v>3262</v>
      </c>
      <c r="AD104" s="172" t="s">
        <v>3263</v>
      </c>
      <c r="AE104" s="172" t="s">
        <v>3786</v>
      </c>
      <c r="AF104" s="172" t="s">
        <v>3265</v>
      </c>
      <c r="AG104" s="172" t="s">
        <v>3853</v>
      </c>
      <c r="AH104" s="172" t="s">
        <v>6172</v>
      </c>
      <c r="AI104" s="172" t="s">
        <v>6456</v>
      </c>
      <c r="AJ104" s="172" t="s">
        <v>6740</v>
      </c>
      <c r="AK104" s="173" t="s">
        <v>3788</v>
      </c>
      <c r="AL104" s="174" t="s">
        <v>3854</v>
      </c>
    </row>
    <row r="105" spans="1:38" ht="15.75" x14ac:dyDescent="0.25">
      <c r="A105" s="176" t="s">
        <v>3778</v>
      </c>
      <c r="B105" s="175" t="str">
        <f t="shared" si="2"/>
        <v>Allergènes, régimes et traçabilité convive</v>
      </c>
      <c r="C105" s="143">
        <v>99</v>
      </c>
      <c r="D105" s="172" t="s">
        <v>3855</v>
      </c>
      <c r="E105" s="172">
        <v>245</v>
      </c>
      <c r="F105" s="172" t="s">
        <v>3243</v>
      </c>
      <c r="G105" s="172" t="s">
        <v>3244</v>
      </c>
      <c r="H105" s="172" t="s">
        <v>2427</v>
      </c>
      <c r="I105" s="172" t="s">
        <v>3777</v>
      </c>
      <c r="J105" s="172" t="s">
        <v>3778</v>
      </c>
      <c r="K105" s="172" t="s">
        <v>3856</v>
      </c>
      <c r="L105" s="172" t="s">
        <v>3857</v>
      </c>
      <c r="M105" s="172" t="s">
        <v>3858</v>
      </c>
      <c r="N105" s="172" t="s">
        <v>3859</v>
      </c>
      <c r="O105" s="172" t="s">
        <v>3860</v>
      </c>
      <c r="P105" s="172" t="s">
        <v>3252</v>
      </c>
      <c r="Q105" s="172" t="s">
        <v>3253</v>
      </c>
      <c r="R105" s="172" t="s">
        <v>3254</v>
      </c>
      <c r="S105" s="172" t="s">
        <v>5347</v>
      </c>
      <c r="T105" s="172" t="s">
        <v>5348</v>
      </c>
      <c r="U105" s="172" t="s">
        <v>5349</v>
      </c>
      <c r="V105" s="172" t="s">
        <v>3861</v>
      </c>
      <c r="W105" s="172" t="s">
        <v>3256</v>
      </c>
      <c r="X105" s="172" t="s">
        <v>3257</v>
      </c>
      <c r="Y105" s="172" t="s">
        <v>3862</v>
      </c>
      <c r="Z105" s="172" t="s">
        <v>3259</v>
      </c>
      <c r="AA105" s="172" t="s">
        <v>3260</v>
      </c>
      <c r="AB105" s="172" t="s">
        <v>3863</v>
      </c>
      <c r="AC105" s="172" t="s">
        <v>3262</v>
      </c>
      <c r="AD105" s="172" t="s">
        <v>3263</v>
      </c>
      <c r="AE105" s="172" t="s">
        <v>3786</v>
      </c>
      <c r="AF105" s="172" t="s">
        <v>3265</v>
      </c>
      <c r="AG105" s="172" t="s">
        <v>3864</v>
      </c>
      <c r="AH105" s="172" t="s">
        <v>6173</v>
      </c>
      <c r="AI105" s="172" t="s">
        <v>6457</v>
      </c>
      <c r="AJ105" s="172" t="s">
        <v>6741</v>
      </c>
      <c r="AK105" s="173" t="s">
        <v>3788</v>
      </c>
      <c r="AL105" s="174" t="s">
        <v>3865</v>
      </c>
    </row>
    <row r="106" spans="1:38" ht="15.75" x14ac:dyDescent="0.25">
      <c r="A106" s="176" t="s">
        <v>426</v>
      </c>
      <c r="B106" s="175" t="str">
        <f t="shared" si="2"/>
        <v>Textures modifiées — général</v>
      </c>
      <c r="C106" s="143">
        <v>100</v>
      </c>
      <c r="D106" s="172" t="s">
        <v>425</v>
      </c>
      <c r="E106" s="172">
        <v>18</v>
      </c>
      <c r="F106" s="172" t="s">
        <v>92</v>
      </c>
      <c r="G106" s="172" t="s">
        <v>331</v>
      </c>
      <c r="H106" s="172" t="s">
        <v>332</v>
      </c>
      <c r="I106" s="172" t="s">
        <v>333</v>
      </c>
      <c r="J106" s="172" t="s">
        <v>426</v>
      </c>
      <c r="K106" s="172" t="s">
        <v>427</v>
      </c>
      <c r="L106" s="172" t="s">
        <v>276</v>
      </c>
      <c r="M106" s="172" t="s">
        <v>428</v>
      </c>
      <c r="N106" s="172" t="s">
        <v>429</v>
      </c>
      <c r="O106" s="172" t="s">
        <v>430</v>
      </c>
      <c r="P106" s="172" t="s">
        <v>102</v>
      </c>
      <c r="Q106" s="172" t="s">
        <v>103</v>
      </c>
      <c r="R106" s="172" t="s">
        <v>104</v>
      </c>
      <c r="S106" s="172" t="s">
        <v>4588</v>
      </c>
      <c r="T106" s="172" t="s">
        <v>4589</v>
      </c>
      <c r="U106" s="172" t="s">
        <v>4590</v>
      </c>
      <c r="V106" s="172" t="s">
        <v>431</v>
      </c>
      <c r="W106" s="172" t="s">
        <v>432</v>
      </c>
      <c r="X106" s="172" t="s">
        <v>433</v>
      </c>
      <c r="Y106" s="172" t="s">
        <v>434</v>
      </c>
      <c r="Z106" s="172" t="s">
        <v>435</v>
      </c>
      <c r="AA106" s="172" t="s">
        <v>436</v>
      </c>
      <c r="AB106" s="172" t="s">
        <v>437</v>
      </c>
      <c r="AC106" s="172" t="s">
        <v>438</v>
      </c>
      <c r="AD106" s="172" t="s">
        <v>439</v>
      </c>
      <c r="AE106" s="172" t="s">
        <v>114</v>
      </c>
      <c r="AF106" s="172" t="s">
        <v>440</v>
      </c>
      <c r="AG106" s="172" t="s">
        <v>441</v>
      </c>
      <c r="AH106" s="172" t="s">
        <v>5947</v>
      </c>
      <c r="AI106" s="172" t="s">
        <v>6231</v>
      </c>
      <c r="AJ106" s="172" t="s">
        <v>6515</v>
      </c>
      <c r="AK106" s="173" t="s">
        <v>350</v>
      </c>
      <c r="AL106" s="174" t="s">
        <v>442</v>
      </c>
    </row>
    <row r="107" spans="1:38" ht="15.75" x14ac:dyDescent="0.25">
      <c r="A107" s="176" t="s">
        <v>592</v>
      </c>
      <c r="B107" s="175" t="str">
        <f t="shared" si="2"/>
        <v>Santé, nutrition et hydratation</v>
      </c>
      <c r="C107" s="143">
        <v>101</v>
      </c>
      <c r="D107" s="172" t="s">
        <v>591</v>
      </c>
      <c r="E107" s="172">
        <v>27</v>
      </c>
      <c r="F107" s="172" t="s">
        <v>92</v>
      </c>
      <c r="G107" s="172" t="s">
        <v>93</v>
      </c>
      <c r="H107" s="172" t="s">
        <v>554</v>
      </c>
      <c r="I107" s="172" t="s">
        <v>555</v>
      </c>
      <c r="J107" s="172" t="s">
        <v>592</v>
      </c>
      <c r="K107" s="172" t="s">
        <v>593</v>
      </c>
      <c r="L107" s="172" t="s">
        <v>594</v>
      </c>
      <c r="M107" s="172" t="s">
        <v>595</v>
      </c>
      <c r="N107" s="172" t="s">
        <v>596</v>
      </c>
      <c r="O107" s="172" t="s">
        <v>597</v>
      </c>
      <c r="P107" s="172" t="s">
        <v>102</v>
      </c>
      <c r="Q107" s="172" t="s">
        <v>103</v>
      </c>
      <c r="R107" s="172" t="s">
        <v>104</v>
      </c>
      <c r="S107" s="172" t="s">
        <v>4617</v>
      </c>
      <c r="T107" s="172" t="s">
        <v>4618</v>
      </c>
      <c r="U107" s="172" t="s">
        <v>4619</v>
      </c>
      <c r="V107" s="172" t="s">
        <v>598</v>
      </c>
      <c r="W107" s="172" t="s">
        <v>599</v>
      </c>
      <c r="X107" s="172" t="s">
        <v>600</v>
      </c>
      <c r="Y107" s="172" t="s">
        <v>601</v>
      </c>
      <c r="Z107" s="172" t="s">
        <v>602</v>
      </c>
      <c r="AA107" s="172" t="s">
        <v>603</v>
      </c>
      <c r="AB107" s="172" t="s">
        <v>604</v>
      </c>
      <c r="AC107" s="172" t="s">
        <v>605</v>
      </c>
      <c r="AD107" s="172" t="s">
        <v>606</v>
      </c>
      <c r="AE107" s="172" t="s">
        <v>570</v>
      </c>
      <c r="AF107" s="172" t="s">
        <v>571</v>
      </c>
      <c r="AG107" s="172" t="s">
        <v>607</v>
      </c>
      <c r="AH107" s="172" t="s">
        <v>5956</v>
      </c>
      <c r="AI107" s="172" t="s">
        <v>6240</v>
      </c>
      <c r="AJ107" s="172" t="s">
        <v>6524</v>
      </c>
      <c r="AK107" s="173" t="s">
        <v>350</v>
      </c>
      <c r="AL107" s="174" t="s">
        <v>608</v>
      </c>
    </row>
    <row r="108" spans="1:38" ht="15.75" x14ac:dyDescent="0.25">
      <c r="A108" s="176" t="s">
        <v>2246</v>
      </c>
      <c r="B108" s="175" t="str">
        <f t="shared" si="2"/>
        <v>Cadre réglementaire et ESMS</v>
      </c>
      <c r="C108" s="143">
        <v>102</v>
      </c>
      <c r="D108" s="172" t="s">
        <v>2244</v>
      </c>
      <c r="E108" s="172">
        <v>121</v>
      </c>
      <c r="F108" s="172" t="s">
        <v>92</v>
      </c>
      <c r="G108" s="172" t="s">
        <v>2038</v>
      </c>
      <c r="H108" s="172" t="s">
        <v>2039</v>
      </c>
      <c r="I108" s="172" t="s">
        <v>2245</v>
      </c>
      <c r="J108" s="172" t="s">
        <v>2246</v>
      </c>
      <c r="K108" s="172" t="s">
        <v>2247</v>
      </c>
      <c r="L108" s="172" t="s">
        <v>276</v>
      </c>
      <c r="M108" s="172" t="s">
        <v>2248</v>
      </c>
      <c r="N108" s="172" t="s">
        <v>2249</v>
      </c>
      <c r="O108" s="172" t="s">
        <v>2250</v>
      </c>
      <c r="P108" s="172" t="s">
        <v>102</v>
      </c>
      <c r="Q108" s="172" t="s">
        <v>103</v>
      </c>
      <c r="R108" s="172" t="s">
        <v>104</v>
      </c>
      <c r="S108" s="172" t="s">
        <v>4937</v>
      </c>
      <c r="T108" s="172" t="s">
        <v>4938</v>
      </c>
      <c r="U108" s="172" t="s">
        <v>4939</v>
      </c>
      <c r="V108" s="172" t="s">
        <v>2251</v>
      </c>
      <c r="W108" s="172" t="s">
        <v>2252</v>
      </c>
      <c r="X108" s="172" t="s">
        <v>2253</v>
      </c>
      <c r="Y108" s="172" t="s">
        <v>2254</v>
      </c>
      <c r="Z108" s="172" t="s">
        <v>2255</v>
      </c>
      <c r="AA108" s="172" t="s">
        <v>2256</v>
      </c>
      <c r="AB108" s="172" t="s">
        <v>2257</v>
      </c>
      <c r="AC108" s="172" t="s">
        <v>2258</v>
      </c>
      <c r="AD108" s="172" t="s">
        <v>2259</v>
      </c>
      <c r="AE108" s="172" t="s">
        <v>2260</v>
      </c>
      <c r="AF108" s="172" t="s">
        <v>2261</v>
      </c>
      <c r="AG108" s="172" t="s">
        <v>2262</v>
      </c>
      <c r="AH108" s="172" t="s">
        <v>6050</v>
      </c>
      <c r="AI108" s="172" t="s">
        <v>6334</v>
      </c>
      <c r="AJ108" s="172" t="s">
        <v>6618</v>
      </c>
      <c r="AK108" s="173" t="s">
        <v>350</v>
      </c>
      <c r="AL108" s="174" t="s">
        <v>2263</v>
      </c>
    </row>
    <row r="109" spans="1:38" ht="15.75" x14ac:dyDescent="0.25">
      <c r="A109" s="176" t="s">
        <v>766</v>
      </c>
      <c r="B109" s="175" t="str">
        <f t="shared" si="2"/>
        <v>Qualité du repas, appétence et identification</v>
      </c>
      <c r="C109" s="143">
        <v>103</v>
      </c>
      <c r="D109" s="172" t="s">
        <v>763</v>
      </c>
      <c r="E109" s="172">
        <v>37</v>
      </c>
      <c r="F109" s="172" t="s">
        <v>92</v>
      </c>
      <c r="G109" s="172" t="s">
        <v>331</v>
      </c>
      <c r="H109" s="172" t="s">
        <v>764</v>
      </c>
      <c r="I109" s="172" t="s">
        <v>765</v>
      </c>
      <c r="J109" s="172" t="s">
        <v>766</v>
      </c>
      <c r="K109" s="172" t="s">
        <v>767</v>
      </c>
      <c r="L109" s="172" t="s">
        <v>182</v>
      </c>
      <c r="M109" s="172" t="s">
        <v>768</v>
      </c>
      <c r="N109" s="172" t="s">
        <v>769</v>
      </c>
      <c r="O109" s="172" t="s">
        <v>770</v>
      </c>
      <c r="P109" s="172" t="s">
        <v>102</v>
      </c>
      <c r="Q109" s="172" t="s">
        <v>103</v>
      </c>
      <c r="R109" s="172" t="s">
        <v>104</v>
      </c>
      <c r="S109" s="172" t="s">
        <v>4653</v>
      </c>
      <c r="T109" s="172" t="s">
        <v>4654</v>
      </c>
      <c r="U109" s="172" t="s">
        <v>4655</v>
      </c>
      <c r="V109" s="172" t="s">
        <v>771</v>
      </c>
      <c r="W109" s="172" t="s">
        <v>772</v>
      </c>
      <c r="X109" s="172" t="s">
        <v>773</v>
      </c>
      <c r="Y109" s="172" t="s">
        <v>774</v>
      </c>
      <c r="Z109" s="172" t="s">
        <v>775</v>
      </c>
      <c r="AA109" s="172" t="s">
        <v>776</v>
      </c>
      <c r="AB109" s="172" t="s">
        <v>777</v>
      </c>
      <c r="AC109" s="172" t="s">
        <v>778</v>
      </c>
      <c r="AD109" s="172" t="s">
        <v>779</v>
      </c>
      <c r="AE109" s="172" t="s">
        <v>114</v>
      </c>
      <c r="AF109" s="172" t="s">
        <v>571</v>
      </c>
      <c r="AG109" s="172" t="s">
        <v>780</v>
      </c>
      <c r="AH109" s="172" t="s">
        <v>5966</v>
      </c>
      <c r="AI109" s="172" t="s">
        <v>6250</v>
      </c>
      <c r="AJ109" s="172" t="s">
        <v>6534</v>
      </c>
      <c r="AK109" s="173" t="s">
        <v>350</v>
      </c>
      <c r="AL109" s="174" t="s">
        <v>781</v>
      </c>
    </row>
    <row r="110" spans="1:38" ht="15.75" x14ac:dyDescent="0.25">
      <c r="A110" s="176" t="s">
        <v>1209</v>
      </c>
      <c r="B110" s="175" t="str">
        <f t="shared" si="2"/>
        <v>Service, accompagnement et observation</v>
      </c>
      <c r="C110" s="143">
        <v>104</v>
      </c>
      <c r="D110" s="172" t="s">
        <v>1208</v>
      </c>
      <c r="E110" s="172">
        <v>62</v>
      </c>
      <c r="F110" s="172" t="s">
        <v>92</v>
      </c>
      <c r="G110" s="172" t="s">
        <v>93</v>
      </c>
      <c r="H110" s="172" t="s">
        <v>1189</v>
      </c>
      <c r="I110" s="172" t="s">
        <v>1190</v>
      </c>
      <c r="J110" s="172" t="s">
        <v>1209</v>
      </c>
      <c r="K110" s="172" t="s">
        <v>1210</v>
      </c>
      <c r="L110" s="172" t="s">
        <v>276</v>
      </c>
      <c r="M110" s="172" t="s">
        <v>1211</v>
      </c>
      <c r="N110" s="172" t="s">
        <v>1212</v>
      </c>
      <c r="O110" s="172" t="s">
        <v>1213</v>
      </c>
      <c r="P110" s="172" t="s">
        <v>102</v>
      </c>
      <c r="Q110" s="172" t="s">
        <v>103</v>
      </c>
      <c r="R110" s="172" t="s">
        <v>104</v>
      </c>
      <c r="S110" s="172" t="s">
        <v>4743</v>
      </c>
      <c r="T110" s="172" t="s">
        <v>4744</v>
      </c>
      <c r="U110" s="172" t="s">
        <v>4745</v>
      </c>
      <c r="V110" s="172" t="s">
        <v>1214</v>
      </c>
      <c r="W110" s="172" t="s">
        <v>1215</v>
      </c>
      <c r="X110" s="172" t="s">
        <v>1216</v>
      </c>
      <c r="Y110" s="172" t="s">
        <v>1217</v>
      </c>
      <c r="Z110" s="172" t="s">
        <v>1218</v>
      </c>
      <c r="AA110" s="172" t="s">
        <v>1219</v>
      </c>
      <c r="AB110" s="172" t="s">
        <v>1220</v>
      </c>
      <c r="AC110" s="172" t="s">
        <v>1221</v>
      </c>
      <c r="AD110" s="172" t="s">
        <v>1222</v>
      </c>
      <c r="AE110" s="172" t="s">
        <v>692</v>
      </c>
      <c r="AF110" s="172" t="s">
        <v>1223</v>
      </c>
      <c r="AG110" s="172" t="s">
        <v>1224</v>
      </c>
      <c r="AH110" s="172" t="s">
        <v>5991</v>
      </c>
      <c r="AI110" s="172" t="s">
        <v>6275</v>
      </c>
      <c r="AJ110" s="172" t="s">
        <v>6559</v>
      </c>
      <c r="AK110" s="173" t="s">
        <v>350</v>
      </c>
      <c r="AL110" s="174" t="s">
        <v>1225</v>
      </c>
    </row>
    <row r="111" spans="1:38" ht="15.75" x14ac:dyDescent="0.25">
      <c r="A111" s="176" t="s">
        <v>1902</v>
      </c>
      <c r="B111" s="175" t="str">
        <f t="shared" si="2"/>
        <v>Coordination cuisine, soins et salle</v>
      </c>
      <c r="C111" s="143">
        <v>105</v>
      </c>
      <c r="D111" s="172" t="s">
        <v>1901</v>
      </c>
      <c r="E111" s="172">
        <v>101</v>
      </c>
      <c r="F111" s="172" t="s">
        <v>92</v>
      </c>
      <c r="G111" s="172" t="s">
        <v>93</v>
      </c>
      <c r="H111" s="172" t="s">
        <v>1832</v>
      </c>
      <c r="I111" s="172" t="s">
        <v>1833</v>
      </c>
      <c r="J111" s="172" t="s">
        <v>1902</v>
      </c>
      <c r="K111" s="172" t="s">
        <v>1903</v>
      </c>
      <c r="L111" s="172" t="s">
        <v>276</v>
      </c>
      <c r="M111" s="172" t="s">
        <v>1904</v>
      </c>
      <c r="N111" s="172" t="s">
        <v>1905</v>
      </c>
      <c r="O111" s="172" t="s">
        <v>1906</v>
      </c>
      <c r="P111" s="172" t="s">
        <v>102</v>
      </c>
      <c r="Q111" s="172" t="s">
        <v>103</v>
      </c>
      <c r="R111" s="172" t="s">
        <v>104</v>
      </c>
      <c r="S111" s="172" t="s">
        <v>4873</v>
      </c>
      <c r="T111" s="172" t="s">
        <v>4874</v>
      </c>
      <c r="U111" s="172" t="s">
        <v>4875</v>
      </c>
      <c r="V111" s="172" t="s">
        <v>1907</v>
      </c>
      <c r="W111" s="172" t="s">
        <v>1908</v>
      </c>
      <c r="X111" s="172" t="s">
        <v>1909</v>
      </c>
      <c r="Y111" s="172" t="s">
        <v>1910</v>
      </c>
      <c r="Z111" s="172" t="s">
        <v>1911</v>
      </c>
      <c r="AA111" s="172" t="s">
        <v>1912</v>
      </c>
      <c r="AB111" s="172" t="s">
        <v>1913</v>
      </c>
      <c r="AC111" s="172" t="s">
        <v>1914</v>
      </c>
      <c r="AD111" s="172" t="s">
        <v>1915</v>
      </c>
      <c r="AE111" s="172" t="s">
        <v>692</v>
      </c>
      <c r="AF111" s="172" t="s">
        <v>1916</v>
      </c>
      <c r="AG111" s="172" t="s">
        <v>1424</v>
      </c>
      <c r="AH111" s="172" t="s">
        <v>6030</v>
      </c>
      <c r="AI111" s="172" t="s">
        <v>6314</v>
      </c>
      <c r="AJ111" s="172" t="s">
        <v>6598</v>
      </c>
      <c r="AK111" s="173" t="s">
        <v>350</v>
      </c>
      <c r="AL111" s="174" t="s">
        <v>1917</v>
      </c>
    </row>
    <row r="112" spans="1:38" ht="15.75" x14ac:dyDescent="0.25">
      <c r="A112" s="176" t="s">
        <v>2177</v>
      </c>
      <c r="B112" s="175" t="str">
        <f t="shared" si="2"/>
        <v>Cadre réglementaire et ESMS</v>
      </c>
      <c r="C112" s="143">
        <v>106</v>
      </c>
      <c r="D112" s="172" t="s">
        <v>2176</v>
      </c>
      <c r="E112" s="172">
        <v>117</v>
      </c>
      <c r="F112" s="172" t="s">
        <v>92</v>
      </c>
      <c r="G112" s="172" t="s">
        <v>2038</v>
      </c>
      <c r="H112" s="172" t="s">
        <v>2039</v>
      </c>
      <c r="I112" s="172" t="s">
        <v>2040</v>
      </c>
      <c r="J112" s="172" t="s">
        <v>2177</v>
      </c>
      <c r="K112" s="172" t="s">
        <v>2178</v>
      </c>
      <c r="L112" s="172" t="s">
        <v>276</v>
      </c>
      <c r="M112" s="172" t="s">
        <v>2179</v>
      </c>
      <c r="N112" s="172" t="s">
        <v>2180</v>
      </c>
      <c r="O112" s="172" t="s">
        <v>2181</v>
      </c>
      <c r="P112" s="172" t="s">
        <v>102</v>
      </c>
      <c r="Q112" s="172" t="s">
        <v>103</v>
      </c>
      <c r="R112" s="172" t="s">
        <v>104</v>
      </c>
      <c r="S112" s="172" t="s">
        <v>4925</v>
      </c>
      <c r="T112" s="172" t="s">
        <v>4926</v>
      </c>
      <c r="U112" s="172" t="s">
        <v>4927</v>
      </c>
      <c r="V112" s="172" t="s">
        <v>2182</v>
      </c>
      <c r="W112" s="172" t="s">
        <v>2183</v>
      </c>
      <c r="X112" s="172" t="s">
        <v>2184</v>
      </c>
      <c r="Y112" s="172" t="s">
        <v>2185</v>
      </c>
      <c r="Z112" s="172" t="s">
        <v>2186</v>
      </c>
      <c r="AA112" s="172" t="s">
        <v>2187</v>
      </c>
      <c r="AB112" s="172" t="s">
        <v>2188</v>
      </c>
      <c r="AC112" s="172" t="s">
        <v>2189</v>
      </c>
      <c r="AD112" s="172" t="s">
        <v>2190</v>
      </c>
      <c r="AE112" s="172" t="s">
        <v>692</v>
      </c>
      <c r="AF112" s="172" t="s">
        <v>2191</v>
      </c>
      <c r="AG112" s="172" t="s">
        <v>1424</v>
      </c>
      <c r="AH112" s="172" t="s">
        <v>6046</v>
      </c>
      <c r="AI112" s="172" t="s">
        <v>6330</v>
      </c>
      <c r="AJ112" s="172" t="s">
        <v>6614</v>
      </c>
      <c r="AK112" s="173" t="s">
        <v>350</v>
      </c>
      <c r="AL112" s="174" t="s">
        <v>2192</v>
      </c>
    </row>
    <row r="113" spans="1:38" ht="15.75" x14ac:dyDescent="0.25">
      <c r="A113" s="176" t="s">
        <v>2462</v>
      </c>
      <c r="B113" s="175" t="str">
        <f t="shared" si="2"/>
        <v>Allergènes, régimes et traçabilité convive</v>
      </c>
      <c r="C113" s="143">
        <v>107</v>
      </c>
      <c r="D113" s="172" t="s">
        <v>2461</v>
      </c>
      <c r="E113" s="172">
        <v>133</v>
      </c>
      <c r="F113" s="172" t="s">
        <v>92</v>
      </c>
      <c r="G113" s="172" t="s">
        <v>93</v>
      </c>
      <c r="H113" s="172" t="s">
        <v>2427</v>
      </c>
      <c r="I113" s="172" t="s">
        <v>2428</v>
      </c>
      <c r="J113" s="172" t="s">
        <v>2462</v>
      </c>
      <c r="K113" s="172" t="s">
        <v>2463</v>
      </c>
      <c r="L113" s="172" t="s">
        <v>276</v>
      </c>
      <c r="M113" s="172" t="s">
        <v>2464</v>
      </c>
      <c r="N113" s="172" t="s">
        <v>2465</v>
      </c>
      <c r="O113" s="172" t="s">
        <v>2466</v>
      </c>
      <c r="P113" s="172" t="s">
        <v>102</v>
      </c>
      <c r="Q113" s="172" t="s">
        <v>103</v>
      </c>
      <c r="R113" s="172" t="s">
        <v>104</v>
      </c>
      <c r="S113" s="172" t="s">
        <v>4978</v>
      </c>
      <c r="T113" s="172" t="s">
        <v>4979</v>
      </c>
      <c r="U113" s="172" t="s">
        <v>4980</v>
      </c>
      <c r="V113" s="172" t="s">
        <v>2467</v>
      </c>
      <c r="W113" s="172" t="s">
        <v>2468</v>
      </c>
      <c r="X113" s="172" t="s">
        <v>2469</v>
      </c>
      <c r="Y113" s="172" t="s">
        <v>2470</v>
      </c>
      <c r="Z113" s="172" t="s">
        <v>2471</v>
      </c>
      <c r="AA113" s="172" t="s">
        <v>2472</v>
      </c>
      <c r="AB113" s="172" t="s">
        <v>2473</v>
      </c>
      <c r="AC113" s="172" t="s">
        <v>2474</v>
      </c>
      <c r="AD113" s="172" t="s">
        <v>2475</v>
      </c>
      <c r="AE113" s="172" t="s">
        <v>476</v>
      </c>
      <c r="AF113" s="172" t="s">
        <v>2476</v>
      </c>
      <c r="AG113" s="172" t="s">
        <v>1424</v>
      </c>
      <c r="AH113" s="172" t="s">
        <v>6062</v>
      </c>
      <c r="AI113" s="172" t="s">
        <v>6346</v>
      </c>
      <c r="AJ113" s="172" t="s">
        <v>6630</v>
      </c>
      <c r="AK113" s="173" t="s">
        <v>350</v>
      </c>
      <c r="AL113" s="174" t="s">
        <v>2477</v>
      </c>
    </row>
    <row r="114" spans="1:38" ht="15.75" x14ac:dyDescent="0.25">
      <c r="A114" s="176" t="s">
        <v>3246</v>
      </c>
      <c r="B114" s="175" t="str">
        <f t="shared" si="2"/>
        <v>Textures et niveaux IDDSI</v>
      </c>
      <c r="C114" s="143">
        <v>108</v>
      </c>
      <c r="D114" s="172" t="s">
        <v>3242</v>
      </c>
      <c r="E114" s="172">
        <v>190</v>
      </c>
      <c r="F114" s="172" t="s">
        <v>3243</v>
      </c>
      <c r="G114" s="172" t="s">
        <v>3244</v>
      </c>
      <c r="H114" s="172" t="s">
        <v>94</v>
      </c>
      <c r="I114" s="172" t="s">
        <v>3245</v>
      </c>
      <c r="J114" s="172" t="s">
        <v>3246</v>
      </c>
      <c r="K114" s="172" t="s">
        <v>3247</v>
      </c>
      <c r="L114" s="172" t="s">
        <v>3248</v>
      </c>
      <c r="M114" s="172" t="s">
        <v>3249</v>
      </c>
      <c r="N114" s="172" t="s">
        <v>3250</v>
      </c>
      <c r="O114" s="172" t="s">
        <v>3251</v>
      </c>
      <c r="P114" s="172" t="s">
        <v>3252</v>
      </c>
      <c r="Q114" s="172" t="s">
        <v>3253</v>
      </c>
      <c r="R114" s="172" t="s">
        <v>3254</v>
      </c>
      <c r="S114" s="172" t="s">
        <v>5167</v>
      </c>
      <c r="T114" s="172" t="s">
        <v>5168</v>
      </c>
      <c r="U114" s="172" t="s">
        <v>5169</v>
      </c>
      <c r="V114" s="172" t="s">
        <v>3255</v>
      </c>
      <c r="W114" s="172" t="s">
        <v>3256</v>
      </c>
      <c r="X114" s="172" t="s">
        <v>3257</v>
      </c>
      <c r="Y114" s="172" t="s">
        <v>3258</v>
      </c>
      <c r="Z114" s="172" t="s">
        <v>3259</v>
      </c>
      <c r="AA114" s="172" t="s">
        <v>3260</v>
      </c>
      <c r="AB114" s="172" t="s">
        <v>3261</v>
      </c>
      <c r="AC114" s="172" t="s">
        <v>3262</v>
      </c>
      <c r="AD114" s="172" t="s">
        <v>3263</v>
      </c>
      <c r="AE114" s="172" t="s">
        <v>3264</v>
      </c>
      <c r="AF114" s="172" t="s">
        <v>3265</v>
      </c>
      <c r="AG114" s="172" t="s">
        <v>3266</v>
      </c>
      <c r="AH114" s="172" t="s">
        <v>6118</v>
      </c>
      <c r="AI114" s="172" t="s">
        <v>6402</v>
      </c>
      <c r="AJ114" s="172" t="s">
        <v>6686</v>
      </c>
      <c r="AK114" s="173" t="s">
        <v>3267</v>
      </c>
      <c r="AL114" s="174" t="s">
        <v>3268</v>
      </c>
    </row>
    <row r="115" spans="1:38" ht="15.75" x14ac:dyDescent="0.25">
      <c r="A115" s="176" t="s">
        <v>3246</v>
      </c>
      <c r="B115" s="175" t="str">
        <f t="shared" si="2"/>
        <v>Textures et niveaux IDDSI</v>
      </c>
      <c r="C115" s="143">
        <v>109</v>
      </c>
      <c r="D115" s="172" t="s">
        <v>3269</v>
      </c>
      <c r="E115" s="172">
        <v>191</v>
      </c>
      <c r="F115" s="172" t="s">
        <v>3243</v>
      </c>
      <c r="G115" s="172" t="s">
        <v>3244</v>
      </c>
      <c r="H115" s="172" t="s">
        <v>94</v>
      </c>
      <c r="I115" s="172" t="s">
        <v>3245</v>
      </c>
      <c r="J115" s="172" t="s">
        <v>3246</v>
      </c>
      <c r="K115" s="172" t="s">
        <v>3270</v>
      </c>
      <c r="L115" s="172" t="s">
        <v>3271</v>
      </c>
      <c r="M115" s="172" t="s">
        <v>3272</v>
      </c>
      <c r="N115" s="172" t="s">
        <v>3273</v>
      </c>
      <c r="O115" s="172" t="s">
        <v>3274</v>
      </c>
      <c r="P115" s="172" t="s">
        <v>3252</v>
      </c>
      <c r="Q115" s="172" t="s">
        <v>3253</v>
      </c>
      <c r="R115" s="172" t="s">
        <v>3254</v>
      </c>
      <c r="S115" s="172" t="s">
        <v>5170</v>
      </c>
      <c r="T115" s="172" t="s">
        <v>5171</v>
      </c>
      <c r="U115" s="172" t="s">
        <v>5172</v>
      </c>
      <c r="V115" s="172" t="s">
        <v>3275</v>
      </c>
      <c r="W115" s="172" t="s">
        <v>3256</v>
      </c>
      <c r="X115" s="172" t="s">
        <v>3257</v>
      </c>
      <c r="Y115" s="172" t="s">
        <v>3276</v>
      </c>
      <c r="Z115" s="172" t="s">
        <v>3259</v>
      </c>
      <c r="AA115" s="172" t="s">
        <v>3260</v>
      </c>
      <c r="AB115" s="172" t="s">
        <v>3277</v>
      </c>
      <c r="AC115" s="172" t="s">
        <v>3262</v>
      </c>
      <c r="AD115" s="172" t="s">
        <v>3263</v>
      </c>
      <c r="AE115" s="172" t="s">
        <v>3264</v>
      </c>
      <c r="AF115" s="172" t="s">
        <v>3265</v>
      </c>
      <c r="AG115" s="172" t="s">
        <v>3278</v>
      </c>
      <c r="AH115" s="172" t="s">
        <v>6119</v>
      </c>
      <c r="AI115" s="172" t="s">
        <v>6403</v>
      </c>
      <c r="AJ115" s="172" t="s">
        <v>6687</v>
      </c>
      <c r="AK115" s="173" t="s">
        <v>3267</v>
      </c>
      <c r="AL115" s="174" t="s">
        <v>3279</v>
      </c>
    </row>
    <row r="116" spans="1:38" ht="15.75" x14ac:dyDescent="0.25">
      <c r="A116" s="176" t="s">
        <v>3246</v>
      </c>
      <c r="B116" s="175" t="str">
        <f t="shared" si="2"/>
        <v>Textures et niveaux IDDSI</v>
      </c>
      <c r="C116" s="143">
        <v>110</v>
      </c>
      <c r="D116" s="172" t="s">
        <v>3280</v>
      </c>
      <c r="E116" s="172">
        <v>192</v>
      </c>
      <c r="F116" s="172" t="s">
        <v>3243</v>
      </c>
      <c r="G116" s="172" t="s">
        <v>3244</v>
      </c>
      <c r="H116" s="172" t="s">
        <v>94</v>
      </c>
      <c r="I116" s="172" t="s">
        <v>3245</v>
      </c>
      <c r="J116" s="172" t="s">
        <v>3246</v>
      </c>
      <c r="K116" s="172" t="s">
        <v>3281</v>
      </c>
      <c r="L116" s="172" t="s">
        <v>3282</v>
      </c>
      <c r="M116" s="172" t="s">
        <v>3283</v>
      </c>
      <c r="N116" s="172" t="s">
        <v>3284</v>
      </c>
      <c r="O116" s="172" t="s">
        <v>3285</v>
      </c>
      <c r="P116" s="172" t="s">
        <v>3252</v>
      </c>
      <c r="Q116" s="172" t="s">
        <v>3253</v>
      </c>
      <c r="R116" s="172" t="s">
        <v>3254</v>
      </c>
      <c r="S116" s="172" t="s">
        <v>5173</v>
      </c>
      <c r="T116" s="172" t="s">
        <v>5174</v>
      </c>
      <c r="U116" s="172" t="s">
        <v>5175</v>
      </c>
      <c r="V116" s="172" t="s">
        <v>3286</v>
      </c>
      <c r="W116" s="172" t="s">
        <v>3256</v>
      </c>
      <c r="X116" s="172" t="s">
        <v>3257</v>
      </c>
      <c r="Y116" s="172" t="s">
        <v>3287</v>
      </c>
      <c r="Z116" s="172" t="s">
        <v>3259</v>
      </c>
      <c r="AA116" s="172" t="s">
        <v>3260</v>
      </c>
      <c r="AB116" s="172" t="s">
        <v>3288</v>
      </c>
      <c r="AC116" s="172" t="s">
        <v>3262</v>
      </c>
      <c r="AD116" s="172" t="s">
        <v>3263</v>
      </c>
      <c r="AE116" s="172" t="s">
        <v>3264</v>
      </c>
      <c r="AF116" s="172" t="s">
        <v>3265</v>
      </c>
      <c r="AG116" s="172" t="s">
        <v>3289</v>
      </c>
      <c r="AH116" s="172" t="s">
        <v>6120</v>
      </c>
      <c r="AI116" s="172" t="s">
        <v>6404</v>
      </c>
      <c r="AJ116" s="172" t="s">
        <v>6688</v>
      </c>
      <c r="AK116" s="173" t="s">
        <v>3267</v>
      </c>
      <c r="AL116" s="174" t="s">
        <v>3290</v>
      </c>
    </row>
    <row r="117" spans="1:38" ht="15.75" x14ac:dyDescent="0.25">
      <c r="A117" s="176" t="s">
        <v>3246</v>
      </c>
      <c r="B117" s="175" t="str">
        <f t="shared" si="2"/>
        <v>Textures et niveaux IDDSI</v>
      </c>
      <c r="C117" s="143">
        <v>111</v>
      </c>
      <c r="D117" s="172" t="s">
        <v>3291</v>
      </c>
      <c r="E117" s="172">
        <v>193</v>
      </c>
      <c r="F117" s="172" t="s">
        <v>3243</v>
      </c>
      <c r="G117" s="172" t="s">
        <v>3244</v>
      </c>
      <c r="H117" s="172" t="s">
        <v>94</v>
      </c>
      <c r="I117" s="172" t="s">
        <v>3245</v>
      </c>
      <c r="J117" s="172" t="s">
        <v>3246</v>
      </c>
      <c r="K117" s="172" t="s">
        <v>3292</v>
      </c>
      <c r="L117" s="172" t="s">
        <v>3293</v>
      </c>
      <c r="M117" s="172" t="s">
        <v>3294</v>
      </c>
      <c r="N117" s="172" t="s">
        <v>3295</v>
      </c>
      <c r="O117" s="172" t="s">
        <v>3296</v>
      </c>
      <c r="P117" s="172" t="s">
        <v>3252</v>
      </c>
      <c r="Q117" s="172" t="s">
        <v>3253</v>
      </c>
      <c r="R117" s="172" t="s">
        <v>3254</v>
      </c>
      <c r="S117" s="172" t="s">
        <v>5176</v>
      </c>
      <c r="T117" s="172" t="s">
        <v>5177</v>
      </c>
      <c r="U117" s="172" t="s">
        <v>5178</v>
      </c>
      <c r="V117" s="172" t="s">
        <v>3297</v>
      </c>
      <c r="W117" s="172" t="s">
        <v>3256</v>
      </c>
      <c r="X117" s="172" t="s">
        <v>3257</v>
      </c>
      <c r="Y117" s="172" t="s">
        <v>3298</v>
      </c>
      <c r="Z117" s="172" t="s">
        <v>3259</v>
      </c>
      <c r="AA117" s="172" t="s">
        <v>3260</v>
      </c>
      <c r="AB117" s="172" t="s">
        <v>3299</v>
      </c>
      <c r="AC117" s="172" t="s">
        <v>3262</v>
      </c>
      <c r="AD117" s="172" t="s">
        <v>3263</v>
      </c>
      <c r="AE117" s="172" t="s">
        <v>3264</v>
      </c>
      <c r="AF117" s="172" t="s">
        <v>3265</v>
      </c>
      <c r="AG117" s="172" t="s">
        <v>3300</v>
      </c>
      <c r="AH117" s="172" t="s">
        <v>6121</v>
      </c>
      <c r="AI117" s="172" t="s">
        <v>6405</v>
      </c>
      <c r="AJ117" s="172" t="s">
        <v>6689</v>
      </c>
      <c r="AK117" s="173" t="s">
        <v>3267</v>
      </c>
      <c r="AL117" s="174" t="s">
        <v>3301</v>
      </c>
    </row>
    <row r="118" spans="1:38" ht="15.75" x14ac:dyDescent="0.25">
      <c r="A118" s="176" t="s">
        <v>3246</v>
      </c>
      <c r="B118" s="175" t="str">
        <f t="shared" si="2"/>
        <v>Textures et niveaux IDDSI</v>
      </c>
      <c r="C118" s="143">
        <v>112</v>
      </c>
      <c r="D118" s="172" t="s">
        <v>3302</v>
      </c>
      <c r="E118" s="172">
        <v>194</v>
      </c>
      <c r="F118" s="172" t="s">
        <v>3243</v>
      </c>
      <c r="G118" s="172" t="s">
        <v>3244</v>
      </c>
      <c r="H118" s="172" t="s">
        <v>94</v>
      </c>
      <c r="I118" s="172" t="s">
        <v>3245</v>
      </c>
      <c r="J118" s="172" t="s">
        <v>3246</v>
      </c>
      <c r="K118" s="172" t="s">
        <v>3303</v>
      </c>
      <c r="L118" s="172" t="s">
        <v>3304</v>
      </c>
      <c r="M118" s="172" t="s">
        <v>3305</v>
      </c>
      <c r="N118" s="172" t="s">
        <v>3306</v>
      </c>
      <c r="O118" s="172" t="s">
        <v>3307</v>
      </c>
      <c r="P118" s="172" t="s">
        <v>3252</v>
      </c>
      <c r="Q118" s="172" t="s">
        <v>3253</v>
      </c>
      <c r="R118" s="172" t="s">
        <v>3254</v>
      </c>
      <c r="S118" s="172" t="s">
        <v>5180</v>
      </c>
      <c r="T118" s="172" t="s">
        <v>5181</v>
      </c>
      <c r="U118" s="172" t="s">
        <v>5182</v>
      </c>
      <c r="V118" s="172" t="s">
        <v>3308</v>
      </c>
      <c r="W118" s="172" t="s">
        <v>3256</v>
      </c>
      <c r="X118" s="172" t="s">
        <v>3257</v>
      </c>
      <c r="Y118" s="172" t="s">
        <v>3309</v>
      </c>
      <c r="Z118" s="172" t="s">
        <v>3259</v>
      </c>
      <c r="AA118" s="172" t="s">
        <v>3260</v>
      </c>
      <c r="AB118" s="172" t="s">
        <v>3310</v>
      </c>
      <c r="AC118" s="172" t="s">
        <v>3262</v>
      </c>
      <c r="AD118" s="172" t="s">
        <v>3263</v>
      </c>
      <c r="AE118" s="172" t="s">
        <v>3264</v>
      </c>
      <c r="AF118" s="172" t="s">
        <v>3265</v>
      </c>
      <c r="AG118" s="172" t="s">
        <v>3311</v>
      </c>
      <c r="AH118" s="172" t="s">
        <v>6122</v>
      </c>
      <c r="AI118" s="172" t="s">
        <v>6406</v>
      </c>
      <c r="AJ118" s="172" t="s">
        <v>6690</v>
      </c>
      <c r="AK118" s="173" t="s">
        <v>3267</v>
      </c>
      <c r="AL118" s="174" t="s">
        <v>3312</v>
      </c>
    </row>
    <row r="119" spans="1:38" ht="15.75" x14ac:dyDescent="0.25">
      <c r="A119" s="176" t="s">
        <v>3246</v>
      </c>
      <c r="B119" s="175" t="str">
        <f t="shared" si="2"/>
        <v>Textures et niveaux IDDSI</v>
      </c>
      <c r="C119" s="143">
        <v>113</v>
      </c>
      <c r="D119" s="172" t="s">
        <v>3313</v>
      </c>
      <c r="E119" s="172">
        <v>195</v>
      </c>
      <c r="F119" s="172" t="s">
        <v>3243</v>
      </c>
      <c r="G119" s="172" t="s">
        <v>3244</v>
      </c>
      <c r="H119" s="172" t="s">
        <v>94</v>
      </c>
      <c r="I119" s="172" t="s">
        <v>3245</v>
      </c>
      <c r="J119" s="172" t="s">
        <v>3246</v>
      </c>
      <c r="K119" s="172" t="s">
        <v>3314</v>
      </c>
      <c r="L119" s="172" t="s">
        <v>3315</v>
      </c>
      <c r="M119" s="172" t="s">
        <v>3316</v>
      </c>
      <c r="N119" s="172" t="s">
        <v>3317</v>
      </c>
      <c r="O119" s="172" t="s">
        <v>3318</v>
      </c>
      <c r="P119" s="172" t="s">
        <v>3252</v>
      </c>
      <c r="Q119" s="172" t="s">
        <v>3253</v>
      </c>
      <c r="R119" s="172" t="s">
        <v>3254</v>
      </c>
      <c r="S119" s="172" t="s">
        <v>5183</v>
      </c>
      <c r="T119" s="172" t="s">
        <v>5184</v>
      </c>
      <c r="U119" s="172" t="s">
        <v>5185</v>
      </c>
      <c r="V119" s="172" t="s">
        <v>3319</v>
      </c>
      <c r="W119" s="172" t="s">
        <v>3256</v>
      </c>
      <c r="X119" s="172" t="s">
        <v>3257</v>
      </c>
      <c r="Y119" s="172" t="s">
        <v>3320</v>
      </c>
      <c r="Z119" s="172" t="s">
        <v>3259</v>
      </c>
      <c r="AA119" s="172" t="s">
        <v>3260</v>
      </c>
      <c r="AB119" s="172" t="s">
        <v>3321</v>
      </c>
      <c r="AC119" s="172" t="s">
        <v>3262</v>
      </c>
      <c r="AD119" s="172" t="s">
        <v>3263</v>
      </c>
      <c r="AE119" s="172" t="s">
        <v>3264</v>
      </c>
      <c r="AF119" s="172" t="s">
        <v>3265</v>
      </c>
      <c r="AG119" s="172" t="s">
        <v>3322</v>
      </c>
      <c r="AH119" s="172" t="s">
        <v>6123</v>
      </c>
      <c r="AI119" s="172" t="s">
        <v>6407</v>
      </c>
      <c r="AJ119" s="172" t="s">
        <v>6691</v>
      </c>
      <c r="AK119" s="173" t="s">
        <v>3267</v>
      </c>
      <c r="AL119" s="174" t="s">
        <v>3323</v>
      </c>
    </row>
    <row r="120" spans="1:38" ht="15.75" x14ac:dyDescent="0.25">
      <c r="A120" s="176" t="s">
        <v>3246</v>
      </c>
      <c r="B120" s="175" t="str">
        <f t="shared" si="2"/>
        <v>Textures et niveaux IDDSI</v>
      </c>
      <c r="C120" s="143">
        <v>114</v>
      </c>
      <c r="D120" s="172" t="s">
        <v>3324</v>
      </c>
      <c r="E120" s="172">
        <v>196</v>
      </c>
      <c r="F120" s="172" t="s">
        <v>3243</v>
      </c>
      <c r="G120" s="172" t="s">
        <v>3244</v>
      </c>
      <c r="H120" s="172" t="s">
        <v>94</v>
      </c>
      <c r="I120" s="172" t="s">
        <v>3245</v>
      </c>
      <c r="J120" s="172" t="s">
        <v>3246</v>
      </c>
      <c r="K120" s="172" t="s">
        <v>3325</v>
      </c>
      <c r="L120" s="172" t="s">
        <v>3326</v>
      </c>
      <c r="M120" s="172" t="s">
        <v>3327</v>
      </c>
      <c r="N120" s="172" t="s">
        <v>3328</v>
      </c>
      <c r="O120" s="172" t="s">
        <v>3329</v>
      </c>
      <c r="P120" s="172" t="s">
        <v>3252</v>
      </c>
      <c r="Q120" s="172" t="s">
        <v>3253</v>
      </c>
      <c r="R120" s="172" t="s">
        <v>3254</v>
      </c>
      <c r="S120" s="172" t="s">
        <v>5186</v>
      </c>
      <c r="T120" s="172" t="s">
        <v>5187</v>
      </c>
      <c r="U120" s="172" t="s">
        <v>5188</v>
      </c>
      <c r="V120" s="172" t="s">
        <v>3330</v>
      </c>
      <c r="W120" s="172" t="s">
        <v>3256</v>
      </c>
      <c r="X120" s="172" t="s">
        <v>3257</v>
      </c>
      <c r="Y120" s="172" t="s">
        <v>3331</v>
      </c>
      <c r="Z120" s="172" t="s">
        <v>3259</v>
      </c>
      <c r="AA120" s="172" t="s">
        <v>3260</v>
      </c>
      <c r="AB120" s="172" t="s">
        <v>3332</v>
      </c>
      <c r="AC120" s="172" t="s">
        <v>3262</v>
      </c>
      <c r="AD120" s="172" t="s">
        <v>3263</v>
      </c>
      <c r="AE120" s="172" t="s">
        <v>3264</v>
      </c>
      <c r="AF120" s="172" t="s">
        <v>3265</v>
      </c>
      <c r="AG120" s="172" t="s">
        <v>3333</v>
      </c>
      <c r="AH120" s="172" t="s">
        <v>6124</v>
      </c>
      <c r="AI120" s="172" t="s">
        <v>6408</v>
      </c>
      <c r="AJ120" s="172" t="s">
        <v>6692</v>
      </c>
      <c r="AK120" s="173" t="s">
        <v>3267</v>
      </c>
      <c r="AL120" s="174" t="s">
        <v>3334</v>
      </c>
    </row>
    <row r="121" spans="1:38" ht="15.75" x14ac:dyDescent="0.25">
      <c r="A121" s="176" t="s">
        <v>3246</v>
      </c>
      <c r="B121" s="175" t="str">
        <f t="shared" si="2"/>
        <v>Textures et niveaux IDDSI</v>
      </c>
      <c r="C121" s="143">
        <v>115</v>
      </c>
      <c r="D121" s="172" t="s">
        <v>3335</v>
      </c>
      <c r="E121" s="172">
        <v>197</v>
      </c>
      <c r="F121" s="172" t="s">
        <v>3243</v>
      </c>
      <c r="G121" s="172" t="s">
        <v>3244</v>
      </c>
      <c r="H121" s="172" t="s">
        <v>94</v>
      </c>
      <c r="I121" s="172" t="s">
        <v>3245</v>
      </c>
      <c r="J121" s="172" t="s">
        <v>3246</v>
      </c>
      <c r="K121" s="172" t="s">
        <v>3336</v>
      </c>
      <c r="L121" s="172" t="s">
        <v>3271</v>
      </c>
      <c r="M121" s="172" t="s">
        <v>3337</v>
      </c>
      <c r="N121" s="172" t="s">
        <v>3273</v>
      </c>
      <c r="O121" s="172" t="s">
        <v>3338</v>
      </c>
      <c r="P121" s="172" t="s">
        <v>3252</v>
      </c>
      <c r="Q121" s="172" t="s">
        <v>3253</v>
      </c>
      <c r="R121" s="172" t="s">
        <v>3254</v>
      </c>
      <c r="S121" s="172" t="s">
        <v>5191</v>
      </c>
      <c r="T121" s="172" t="s">
        <v>5192</v>
      </c>
      <c r="U121" s="172" t="s">
        <v>5193</v>
      </c>
      <c r="V121" s="172" t="s">
        <v>3339</v>
      </c>
      <c r="W121" s="172" t="s">
        <v>3256</v>
      </c>
      <c r="X121" s="172" t="s">
        <v>3257</v>
      </c>
      <c r="Y121" s="172" t="s">
        <v>3340</v>
      </c>
      <c r="Z121" s="172" t="s">
        <v>3259</v>
      </c>
      <c r="AA121" s="172" t="s">
        <v>3260</v>
      </c>
      <c r="AB121" s="172" t="s">
        <v>3341</v>
      </c>
      <c r="AC121" s="172" t="s">
        <v>3262</v>
      </c>
      <c r="AD121" s="172" t="s">
        <v>3263</v>
      </c>
      <c r="AE121" s="172" t="s">
        <v>3264</v>
      </c>
      <c r="AF121" s="172" t="s">
        <v>3265</v>
      </c>
      <c r="AG121" s="172" t="s">
        <v>3342</v>
      </c>
      <c r="AH121" s="172" t="s">
        <v>6125</v>
      </c>
      <c r="AI121" s="172" t="s">
        <v>6409</v>
      </c>
      <c r="AJ121" s="172" t="s">
        <v>6693</v>
      </c>
      <c r="AK121" s="173" t="s">
        <v>3267</v>
      </c>
      <c r="AL121" s="174" t="s">
        <v>3343</v>
      </c>
    </row>
    <row r="122" spans="1:38" ht="15.75" x14ac:dyDescent="0.25">
      <c r="A122" s="176" t="s">
        <v>1045</v>
      </c>
      <c r="B122" s="175" t="str">
        <f t="shared" si="2"/>
        <v>Production cuisine, hygiène et PMS</v>
      </c>
      <c r="C122" s="143">
        <v>116</v>
      </c>
      <c r="D122" s="172" t="s">
        <v>1044</v>
      </c>
      <c r="E122" s="172">
        <v>53</v>
      </c>
      <c r="F122" s="172" t="s">
        <v>92</v>
      </c>
      <c r="G122" s="172" t="s">
        <v>93</v>
      </c>
      <c r="H122" s="172" t="s">
        <v>970</v>
      </c>
      <c r="I122" s="172" t="s">
        <v>971</v>
      </c>
      <c r="J122" s="172" t="s">
        <v>1045</v>
      </c>
      <c r="K122" s="172" t="s">
        <v>1046</v>
      </c>
      <c r="L122" s="172" t="s">
        <v>276</v>
      </c>
      <c r="M122" s="172" t="s">
        <v>1047</v>
      </c>
      <c r="N122" s="172" t="s">
        <v>1048</v>
      </c>
      <c r="O122" s="172" t="s">
        <v>1049</v>
      </c>
      <c r="P122" s="172" t="s">
        <v>102</v>
      </c>
      <c r="Q122" s="172" t="s">
        <v>103</v>
      </c>
      <c r="R122" s="172" t="s">
        <v>104</v>
      </c>
      <c r="S122" s="172" t="s">
        <v>4715</v>
      </c>
      <c r="T122" s="172" t="s">
        <v>4716</v>
      </c>
      <c r="U122" s="172" t="s">
        <v>4717</v>
      </c>
      <c r="V122" s="172" t="s">
        <v>1050</v>
      </c>
      <c r="W122" s="172" t="s">
        <v>1051</v>
      </c>
      <c r="X122" s="172" t="s">
        <v>1052</v>
      </c>
      <c r="Y122" s="172" t="s">
        <v>1053</v>
      </c>
      <c r="Z122" s="172" t="s">
        <v>1054</v>
      </c>
      <c r="AA122" s="172" t="s">
        <v>1055</v>
      </c>
      <c r="AB122" s="172" t="s">
        <v>1056</v>
      </c>
      <c r="AC122" s="172" t="s">
        <v>1057</v>
      </c>
      <c r="AD122" s="172" t="s">
        <v>1058</v>
      </c>
      <c r="AE122" s="172" t="s">
        <v>986</v>
      </c>
      <c r="AF122" s="172" t="s">
        <v>1059</v>
      </c>
      <c r="AG122" s="172" t="s">
        <v>1060</v>
      </c>
      <c r="AH122" s="172" t="s">
        <v>5982</v>
      </c>
      <c r="AI122" s="172" t="s">
        <v>6266</v>
      </c>
      <c r="AJ122" s="172" t="s">
        <v>6550</v>
      </c>
      <c r="AK122" s="173" t="s">
        <v>350</v>
      </c>
      <c r="AL122" s="174" t="s">
        <v>1061</v>
      </c>
    </row>
    <row r="123" spans="1:38" ht="15.75" x14ac:dyDescent="0.25">
      <c r="A123" s="176" t="s">
        <v>1779</v>
      </c>
      <c r="B123" s="175" t="str">
        <f t="shared" si="2"/>
        <v>Éthique, bientraitance et repas</v>
      </c>
      <c r="C123" s="143">
        <v>117</v>
      </c>
      <c r="D123" s="172" t="s">
        <v>1778</v>
      </c>
      <c r="E123" s="172">
        <v>94</v>
      </c>
      <c r="F123" s="172" t="s">
        <v>92</v>
      </c>
      <c r="G123" s="172" t="s">
        <v>93</v>
      </c>
      <c r="H123" s="172" t="s">
        <v>1614</v>
      </c>
      <c r="I123" s="172" t="s">
        <v>1615</v>
      </c>
      <c r="J123" s="172" t="s">
        <v>1779</v>
      </c>
      <c r="K123" s="172" t="s">
        <v>1780</v>
      </c>
      <c r="L123" s="172" t="s">
        <v>276</v>
      </c>
      <c r="M123" s="172" t="s">
        <v>1781</v>
      </c>
      <c r="N123" s="172" t="s">
        <v>1782</v>
      </c>
      <c r="O123" s="172" t="s">
        <v>1783</v>
      </c>
      <c r="P123" s="172" t="s">
        <v>102</v>
      </c>
      <c r="Q123" s="172" t="s">
        <v>103</v>
      </c>
      <c r="R123" s="172" t="s">
        <v>104</v>
      </c>
      <c r="S123" s="172" t="s">
        <v>4850</v>
      </c>
      <c r="T123" s="172" t="s">
        <v>4851</v>
      </c>
      <c r="U123" s="172" t="s">
        <v>4852</v>
      </c>
      <c r="V123" s="172" t="s">
        <v>1784</v>
      </c>
      <c r="W123" s="172" t="s">
        <v>1785</v>
      </c>
      <c r="X123" s="172" t="s">
        <v>1786</v>
      </c>
      <c r="Y123" s="172" t="s">
        <v>1787</v>
      </c>
      <c r="Z123" s="172" t="s">
        <v>1788</v>
      </c>
      <c r="AA123" s="172" t="s">
        <v>1789</v>
      </c>
      <c r="AB123" s="172" t="s">
        <v>1790</v>
      </c>
      <c r="AC123" s="172" t="s">
        <v>1791</v>
      </c>
      <c r="AD123" s="172" t="s">
        <v>1792</v>
      </c>
      <c r="AE123" s="172" t="s">
        <v>1630</v>
      </c>
      <c r="AF123" s="172" t="s">
        <v>1793</v>
      </c>
      <c r="AG123" s="172" t="s">
        <v>1386</v>
      </c>
      <c r="AH123" s="172" t="s">
        <v>6023</v>
      </c>
      <c r="AI123" s="172" t="s">
        <v>6307</v>
      </c>
      <c r="AJ123" s="172" t="s">
        <v>6591</v>
      </c>
      <c r="AK123" s="173" t="s">
        <v>350</v>
      </c>
      <c r="AL123" s="174" t="s">
        <v>1794</v>
      </c>
    </row>
    <row r="124" spans="1:38" ht="15.75" x14ac:dyDescent="0.25">
      <c r="A124" s="176" t="s">
        <v>2703</v>
      </c>
      <c r="B124" s="175" t="str">
        <f t="shared" si="2"/>
        <v>Autonomie, outils et manger-main</v>
      </c>
      <c r="C124" s="143">
        <v>118</v>
      </c>
      <c r="D124" s="172" t="s">
        <v>2702</v>
      </c>
      <c r="E124" s="172">
        <v>147</v>
      </c>
      <c r="F124" s="172" t="s">
        <v>92</v>
      </c>
      <c r="G124" s="172" t="s">
        <v>93</v>
      </c>
      <c r="H124" s="172" t="s">
        <v>2615</v>
      </c>
      <c r="I124" s="172" t="s">
        <v>2616</v>
      </c>
      <c r="J124" s="172" t="s">
        <v>2703</v>
      </c>
      <c r="K124" s="172" t="s">
        <v>2704</v>
      </c>
      <c r="L124" s="172" t="s">
        <v>276</v>
      </c>
      <c r="M124" s="172" t="s">
        <v>2705</v>
      </c>
      <c r="N124" s="172" t="s">
        <v>2706</v>
      </c>
      <c r="O124" s="172" t="s">
        <v>2707</v>
      </c>
      <c r="P124" s="172" t="s">
        <v>102</v>
      </c>
      <c r="Q124" s="172" t="s">
        <v>103</v>
      </c>
      <c r="R124" s="172" t="s">
        <v>104</v>
      </c>
      <c r="S124" s="172" t="s">
        <v>5025</v>
      </c>
      <c r="T124" s="172" t="s">
        <v>5026</v>
      </c>
      <c r="U124" s="172" t="s">
        <v>5027</v>
      </c>
      <c r="V124" s="172" t="s">
        <v>2708</v>
      </c>
      <c r="W124" s="172" t="s">
        <v>2709</v>
      </c>
      <c r="X124" s="172" t="s">
        <v>2710</v>
      </c>
      <c r="Y124" s="172" t="s">
        <v>2711</v>
      </c>
      <c r="Z124" s="172" t="s">
        <v>2712</v>
      </c>
      <c r="AA124" s="172" t="s">
        <v>2713</v>
      </c>
      <c r="AB124" s="172" t="s">
        <v>2714</v>
      </c>
      <c r="AC124" s="172" t="s">
        <v>2715</v>
      </c>
      <c r="AD124" s="172" t="s">
        <v>2716</v>
      </c>
      <c r="AE124" s="172" t="s">
        <v>2631</v>
      </c>
      <c r="AF124" s="172" t="s">
        <v>2717</v>
      </c>
      <c r="AG124" s="172" t="s">
        <v>1424</v>
      </c>
      <c r="AH124" s="172" t="s">
        <v>6076</v>
      </c>
      <c r="AI124" s="172" t="s">
        <v>6360</v>
      </c>
      <c r="AJ124" s="172" t="s">
        <v>6644</v>
      </c>
      <c r="AK124" s="173" t="s">
        <v>350</v>
      </c>
      <c r="AL124" s="174" t="s">
        <v>2718</v>
      </c>
    </row>
    <row r="125" spans="1:38" ht="15.75" x14ac:dyDescent="0.25">
      <c r="A125" s="176" t="s">
        <v>902</v>
      </c>
      <c r="B125" s="175" t="str">
        <f t="shared" si="2"/>
        <v>Qualité du repas, appétence et identification</v>
      </c>
      <c r="C125" s="143">
        <v>119</v>
      </c>
      <c r="D125" s="172" t="s">
        <v>901</v>
      </c>
      <c r="E125" s="172">
        <v>45</v>
      </c>
      <c r="F125" s="172" t="s">
        <v>92</v>
      </c>
      <c r="G125" s="172" t="s">
        <v>331</v>
      </c>
      <c r="H125" s="172" t="s">
        <v>764</v>
      </c>
      <c r="I125" s="172" t="s">
        <v>765</v>
      </c>
      <c r="J125" s="172" t="s">
        <v>902</v>
      </c>
      <c r="K125" s="172" t="s">
        <v>903</v>
      </c>
      <c r="L125" s="172" t="s">
        <v>276</v>
      </c>
      <c r="M125" s="172" t="s">
        <v>904</v>
      </c>
      <c r="N125" s="172" t="s">
        <v>905</v>
      </c>
      <c r="O125" s="172" t="s">
        <v>906</v>
      </c>
      <c r="P125" s="172" t="s">
        <v>102</v>
      </c>
      <c r="Q125" s="172" t="s">
        <v>103</v>
      </c>
      <c r="R125" s="172" t="s">
        <v>104</v>
      </c>
      <c r="S125" s="172" t="s">
        <v>4686</v>
      </c>
      <c r="T125" s="172" t="s">
        <v>4687</v>
      </c>
      <c r="U125" s="172" t="s">
        <v>4688</v>
      </c>
      <c r="V125" s="172" t="s">
        <v>907</v>
      </c>
      <c r="W125" s="172" t="s">
        <v>908</v>
      </c>
      <c r="X125" s="172" t="s">
        <v>909</v>
      </c>
      <c r="Y125" s="172" t="s">
        <v>910</v>
      </c>
      <c r="Z125" s="172" t="s">
        <v>911</v>
      </c>
      <c r="AA125" s="172" t="s">
        <v>912</v>
      </c>
      <c r="AB125" s="172" t="s">
        <v>913</v>
      </c>
      <c r="AC125" s="172" t="s">
        <v>914</v>
      </c>
      <c r="AD125" s="172" t="s">
        <v>915</v>
      </c>
      <c r="AE125" s="172" t="s">
        <v>114</v>
      </c>
      <c r="AF125" s="172" t="s">
        <v>571</v>
      </c>
      <c r="AG125" s="172" t="s">
        <v>916</v>
      </c>
      <c r="AH125" s="172" t="s">
        <v>5974</v>
      </c>
      <c r="AI125" s="172" t="s">
        <v>6258</v>
      </c>
      <c r="AJ125" s="172" t="s">
        <v>6542</v>
      </c>
      <c r="AK125" s="173" t="s">
        <v>350</v>
      </c>
      <c r="AL125" s="174" t="s">
        <v>917</v>
      </c>
    </row>
    <row r="126" spans="1:38" ht="15.75" x14ac:dyDescent="0.25">
      <c r="A126" s="176" t="s">
        <v>972</v>
      </c>
      <c r="B126" s="175" t="str">
        <f t="shared" si="2"/>
        <v>Production cuisine, hygiène et PMS</v>
      </c>
      <c r="C126" s="143">
        <v>120</v>
      </c>
      <c r="D126" s="172" t="s">
        <v>969</v>
      </c>
      <c r="E126" s="172">
        <v>49</v>
      </c>
      <c r="F126" s="172" t="s">
        <v>92</v>
      </c>
      <c r="G126" s="172" t="s">
        <v>93</v>
      </c>
      <c r="H126" s="172" t="s">
        <v>970</v>
      </c>
      <c r="I126" s="172" t="s">
        <v>971</v>
      </c>
      <c r="J126" s="172" t="s">
        <v>972</v>
      </c>
      <c r="K126" s="172" t="s">
        <v>973</v>
      </c>
      <c r="L126" s="172" t="s">
        <v>276</v>
      </c>
      <c r="M126" s="172" t="s">
        <v>974</v>
      </c>
      <c r="N126" s="172" t="s">
        <v>975</v>
      </c>
      <c r="O126" s="172" t="s">
        <v>976</v>
      </c>
      <c r="P126" s="172" t="s">
        <v>102</v>
      </c>
      <c r="Q126" s="172" t="s">
        <v>103</v>
      </c>
      <c r="R126" s="172" t="s">
        <v>104</v>
      </c>
      <c r="S126" s="172" t="s">
        <v>4701</v>
      </c>
      <c r="T126" s="172" t="s">
        <v>4702</v>
      </c>
      <c r="U126" s="172" t="s">
        <v>4703</v>
      </c>
      <c r="V126" s="172" t="s">
        <v>977</v>
      </c>
      <c r="W126" s="172" t="s">
        <v>978</v>
      </c>
      <c r="X126" s="172" t="s">
        <v>979</v>
      </c>
      <c r="Y126" s="172" t="s">
        <v>980</v>
      </c>
      <c r="Z126" s="172" t="s">
        <v>981</v>
      </c>
      <c r="AA126" s="172" t="s">
        <v>982</v>
      </c>
      <c r="AB126" s="172" t="s">
        <v>983</v>
      </c>
      <c r="AC126" s="172" t="s">
        <v>984</v>
      </c>
      <c r="AD126" s="172" t="s">
        <v>985</v>
      </c>
      <c r="AE126" s="172" t="s">
        <v>986</v>
      </c>
      <c r="AF126" s="172" t="s">
        <v>987</v>
      </c>
      <c r="AG126" s="172" t="s">
        <v>988</v>
      </c>
      <c r="AH126" s="172" t="s">
        <v>5978</v>
      </c>
      <c r="AI126" s="172" t="s">
        <v>6262</v>
      </c>
      <c r="AJ126" s="172" t="s">
        <v>6546</v>
      </c>
      <c r="AK126" s="173" t="s">
        <v>350</v>
      </c>
      <c r="AL126" s="174" t="s">
        <v>989</v>
      </c>
    </row>
    <row r="127" spans="1:38" ht="15.75" x14ac:dyDescent="0.25">
      <c r="A127" s="176" t="s">
        <v>1027</v>
      </c>
      <c r="B127" s="175" t="str">
        <f t="shared" si="2"/>
        <v>Production cuisine, hygiène et PMS</v>
      </c>
      <c r="C127" s="143">
        <v>121</v>
      </c>
      <c r="D127" s="172" t="s">
        <v>1026</v>
      </c>
      <c r="E127" s="172">
        <v>52</v>
      </c>
      <c r="F127" s="172" t="s">
        <v>92</v>
      </c>
      <c r="G127" s="172" t="s">
        <v>93</v>
      </c>
      <c r="H127" s="172" t="s">
        <v>970</v>
      </c>
      <c r="I127" s="172" t="s">
        <v>971</v>
      </c>
      <c r="J127" s="172" t="s">
        <v>1027</v>
      </c>
      <c r="K127" s="172" t="s">
        <v>1028</v>
      </c>
      <c r="L127" s="172" t="s">
        <v>276</v>
      </c>
      <c r="M127" s="172" t="s">
        <v>1029</v>
      </c>
      <c r="N127" s="172" t="s">
        <v>1030</v>
      </c>
      <c r="O127" s="172" t="s">
        <v>1031</v>
      </c>
      <c r="P127" s="172" t="s">
        <v>102</v>
      </c>
      <c r="Q127" s="172" t="s">
        <v>103</v>
      </c>
      <c r="R127" s="172" t="s">
        <v>104</v>
      </c>
      <c r="S127" s="172" t="s">
        <v>4712</v>
      </c>
      <c r="T127" s="172" t="s">
        <v>4713</v>
      </c>
      <c r="U127" s="172" t="s">
        <v>4714</v>
      </c>
      <c r="V127" s="172" t="s">
        <v>1032</v>
      </c>
      <c r="W127" s="172" t="s">
        <v>1033</v>
      </c>
      <c r="X127" s="172" t="s">
        <v>1034</v>
      </c>
      <c r="Y127" s="172" t="s">
        <v>1035</v>
      </c>
      <c r="Z127" s="172" t="s">
        <v>1036</v>
      </c>
      <c r="AA127" s="172" t="s">
        <v>1037</v>
      </c>
      <c r="AB127" s="172" t="s">
        <v>1038</v>
      </c>
      <c r="AC127" s="172" t="s">
        <v>1039</v>
      </c>
      <c r="AD127" s="172" t="s">
        <v>1040</v>
      </c>
      <c r="AE127" s="172" t="s">
        <v>986</v>
      </c>
      <c r="AF127" s="172" t="s">
        <v>1041</v>
      </c>
      <c r="AG127" s="172" t="s">
        <v>1042</v>
      </c>
      <c r="AH127" s="172" t="s">
        <v>5981</v>
      </c>
      <c r="AI127" s="172" t="s">
        <v>6265</v>
      </c>
      <c r="AJ127" s="172" t="s">
        <v>6549</v>
      </c>
      <c r="AK127" s="173" t="s">
        <v>350</v>
      </c>
      <c r="AL127" s="174" t="s">
        <v>1043</v>
      </c>
    </row>
    <row r="128" spans="1:38" ht="15.75" x14ac:dyDescent="0.25">
      <c r="A128" s="176" t="s">
        <v>1353</v>
      </c>
      <c r="B128" s="175" t="str">
        <f t="shared" si="2"/>
        <v>Service, accompagnement et observation</v>
      </c>
      <c r="C128" s="143">
        <v>122</v>
      </c>
      <c r="D128" s="172" t="s">
        <v>1352</v>
      </c>
      <c r="E128" s="172">
        <v>70</v>
      </c>
      <c r="F128" s="172" t="s">
        <v>92</v>
      </c>
      <c r="G128" s="172" t="s">
        <v>93</v>
      </c>
      <c r="H128" s="172" t="s">
        <v>1189</v>
      </c>
      <c r="I128" s="172" t="s">
        <v>1190</v>
      </c>
      <c r="J128" s="172" t="s">
        <v>1353</v>
      </c>
      <c r="K128" s="172" t="s">
        <v>1354</v>
      </c>
      <c r="L128" s="172" t="s">
        <v>276</v>
      </c>
      <c r="M128" s="172" t="s">
        <v>1355</v>
      </c>
      <c r="N128" s="172" t="s">
        <v>1356</v>
      </c>
      <c r="O128" s="172" t="s">
        <v>1357</v>
      </c>
      <c r="P128" s="172" t="s">
        <v>102</v>
      </c>
      <c r="Q128" s="172" t="s">
        <v>103</v>
      </c>
      <c r="R128" s="172" t="s">
        <v>104</v>
      </c>
      <c r="S128" s="172" t="s">
        <v>4770</v>
      </c>
      <c r="T128" s="172" t="s">
        <v>4771</v>
      </c>
      <c r="U128" s="172" t="s">
        <v>4772</v>
      </c>
      <c r="V128" s="172" t="s">
        <v>1358</v>
      </c>
      <c r="W128" s="172" t="s">
        <v>1359</v>
      </c>
      <c r="X128" s="172" t="s">
        <v>1360</v>
      </c>
      <c r="Y128" s="172" t="s">
        <v>1361</v>
      </c>
      <c r="Z128" s="172" t="s">
        <v>1362</v>
      </c>
      <c r="AA128" s="172" t="s">
        <v>1363</v>
      </c>
      <c r="AB128" s="172" t="s">
        <v>1364</v>
      </c>
      <c r="AC128" s="172" t="s">
        <v>1365</v>
      </c>
      <c r="AD128" s="172" t="s">
        <v>1366</v>
      </c>
      <c r="AE128" s="172" t="s">
        <v>692</v>
      </c>
      <c r="AF128" s="172" t="s">
        <v>1367</v>
      </c>
      <c r="AG128" s="172" t="s">
        <v>1368</v>
      </c>
      <c r="AH128" s="172" t="s">
        <v>5999</v>
      </c>
      <c r="AI128" s="172" t="s">
        <v>6283</v>
      </c>
      <c r="AJ128" s="172" t="s">
        <v>6567</v>
      </c>
      <c r="AK128" s="173" t="s">
        <v>350</v>
      </c>
      <c r="AL128" s="174" t="s">
        <v>1369</v>
      </c>
    </row>
    <row r="129" spans="1:38" ht="15.75" x14ac:dyDescent="0.25">
      <c r="A129" s="176" t="s">
        <v>1563</v>
      </c>
      <c r="B129" s="175" t="str">
        <f t="shared" si="2"/>
        <v>Refus alimentaires et adaptation</v>
      </c>
      <c r="C129" s="143">
        <v>123</v>
      </c>
      <c r="D129" s="172" t="s">
        <v>1562</v>
      </c>
      <c r="E129" s="172">
        <v>82</v>
      </c>
      <c r="F129" s="172" t="s">
        <v>92</v>
      </c>
      <c r="G129" s="172" t="s">
        <v>93</v>
      </c>
      <c r="H129" s="172" t="s">
        <v>1407</v>
      </c>
      <c r="I129" s="172" t="s">
        <v>1408</v>
      </c>
      <c r="J129" s="172" t="s">
        <v>1563</v>
      </c>
      <c r="K129" s="172" t="s">
        <v>1564</v>
      </c>
      <c r="L129" s="172" t="s">
        <v>276</v>
      </c>
      <c r="M129" s="172" t="s">
        <v>1565</v>
      </c>
      <c r="N129" s="172" t="s">
        <v>1566</v>
      </c>
      <c r="O129" s="172" t="s">
        <v>1567</v>
      </c>
      <c r="P129" s="172" t="s">
        <v>102</v>
      </c>
      <c r="Q129" s="172" t="s">
        <v>103</v>
      </c>
      <c r="R129" s="172" t="s">
        <v>104</v>
      </c>
      <c r="S129" s="172" t="s">
        <v>4811</v>
      </c>
      <c r="T129" s="172" t="s">
        <v>4812</v>
      </c>
      <c r="U129" s="172" t="s">
        <v>4813</v>
      </c>
      <c r="V129" s="172" t="s">
        <v>1568</v>
      </c>
      <c r="W129" s="172" t="s">
        <v>1569</v>
      </c>
      <c r="X129" s="172" t="s">
        <v>1570</v>
      </c>
      <c r="Y129" s="172" t="s">
        <v>1571</v>
      </c>
      <c r="Z129" s="172" t="s">
        <v>1572</v>
      </c>
      <c r="AA129" s="172" t="s">
        <v>1573</v>
      </c>
      <c r="AB129" s="172" t="s">
        <v>1574</v>
      </c>
      <c r="AC129" s="172" t="s">
        <v>1575</v>
      </c>
      <c r="AD129" s="172" t="s">
        <v>1576</v>
      </c>
      <c r="AE129" s="172" t="s">
        <v>114</v>
      </c>
      <c r="AF129" s="172" t="s">
        <v>1577</v>
      </c>
      <c r="AG129" s="172" t="s">
        <v>1424</v>
      </c>
      <c r="AH129" s="172" t="s">
        <v>6011</v>
      </c>
      <c r="AI129" s="172" t="s">
        <v>6295</v>
      </c>
      <c r="AJ129" s="172" t="s">
        <v>6579</v>
      </c>
      <c r="AK129" s="173" t="s">
        <v>350</v>
      </c>
      <c r="AL129" s="174" t="s">
        <v>1578</v>
      </c>
    </row>
    <row r="130" spans="1:38" ht="15.75" x14ac:dyDescent="0.25">
      <c r="A130" s="176" t="s">
        <v>1653</v>
      </c>
      <c r="B130" s="175" t="str">
        <f t="shared" si="2"/>
        <v>Éthique, bientraitance et repas</v>
      </c>
      <c r="C130" s="143">
        <v>124</v>
      </c>
      <c r="D130" s="172" t="s">
        <v>1652</v>
      </c>
      <c r="E130" s="172">
        <v>87</v>
      </c>
      <c r="F130" s="172" t="s">
        <v>92</v>
      </c>
      <c r="G130" s="172" t="s">
        <v>93</v>
      </c>
      <c r="H130" s="172" t="s">
        <v>1614</v>
      </c>
      <c r="I130" s="172" t="s">
        <v>1615</v>
      </c>
      <c r="J130" s="172" t="s">
        <v>1653</v>
      </c>
      <c r="K130" s="172" t="s">
        <v>1654</v>
      </c>
      <c r="L130" s="172" t="s">
        <v>276</v>
      </c>
      <c r="M130" s="172" t="s">
        <v>1655</v>
      </c>
      <c r="N130" s="172" t="s">
        <v>1656</v>
      </c>
      <c r="O130" s="172" t="s">
        <v>1657</v>
      </c>
      <c r="P130" s="172" t="s">
        <v>102</v>
      </c>
      <c r="Q130" s="172" t="s">
        <v>103</v>
      </c>
      <c r="R130" s="172" t="s">
        <v>104</v>
      </c>
      <c r="S130" s="172" t="s">
        <v>4826</v>
      </c>
      <c r="T130" s="172" t="s">
        <v>4827</v>
      </c>
      <c r="U130" s="172" t="s">
        <v>4828</v>
      </c>
      <c r="V130" s="172" t="s">
        <v>1658</v>
      </c>
      <c r="W130" s="172" t="s">
        <v>1659</v>
      </c>
      <c r="X130" s="172" t="s">
        <v>1660</v>
      </c>
      <c r="Y130" s="172" t="s">
        <v>1661</v>
      </c>
      <c r="Z130" s="172" t="s">
        <v>1662</v>
      </c>
      <c r="AA130" s="172" t="s">
        <v>1663</v>
      </c>
      <c r="AB130" s="172" t="s">
        <v>1664</v>
      </c>
      <c r="AC130" s="172" t="s">
        <v>1665</v>
      </c>
      <c r="AD130" s="172" t="s">
        <v>1666</v>
      </c>
      <c r="AE130" s="172" t="s">
        <v>1630</v>
      </c>
      <c r="AF130" s="172" t="s">
        <v>1667</v>
      </c>
      <c r="AG130" s="172" t="s">
        <v>1668</v>
      </c>
      <c r="AH130" s="172" t="s">
        <v>6016</v>
      </c>
      <c r="AI130" s="172" t="s">
        <v>6300</v>
      </c>
      <c r="AJ130" s="172" t="s">
        <v>6584</v>
      </c>
      <c r="AK130" s="173" t="s">
        <v>350</v>
      </c>
      <c r="AL130" s="174" t="s">
        <v>1669</v>
      </c>
    </row>
    <row r="131" spans="1:38" ht="15.75" x14ac:dyDescent="0.25">
      <c r="A131" s="176" t="s">
        <v>1671</v>
      </c>
      <c r="B131" s="175" t="str">
        <f t="shared" si="2"/>
        <v>Éthique, bientraitance et repas</v>
      </c>
      <c r="C131" s="143">
        <v>125</v>
      </c>
      <c r="D131" s="172" t="s">
        <v>1670</v>
      </c>
      <c r="E131" s="172">
        <v>88</v>
      </c>
      <c r="F131" s="172" t="s">
        <v>92</v>
      </c>
      <c r="G131" s="172" t="s">
        <v>93</v>
      </c>
      <c r="H131" s="172" t="s">
        <v>1614</v>
      </c>
      <c r="I131" s="172" t="s">
        <v>1615</v>
      </c>
      <c r="J131" s="172" t="s">
        <v>1671</v>
      </c>
      <c r="K131" s="172" t="s">
        <v>1672</v>
      </c>
      <c r="L131" s="172" t="s">
        <v>276</v>
      </c>
      <c r="M131" s="172" t="s">
        <v>1673</v>
      </c>
      <c r="N131" s="172" t="s">
        <v>1674</v>
      </c>
      <c r="O131" s="172" t="s">
        <v>1675</v>
      </c>
      <c r="P131" s="172" t="s">
        <v>102</v>
      </c>
      <c r="Q131" s="172" t="s">
        <v>103</v>
      </c>
      <c r="R131" s="172" t="s">
        <v>104</v>
      </c>
      <c r="S131" s="172" t="s">
        <v>4829</v>
      </c>
      <c r="T131" s="172" t="s">
        <v>4830</v>
      </c>
      <c r="U131" s="172" t="s">
        <v>4831</v>
      </c>
      <c r="V131" s="172" t="s">
        <v>1676</v>
      </c>
      <c r="W131" s="172" t="s">
        <v>1677</v>
      </c>
      <c r="X131" s="172" t="s">
        <v>1678</v>
      </c>
      <c r="Y131" s="172" t="s">
        <v>1679</v>
      </c>
      <c r="Z131" s="172" t="s">
        <v>1680</v>
      </c>
      <c r="AA131" s="172" t="s">
        <v>1681</v>
      </c>
      <c r="AB131" s="172" t="s">
        <v>1682</v>
      </c>
      <c r="AC131" s="172" t="s">
        <v>1683</v>
      </c>
      <c r="AD131" s="172" t="s">
        <v>1684</v>
      </c>
      <c r="AE131" s="172" t="s">
        <v>1630</v>
      </c>
      <c r="AF131" s="172" t="s">
        <v>1685</v>
      </c>
      <c r="AG131" s="172" t="s">
        <v>1686</v>
      </c>
      <c r="AH131" s="172" t="s">
        <v>6017</v>
      </c>
      <c r="AI131" s="172" t="s">
        <v>6301</v>
      </c>
      <c r="AJ131" s="172" t="s">
        <v>6585</v>
      </c>
      <c r="AK131" s="173" t="s">
        <v>350</v>
      </c>
      <c r="AL131" s="174" t="s">
        <v>1687</v>
      </c>
    </row>
    <row r="132" spans="1:38" ht="15.75" x14ac:dyDescent="0.25">
      <c r="A132" s="176" t="s">
        <v>1689</v>
      </c>
      <c r="B132" s="175" t="str">
        <f t="shared" si="2"/>
        <v>Éthique, bientraitance et repas</v>
      </c>
      <c r="C132" s="143">
        <v>126</v>
      </c>
      <c r="D132" s="172" t="s">
        <v>1688</v>
      </c>
      <c r="E132" s="172">
        <v>89</v>
      </c>
      <c r="F132" s="172" t="s">
        <v>92</v>
      </c>
      <c r="G132" s="172" t="s">
        <v>93</v>
      </c>
      <c r="H132" s="172" t="s">
        <v>1614</v>
      </c>
      <c r="I132" s="172" t="s">
        <v>1615</v>
      </c>
      <c r="J132" s="172" t="s">
        <v>1689</v>
      </c>
      <c r="K132" s="172" t="s">
        <v>1690</v>
      </c>
      <c r="L132" s="172" t="s">
        <v>276</v>
      </c>
      <c r="M132" s="172" t="s">
        <v>1691</v>
      </c>
      <c r="N132" s="172" t="s">
        <v>1692</v>
      </c>
      <c r="O132" s="172" t="s">
        <v>1693</v>
      </c>
      <c r="P132" s="172" t="s">
        <v>102</v>
      </c>
      <c r="Q132" s="172" t="s">
        <v>103</v>
      </c>
      <c r="R132" s="172" t="s">
        <v>104</v>
      </c>
      <c r="S132" s="172" t="s">
        <v>4832</v>
      </c>
      <c r="T132" s="172" t="s">
        <v>4833</v>
      </c>
      <c r="U132" s="172" t="s">
        <v>4834</v>
      </c>
      <c r="V132" s="172" t="s">
        <v>1694</v>
      </c>
      <c r="W132" s="172" t="s">
        <v>1695</v>
      </c>
      <c r="X132" s="172" t="s">
        <v>1696</v>
      </c>
      <c r="Y132" s="172" t="s">
        <v>1697</v>
      </c>
      <c r="Z132" s="172" t="s">
        <v>1698</v>
      </c>
      <c r="AA132" s="172" t="s">
        <v>1699</v>
      </c>
      <c r="AB132" s="172" t="s">
        <v>1700</v>
      </c>
      <c r="AC132" s="172" t="s">
        <v>1701</v>
      </c>
      <c r="AD132" s="172" t="s">
        <v>1702</v>
      </c>
      <c r="AE132" s="172" t="s">
        <v>1630</v>
      </c>
      <c r="AF132" s="172" t="s">
        <v>1703</v>
      </c>
      <c r="AG132" s="172" t="s">
        <v>1704</v>
      </c>
      <c r="AH132" s="172" t="s">
        <v>6018</v>
      </c>
      <c r="AI132" s="172" t="s">
        <v>6302</v>
      </c>
      <c r="AJ132" s="172" t="s">
        <v>6586</v>
      </c>
      <c r="AK132" s="173" t="s">
        <v>350</v>
      </c>
      <c r="AL132" s="174" t="s">
        <v>1705</v>
      </c>
    </row>
    <row r="133" spans="1:38" ht="15.75" x14ac:dyDescent="0.25">
      <c r="A133" s="176" t="s">
        <v>2409</v>
      </c>
      <c r="B133" s="175" t="str">
        <f t="shared" si="2"/>
        <v>Cadre réglementaire et ESMS</v>
      </c>
      <c r="C133" s="143">
        <v>127</v>
      </c>
      <c r="D133" s="172" t="s">
        <v>2408</v>
      </c>
      <c r="E133" s="172">
        <v>130</v>
      </c>
      <c r="F133" s="172" t="s">
        <v>92</v>
      </c>
      <c r="G133" s="172" t="s">
        <v>2038</v>
      </c>
      <c r="H133" s="172" t="s">
        <v>2039</v>
      </c>
      <c r="I133" s="172" t="s">
        <v>2245</v>
      </c>
      <c r="J133" s="172" t="s">
        <v>2409</v>
      </c>
      <c r="K133" s="172" t="s">
        <v>2410</v>
      </c>
      <c r="L133" s="172" t="s">
        <v>276</v>
      </c>
      <c r="M133" s="172" t="s">
        <v>2411</v>
      </c>
      <c r="N133" s="172" t="s">
        <v>2412</v>
      </c>
      <c r="O133" s="172" t="s">
        <v>2413</v>
      </c>
      <c r="P133" s="172" t="s">
        <v>102</v>
      </c>
      <c r="Q133" s="172" t="s">
        <v>103</v>
      </c>
      <c r="R133" s="172" t="s">
        <v>104</v>
      </c>
      <c r="S133" s="172" t="s">
        <v>4969</v>
      </c>
      <c r="T133" s="172" t="s">
        <v>4970</v>
      </c>
      <c r="U133" s="172" t="s">
        <v>4971</v>
      </c>
      <c r="V133" s="172" t="s">
        <v>2414</v>
      </c>
      <c r="W133" s="172" t="s">
        <v>2415</v>
      </c>
      <c r="X133" s="172" t="s">
        <v>2416</v>
      </c>
      <c r="Y133" s="172" t="s">
        <v>2417</v>
      </c>
      <c r="Z133" s="172" t="s">
        <v>2418</v>
      </c>
      <c r="AA133" s="172" t="s">
        <v>2419</v>
      </c>
      <c r="AB133" s="172" t="s">
        <v>2420</v>
      </c>
      <c r="AC133" s="172" t="s">
        <v>2421</v>
      </c>
      <c r="AD133" s="172" t="s">
        <v>2422</v>
      </c>
      <c r="AE133" s="172" t="s">
        <v>2260</v>
      </c>
      <c r="AF133" s="172" t="s">
        <v>2423</v>
      </c>
      <c r="AG133" s="172" t="s">
        <v>2424</v>
      </c>
      <c r="AH133" s="172" t="s">
        <v>6059</v>
      </c>
      <c r="AI133" s="172" t="s">
        <v>6343</v>
      </c>
      <c r="AJ133" s="172" t="s">
        <v>6627</v>
      </c>
      <c r="AK133" s="173" t="s">
        <v>350</v>
      </c>
      <c r="AL133" s="174" t="s">
        <v>2425</v>
      </c>
    </row>
    <row r="134" spans="1:38" ht="15.75" x14ac:dyDescent="0.25">
      <c r="A134" s="176" t="s">
        <v>2990</v>
      </c>
      <c r="B134" s="175" t="str">
        <f t="shared" si="2"/>
        <v>Textures et niveaux IDDSI</v>
      </c>
      <c r="C134" s="143">
        <v>128</v>
      </c>
      <c r="D134" s="172" t="s">
        <v>2989</v>
      </c>
      <c r="E134" s="172">
        <v>167</v>
      </c>
      <c r="F134" s="172" t="s">
        <v>92</v>
      </c>
      <c r="G134" s="172" t="s">
        <v>93</v>
      </c>
      <c r="H134" s="172" t="s">
        <v>94</v>
      </c>
      <c r="I134" s="172" t="s">
        <v>2823</v>
      </c>
      <c r="J134" s="172" t="s">
        <v>2990</v>
      </c>
      <c r="K134" s="172" t="s">
        <v>2991</v>
      </c>
      <c r="L134" s="172" t="s">
        <v>182</v>
      </c>
      <c r="M134" s="172" t="s">
        <v>2992</v>
      </c>
      <c r="N134" s="172" t="s">
        <v>2993</v>
      </c>
      <c r="O134" s="172" t="s">
        <v>2991</v>
      </c>
      <c r="P134" s="172" t="s">
        <v>102</v>
      </c>
      <c r="Q134" s="172" t="s">
        <v>103</v>
      </c>
      <c r="R134" s="172" t="s">
        <v>104</v>
      </c>
      <c r="S134" s="172" t="s">
        <v>5092</v>
      </c>
      <c r="T134" s="172" t="s">
        <v>5093</v>
      </c>
      <c r="U134" s="172" t="s">
        <v>5094</v>
      </c>
      <c r="V134" s="172" t="s">
        <v>2826</v>
      </c>
      <c r="W134" s="172" t="s">
        <v>2827</v>
      </c>
      <c r="X134" s="172" t="s">
        <v>2828</v>
      </c>
      <c r="Y134" s="172" t="s">
        <v>2829</v>
      </c>
      <c r="Z134" s="172" t="s">
        <v>2830</v>
      </c>
      <c r="AA134" s="172" t="s">
        <v>2831</v>
      </c>
      <c r="AB134" s="172" t="s">
        <v>2832</v>
      </c>
      <c r="AC134" s="172" t="s">
        <v>2833</v>
      </c>
      <c r="AD134" s="172" t="s">
        <v>2834</v>
      </c>
      <c r="AE134" s="172" t="s">
        <v>114</v>
      </c>
      <c r="AF134" s="172" t="s">
        <v>2986</v>
      </c>
      <c r="AG134" s="172" t="s">
        <v>2987</v>
      </c>
      <c r="AH134" s="172" t="s">
        <v>6095</v>
      </c>
      <c r="AI134" s="172" t="s">
        <v>6379</v>
      </c>
      <c r="AJ134" s="172" t="s">
        <v>6663</v>
      </c>
      <c r="AK134" s="173" t="s">
        <v>2988</v>
      </c>
      <c r="AL134" s="174" t="s">
        <v>2990</v>
      </c>
    </row>
    <row r="135" spans="1:38" ht="15.75" x14ac:dyDescent="0.25">
      <c r="A135" s="176" t="s">
        <v>3020</v>
      </c>
      <c r="B135" s="175" t="str">
        <f t="shared" si="2"/>
        <v>Éthique, bientraitance et repas</v>
      </c>
      <c r="C135" s="143">
        <v>129</v>
      </c>
      <c r="D135" s="172" t="s">
        <v>3019</v>
      </c>
      <c r="E135" s="172">
        <v>173</v>
      </c>
      <c r="F135" s="172" t="s">
        <v>92</v>
      </c>
      <c r="G135" s="172" t="s">
        <v>93</v>
      </c>
      <c r="H135" s="172" t="s">
        <v>1614</v>
      </c>
      <c r="I135" s="172" t="s">
        <v>2898</v>
      </c>
      <c r="J135" s="172" t="s">
        <v>3020</v>
      </c>
      <c r="K135" s="172" t="s">
        <v>3021</v>
      </c>
      <c r="L135" s="172" t="s">
        <v>276</v>
      </c>
      <c r="M135" s="172" t="s">
        <v>3022</v>
      </c>
      <c r="N135" s="172" t="s">
        <v>3023</v>
      </c>
      <c r="O135" s="172" t="s">
        <v>3021</v>
      </c>
      <c r="P135" s="172" t="s">
        <v>102</v>
      </c>
      <c r="Q135" s="172" t="s">
        <v>103</v>
      </c>
      <c r="R135" s="172" t="s">
        <v>104</v>
      </c>
      <c r="S135" s="172" t="s">
        <v>5113</v>
      </c>
      <c r="T135" s="172" t="s">
        <v>5114</v>
      </c>
      <c r="U135" s="172" t="s">
        <v>5115</v>
      </c>
      <c r="V135" s="172" t="s">
        <v>2901</v>
      </c>
      <c r="W135" s="172" t="s">
        <v>2902</v>
      </c>
      <c r="X135" s="172" t="s">
        <v>2903</v>
      </c>
      <c r="Y135" s="172" t="s">
        <v>2904</v>
      </c>
      <c r="Z135" s="172" t="s">
        <v>2905</v>
      </c>
      <c r="AA135" s="172" t="s">
        <v>2906</v>
      </c>
      <c r="AB135" s="172" t="s">
        <v>2907</v>
      </c>
      <c r="AC135" s="172" t="s">
        <v>2908</v>
      </c>
      <c r="AD135" s="172" t="s">
        <v>2909</v>
      </c>
      <c r="AE135" s="172" t="s">
        <v>1630</v>
      </c>
      <c r="AF135" s="172" t="s">
        <v>2986</v>
      </c>
      <c r="AG135" s="172" t="s">
        <v>2987</v>
      </c>
      <c r="AH135" s="172" t="s">
        <v>6101</v>
      </c>
      <c r="AI135" s="172" t="s">
        <v>6385</v>
      </c>
      <c r="AJ135" s="172" t="s">
        <v>6669</v>
      </c>
      <c r="AK135" s="173" t="s">
        <v>2988</v>
      </c>
      <c r="AL135" s="174" t="s">
        <v>3020</v>
      </c>
    </row>
    <row r="136" spans="1:38" ht="15.75" x14ac:dyDescent="0.25">
      <c r="A136" s="176" t="s">
        <v>3219</v>
      </c>
      <c r="B136" s="175" t="str">
        <f t="shared" ref="B136:B199" si="3">H136</f>
        <v>Production cuisine, hygiène et PMS</v>
      </c>
      <c r="C136" s="143">
        <v>130</v>
      </c>
      <c r="D136" s="172" t="s">
        <v>3218</v>
      </c>
      <c r="E136" s="172">
        <v>188</v>
      </c>
      <c r="F136" s="172" t="s">
        <v>92</v>
      </c>
      <c r="G136" s="172" t="s">
        <v>3055</v>
      </c>
      <c r="H136" s="172" t="s">
        <v>970</v>
      </c>
      <c r="I136" s="172" t="s">
        <v>3056</v>
      </c>
      <c r="J136" s="172" t="s">
        <v>3219</v>
      </c>
      <c r="K136" s="172" t="s">
        <v>3220</v>
      </c>
      <c r="L136" s="172" t="s">
        <v>276</v>
      </c>
      <c r="M136" s="172" t="s">
        <v>3221</v>
      </c>
      <c r="N136" s="172" t="s">
        <v>3222</v>
      </c>
      <c r="O136" s="172" t="s">
        <v>3223</v>
      </c>
      <c r="P136" s="172" t="s">
        <v>102</v>
      </c>
      <c r="Q136" s="172" t="s">
        <v>103</v>
      </c>
      <c r="R136" s="172" t="s">
        <v>104</v>
      </c>
      <c r="S136" s="172" t="s">
        <v>5161</v>
      </c>
      <c r="T136" s="172" t="s">
        <v>5162</v>
      </c>
      <c r="U136" s="172" t="s">
        <v>5163</v>
      </c>
      <c r="V136" s="172" t="s">
        <v>3224</v>
      </c>
      <c r="W136" s="172" t="s">
        <v>3225</v>
      </c>
      <c r="X136" s="172" t="s">
        <v>3226</v>
      </c>
      <c r="Y136" s="172" t="s">
        <v>3227</v>
      </c>
      <c r="Z136" s="172" t="s">
        <v>3228</v>
      </c>
      <c r="AA136" s="172" t="s">
        <v>3229</v>
      </c>
      <c r="AB136" s="172" t="s">
        <v>3230</v>
      </c>
      <c r="AC136" s="172" t="s">
        <v>3231</v>
      </c>
      <c r="AD136" s="172" t="s">
        <v>3232</v>
      </c>
      <c r="AE136" s="172" t="s">
        <v>3233</v>
      </c>
      <c r="AF136" s="172" t="s">
        <v>3072</v>
      </c>
      <c r="AG136" s="172" t="s">
        <v>3234</v>
      </c>
      <c r="AH136" s="172" t="s">
        <v>6116</v>
      </c>
      <c r="AI136" s="172" t="s">
        <v>6400</v>
      </c>
      <c r="AJ136" s="172" t="s">
        <v>6684</v>
      </c>
      <c r="AK136" s="173" t="s">
        <v>3074</v>
      </c>
      <c r="AL136" s="174" t="s">
        <v>3219</v>
      </c>
    </row>
    <row r="137" spans="1:38" ht="15.75" x14ac:dyDescent="0.25">
      <c r="A137" s="176" t="s">
        <v>2409</v>
      </c>
      <c r="B137" s="175" t="str">
        <f t="shared" si="3"/>
        <v>Production cuisine, hygiène et PMS</v>
      </c>
      <c r="C137" s="143">
        <v>131</v>
      </c>
      <c r="D137" s="172" t="s">
        <v>3235</v>
      </c>
      <c r="E137" s="172">
        <v>189</v>
      </c>
      <c r="F137" s="172" t="s">
        <v>92</v>
      </c>
      <c r="G137" s="172" t="s">
        <v>3055</v>
      </c>
      <c r="H137" s="172" t="s">
        <v>970</v>
      </c>
      <c r="I137" s="172" t="s">
        <v>3056</v>
      </c>
      <c r="J137" s="172" t="s">
        <v>2409</v>
      </c>
      <c r="K137" s="172" t="s">
        <v>3236</v>
      </c>
      <c r="L137" s="172" t="s">
        <v>276</v>
      </c>
      <c r="M137" s="172" t="s">
        <v>3237</v>
      </c>
      <c r="N137" s="172" t="s">
        <v>3238</v>
      </c>
      <c r="O137" s="172" t="s">
        <v>3239</v>
      </c>
      <c r="P137" s="172" t="s">
        <v>102</v>
      </c>
      <c r="Q137" s="172" t="s">
        <v>103</v>
      </c>
      <c r="R137" s="172" t="s">
        <v>104</v>
      </c>
      <c r="S137" s="172" t="s">
        <v>5164</v>
      </c>
      <c r="T137" s="172" t="s">
        <v>5165</v>
      </c>
      <c r="U137" s="172" t="s">
        <v>5166</v>
      </c>
      <c r="V137" s="172" t="s">
        <v>2414</v>
      </c>
      <c r="W137" s="172" t="s">
        <v>2415</v>
      </c>
      <c r="X137" s="172" t="s">
        <v>2416</v>
      </c>
      <c r="Y137" s="172" t="s">
        <v>2417</v>
      </c>
      <c r="Z137" s="172" t="s">
        <v>2418</v>
      </c>
      <c r="AA137" s="172" t="s">
        <v>2419</v>
      </c>
      <c r="AB137" s="172" t="s">
        <v>2420</v>
      </c>
      <c r="AC137" s="172" t="s">
        <v>2421</v>
      </c>
      <c r="AD137" s="172" t="s">
        <v>2422</v>
      </c>
      <c r="AE137" s="172" t="s">
        <v>3240</v>
      </c>
      <c r="AF137" s="172" t="s">
        <v>3072</v>
      </c>
      <c r="AG137" s="172" t="s">
        <v>3241</v>
      </c>
      <c r="AH137" s="172" t="s">
        <v>6117</v>
      </c>
      <c r="AI137" s="172" t="s">
        <v>6401</v>
      </c>
      <c r="AJ137" s="172" t="s">
        <v>6685</v>
      </c>
      <c r="AK137" s="173" t="s">
        <v>3074</v>
      </c>
      <c r="AL137" s="174" t="s">
        <v>2409</v>
      </c>
    </row>
    <row r="138" spans="1:38" ht="15.75" x14ac:dyDescent="0.25">
      <c r="A138" s="176" t="s">
        <v>3519</v>
      </c>
      <c r="B138" s="175" t="str">
        <f t="shared" si="3"/>
        <v>Santé, nutrition et hydratation</v>
      </c>
      <c r="C138" s="143">
        <v>132</v>
      </c>
      <c r="D138" s="172" t="s">
        <v>3517</v>
      </c>
      <c r="E138" s="172">
        <v>214</v>
      </c>
      <c r="F138" s="172" t="s">
        <v>3243</v>
      </c>
      <c r="G138" s="172" t="s">
        <v>3244</v>
      </c>
      <c r="H138" s="172" t="s">
        <v>554</v>
      </c>
      <c r="I138" s="172" t="s">
        <v>3518</v>
      </c>
      <c r="J138" s="172" t="s">
        <v>3519</v>
      </c>
      <c r="K138" s="172" t="s">
        <v>3520</v>
      </c>
      <c r="L138" s="172" t="s">
        <v>3271</v>
      </c>
      <c r="M138" s="172" t="s">
        <v>3521</v>
      </c>
      <c r="N138" s="172" t="s">
        <v>3273</v>
      </c>
      <c r="O138" s="172" t="s">
        <v>3522</v>
      </c>
      <c r="P138" s="172" t="s">
        <v>3252</v>
      </c>
      <c r="Q138" s="172" t="s">
        <v>3253</v>
      </c>
      <c r="R138" s="172" t="s">
        <v>3254</v>
      </c>
      <c r="S138" s="172" t="s">
        <v>5246</v>
      </c>
      <c r="T138" s="172" t="s">
        <v>5247</v>
      </c>
      <c r="U138" s="172" t="s">
        <v>5248</v>
      </c>
      <c r="V138" s="172" t="s">
        <v>3523</v>
      </c>
      <c r="W138" s="172" t="s">
        <v>3256</v>
      </c>
      <c r="X138" s="172" t="s">
        <v>3257</v>
      </c>
      <c r="Y138" s="172" t="s">
        <v>3524</v>
      </c>
      <c r="Z138" s="172" t="s">
        <v>3259</v>
      </c>
      <c r="AA138" s="172" t="s">
        <v>3260</v>
      </c>
      <c r="AB138" s="172" t="s">
        <v>3525</v>
      </c>
      <c r="AC138" s="172" t="s">
        <v>3262</v>
      </c>
      <c r="AD138" s="172" t="s">
        <v>3263</v>
      </c>
      <c r="AE138" s="172" t="s">
        <v>3526</v>
      </c>
      <c r="AF138" s="172" t="s">
        <v>3265</v>
      </c>
      <c r="AG138" s="172" t="s">
        <v>3527</v>
      </c>
      <c r="AH138" s="172" t="s">
        <v>6142</v>
      </c>
      <c r="AI138" s="172" t="s">
        <v>6426</v>
      </c>
      <c r="AJ138" s="172" t="s">
        <v>6710</v>
      </c>
      <c r="AK138" s="173" t="s">
        <v>3528</v>
      </c>
      <c r="AL138" s="174" t="s">
        <v>3529</v>
      </c>
    </row>
    <row r="139" spans="1:38" ht="15.75" x14ac:dyDescent="0.25">
      <c r="A139" s="176" t="s">
        <v>3519</v>
      </c>
      <c r="B139" s="175" t="str">
        <f t="shared" si="3"/>
        <v>Santé, nutrition et hydratation</v>
      </c>
      <c r="C139" s="143">
        <v>133</v>
      </c>
      <c r="D139" s="172" t="s">
        <v>3530</v>
      </c>
      <c r="E139" s="172">
        <v>215</v>
      </c>
      <c r="F139" s="172" t="s">
        <v>3243</v>
      </c>
      <c r="G139" s="172" t="s">
        <v>3244</v>
      </c>
      <c r="H139" s="172" t="s">
        <v>554</v>
      </c>
      <c r="I139" s="172" t="s">
        <v>3518</v>
      </c>
      <c r="J139" s="172" t="s">
        <v>3519</v>
      </c>
      <c r="K139" s="172" t="s">
        <v>3531</v>
      </c>
      <c r="L139" s="172" t="s">
        <v>3271</v>
      </c>
      <c r="M139" s="172" t="s">
        <v>3532</v>
      </c>
      <c r="N139" s="172" t="s">
        <v>3273</v>
      </c>
      <c r="O139" s="172" t="s">
        <v>3533</v>
      </c>
      <c r="P139" s="172" t="s">
        <v>3252</v>
      </c>
      <c r="Q139" s="172" t="s">
        <v>3253</v>
      </c>
      <c r="R139" s="172" t="s">
        <v>3254</v>
      </c>
      <c r="S139" s="172" t="s">
        <v>5250</v>
      </c>
      <c r="T139" s="172" t="s">
        <v>5251</v>
      </c>
      <c r="U139" s="172" t="s">
        <v>5252</v>
      </c>
      <c r="V139" s="172" t="s">
        <v>3523</v>
      </c>
      <c r="W139" s="172" t="s">
        <v>3256</v>
      </c>
      <c r="X139" s="172" t="s">
        <v>3257</v>
      </c>
      <c r="Y139" s="172" t="s">
        <v>3534</v>
      </c>
      <c r="Z139" s="172" t="s">
        <v>3259</v>
      </c>
      <c r="AA139" s="172" t="s">
        <v>3260</v>
      </c>
      <c r="AB139" s="172" t="s">
        <v>3535</v>
      </c>
      <c r="AC139" s="172" t="s">
        <v>3262</v>
      </c>
      <c r="AD139" s="172" t="s">
        <v>3263</v>
      </c>
      <c r="AE139" s="172" t="s">
        <v>3526</v>
      </c>
      <c r="AF139" s="172" t="s">
        <v>3265</v>
      </c>
      <c r="AG139" s="172" t="s">
        <v>3536</v>
      </c>
      <c r="AH139" s="172" t="s">
        <v>6143</v>
      </c>
      <c r="AI139" s="172" t="s">
        <v>6427</v>
      </c>
      <c r="AJ139" s="172" t="s">
        <v>6711</v>
      </c>
      <c r="AK139" s="173" t="s">
        <v>3528</v>
      </c>
      <c r="AL139" s="174" t="s">
        <v>3537</v>
      </c>
    </row>
    <row r="140" spans="1:38" ht="15.75" x14ac:dyDescent="0.25">
      <c r="A140" s="176" t="s">
        <v>3519</v>
      </c>
      <c r="B140" s="175" t="str">
        <f t="shared" si="3"/>
        <v>Santé, nutrition et hydratation</v>
      </c>
      <c r="C140" s="143">
        <v>134</v>
      </c>
      <c r="D140" s="172" t="s">
        <v>3538</v>
      </c>
      <c r="E140" s="172">
        <v>216</v>
      </c>
      <c r="F140" s="172" t="s">
        <v>3243</v>
      </c>
      <c r="G140" s="172" t="s">
        <v>3244</v>
      </c>
      <c r="H140" s="172" t="s">
        <v>554</v>
      </c>
      <c r="I140" s="172" t="s">
        <v>3518</v>
      </c>
      <c r="J140" s="172" t="s">
        <v>3519</v>
      </c>
      <c r="K140" s="172" t="s">
        <v>3539</v>
      </c>
      <c r="L140" s="172" t="s">
        <v>3540</v>
      </c>
      <c r="M140" s="172" t="s">
        <v>3541</v>
      </c>
      <c r="N140" s="172" t="s">
        <v>3542</v>
      </c>
      <c r="O140" s="172" t="s">
        <v>3543</v>
      </c>
      <c r="P140" s="172" t="s">
        <v>3252</v>
      </c>
      <c r="Q140" s="172" t="s">
        <v>3253</v>
      </c>
      <c r="R140" s="172" t="s">
        <v>3254</v>
      </c>
      <c r="S140" s="172" t="s">
        <v>5254</v>
      </c>
      <c r="T140" s="172" t="s">
        <v>5255</v>
      </c>
      <c r="U140" s="172" t="s">
        <v>5256</v>
      </c>
      <c r="V140" s="172" t="s">
        <v>3544</v>
      </c>
      <c r="W140" s="172" t="s">
        <v>3256</v>
      </c>
      <c r="X140" s="172" t="s">
        <v>3257</v>
      </c>
      <c r="Y140" s="172" t="s">
        <v>3545</v>
      </c>
      <c r="Z140" s="172" t="s">
        <v>3259</v>
      </c>
      <c r="AA140" s="172" t="s">
        <v>3260</v>
      </c>
      <c r="AB140" s="172" t="s">
        <v>3546</v>
      </c>
      <c r="AC140" s="172" t="s">
        <v>3262</v>
      </c>
      <c r="AD140" s="172" t="s">
        <v>3263</v>
      </c>
      <c r="AE140" s="172" t="s">
        <v>3526</v>
      </c>
      <c r="AF140" s="172" t="s">
        <v>3265</v>
      </c>
      <c r="AG140" s="172" t="s">
        <v>3547</v>
      </c>
      <c r="AH140" s="172" t="s">
        <v>6144</v>
      </c>
      <c r="AI140" s="172" t="s">
        <v>6428</v>
      </c>
      <c r="AJ140" s="172" t="s">
        <v>6712</v>
      </c>
      <c r="AK140" s="173" t="s">
        <v>3528</v>
      </c>
      <c r="AL140" s="174" t="s">
        <v>3548</v>
      </c>
    </row>
    <row r="141" spans="1:38" ht="15.75" x14ac:dyDescent="0.25">
      <c r="A141" s="176" t="s">
        <v>3519</v>
      </c>
      <c r="B141" s="175" t="str">
        <f t="shared" si="3"/>
        <v>Santé, nutrition et hydratation</v>
      </c>
      <c r="C141" s="143">
        <v>135</v>
      </c>
      <c r="D141" s="172" t="s">
        <v>3549</v>
      </c>
      <c r="E141" s="172">
        <v>217</v>
      </c>
      <c r="F141" s="172" t="s">
        <v>3243</v>
      </c>
      <c r="G141" s="172" t="s">
        <v>3244</v>
      </c>
      <c r="H141" s="172" t="s">
        <v>554</v>
      </c>
      <c r="I141" s="172" t="s">
        <v>3518</v>
      </c>
      <c r="J141" s="172" t="s">
        <v>3519</v>
      </c>
      <c r="K141" s="172" t="s">
        <v>3550</v>
      </c>
      <c r="L141" s="172" t="s">
        <v>3551</v>
      </c>
      <c r="M141" s="172" t="s">
        <v>3552</v>
      </c>
      <c r="N141" s="172" t="s">
        <v>3553</v>
      </c>
      <c r="O141" s="172" t="s">
        <v>3554</v>
      </c>
      <c r="P141" s="172" t="s">
        <v>3252</v>
      </c>
      <c r="Q141" s="172" t="s">
        <v>3253</v>
      </c>
      <c r="R141" s="172" t="s">
        <v>3254</v>
      </c>
      <c r="S141" s="172" t="s">
        <v>5257</v>
      </c>
      <c r="T141" s="172" t="s">
        <v>5258</v>
      </c>
      <c r="U141" s="172" t="s">
        <v>5259</v>
      </c>
      <c r="V141" s="172" t="s">
        <v>3555</v>
      </c>
      <c r="W141" s="172" t="s">
        <v>3256</v>
      </c>
      <c r="X141" s="172" t="s">
        <v>3257</v>
      </c>
      <c r="Y141" s="172" t="s">
        <v>3556</v>
      </c>
      <c r="Z141" s="172" t="s">
        <v>3259</v>
      </c>
      <c r="AA141" s="172" t="s">
        <v>3260</v>
      </c>
      <c r="AB141" s="172" t="s">
        <v>3557</v>
      </c>
      <c r="AC141" s="172" t="s">
        <v>3262</v>
      </c>
      <c r="AD141" s="172" t="s">
        <v>3263</v>
      </c>
      <c r="AE141" s="172" t="s">
        <v>3526</v>
      </c>
      <c r="AF141" s="172" t="s">
        <v>3265</v>
      </c>
      <c r="AG141" s="172" t="s">
        <v>3558</v>
      </c>
      <c r="AH141" s="172" t="s">
        <v>6145</v>
      </c>
      <c r="AI141" s="172" t="s">
        <v>6429</v>
      </c>
      <c r="AJ141" s="172" t="s">
        <v>6713</v>
      </c>
      <c r="AK141" s="173" t="s">
        <v>3528</v>
      </c>
      <c r="AL141" s="174" t="s">
        <v>3559</v>
      </c>
    </row>
    <row r="142" spans="1:38" ht="15.75" x14ac:dyDescent="0.25">
      <c r="A142" s="176" t="s">
        <v>3519</v>
      </c>
      <c r="B142" s="175" t="str">
        <f t="shared" si="3"/>
        <v>Santé, nutrition et hydratation</v>
      </c>
      <c r="C142" s="143">
        <v>136</v>
      </c>
      <c r="D142" s="172" t="s">
        <v>3560</v>
      </c>
      <c r="E142" s="172">
        <v>218</v>
      </c>
      <c r="F142" s="172" t="s">
        <v>3243</v>
      </c>
      <c r="G142" s="172" t="s">
        <v>3244</v>
      </c>
      <c r="H142" s="172" t="s">
        <v>554</v>
      </c>
      <c r="I142" s="172" t="s">
        <v>3518</v>
      </c>
      <c r="J142" s="172" t="s">
        <v>3519</v>
      </c>
      <c r="K142" s="172" t="s">
        <v>3561</v>
      </c>
      <c r="L142" s="172" t="s">
        <v>3562</v>
      </c>
      <c r="M142" s="172" t="s">
        <v>3563</v>
      </c>
      <c r="N142" s="172" t="s">
        <v>3564</v>
      </c>
      <c r="O142" s="172" t="s">
        <v>3565</v>
      </c>
      <c r="P142" s="172" t="s">
        <v>3252</v>
      </c>
      <c r="Q142" s="172" t="s">
        <v>3253</v>
      </c>
      <c r="R142" s="172" t="s">
        <v>3254</v>
      </c>
      <c r="S142" s="172" t="s">
        <v>5260</v>
      </c>
      <c r="T142" s="172" t="s">
        <v>5261</v>
      </c>
      <c r="U142" s="172" t="s">
        <v>5262</v>
      </c>
      <c r="V142" s="172" t="s">
        <v>3566</v>
      </c>
      <c r="W142" s="172" t="s">
        <v>3256</v>
      </c>
      <c r="X142" s="172" t="s">
        <v>3257</v>
      </c>
      <c r="Y142" s="172" t="s">
        <v>3567</v>
      </c>
      <c r="Z142" s="172" t="s">
        <v>3259</v>
      </c>
      <c r="AA142" s="172" t="s">
        <v>3260</v>
      </c>
      <c r="AB142" s="172" t="s">
        <v>3568</v>
      </c>
      <c r="AC142" s="172" t="s">
        <v>3262</v>
      </c>
      <c r="AD142" s="172" t="s">
        <v>3263</v>
      </c>
      <c r="AE142" s="172" t="s">
        <v>3526</v>
      </c>
      <c r="AF142" s="172" t="s">
        <v>3265</v>
      </c>
      <c r="AG142" s="172" t="s">
        <v>3569</v>
      </c>
      <c r="AH142" s="172" t="s">
        <v>6146</v>
      </c>
      <c r="AI142" s="172" t="s">
        <v>6430</v>
      </c>
      <c r="AJ142" s="172" t="s">
        <v>6714</v>
      </c>
      <c r="AK142" s="173" t="s">
        <v>3528</v>
      </c>
      <c r="AL142" s="174" t="s">
        <v>3570</v>
      </c>
    </row>
    <row r="143" spans="1:38" ht="15.75" x14ac:dyDescent="0.25">
      <c r="A143" s="176" t="s">
        <v>3519</v>
      </c>
      <c r="B143" s="175" t="str">
        <f t="shared" si="3"/>
        <v>Santé, nutrition et hydratation</v>
      </c>
      <c r="C143" s="143">
        <v>137</v>
      </c>
      <c r="D143" s="172" t="s">
        <v>3571</v>
      </c>
      <c r="E143" s="172">
        <v>219</v>
      </c>
      <c r="F143" s="172" t="s">
        <v>3243</v>
      </c>
      <c r="G143" s="172" t="s">
        <v>3244</v>
      </c>
      <c r="H143" s="172" t="s">
        <v>554</v>
      </c>
      <c r="I143" s="172" t="s">
        <v>3518</v>
      </c>
      <c r="J143" s="172" t="s">
        <v>3519</v>
      </c>
      <c r="K143" s="172" t="s">
        <v>3572</v>
      </c>
      <c r="L143" s="172" t="s">
        <v>3573</v>
      </c>
      <c r="M143" s="172" t="s">
        <v>3574</v>
      </c>
      <c r="N143" s="172" t="s">
        <v>3575</v>
      </c>
      <c r="O143" s="172" t="s">
        <v>3576</v>
      </c>
      <c r="P143" s="172" t="s">
        <v>3252</v>
      </c>
      <c r="Q143" s="172" t="s">
        <v>3253</v>
      </c>
      <c r="R143" s="172" t="s">
        <v>3254</v>
      </c>
      <c r="S143" s="172" t="s">
        <v>5263</v>
      </c>
      <c r="T143" s="172" t="s">
        <v>5264</v>
      </c>
      <c r="U143" s="172" t="s">
        <v>5265</v>
      </c>
      <c r="V143" s="172" t="s">
        <v>3577</v>
      </c>
      <c r="W143" s="172" t="s">
        <v>3256</v>
      </c>
      <c r="X143" s="172" t="s">
        <v>3257</v>
      </c>
      <c r="Y143" s="172" t="s">
        <v>3578</v>
      </c>
      <c r="Z143" s="172" t="s">
        <v>3259</v>
      </c>
      <c r="AA143" s="172" t="s">
        <v>3260</v>
      </c>
      <c r="AB143" s="172" t="s">
        <v>3579</v>
      </c>
      <c r="AC143" s="172" t="s">
        <v>3262</v>
      </c>
      <c r="AD143" s="172" t="s">
        <v>3263</v>
      </c>
      <c r="AE143" s="172" t="s">
        <v>3526</v>
      </c>
      <c r="AF143" s="172" t="s">
        <v>3265</v>
      </c>
      <c r="AG143" s="172" t="s">
        <v>3580</v>
      </c>
      <c r="AH143" s="172" t="s">
        <v>6147</v>
      </c>
      <c r="AI143" s="172" t="s">
        <v>6431</v>
      </c>
      <c r="AJ143" s="172" t="s">
        <v>6715</v>
      </c>
      <c r="AK143" s="173" t="s">
        <v>3528</v>
      </c>
      <c r="AL143" s="174" t="s">
        <v>3581</v>
      </c>
    </row>
    <row r="144" spans="1:38" ht="15.75" x14ac:dyDescent="0.25">
      <c r="A144" s="176" t="s">
        <v>3519</v>
      </c>
      <c r="B144" s="175" t="str">
        <f t="shared" si="3"/>
        <v>Santé, nutrition et hydratation</v>
      </c>
      <c r="C144" s="143">
        <v>138</v>
      </c>
      <c r="D144" s="172" t="s">
        <v>3582</v>
      </c>
      <c r="E144" s="172">
        <v>220</v>
      </c>
      <c r="F144" s="172" t="s">
        <v>3243</v>
      </c>
      <c r="G144" s="172" t="s">
        <v>3244</v>
      </c>
      <c r="H144" s="172" t="s">
        <v>554</v>
      </c>
      <c r="I144" s="172" t="s">
        <v>3518</v>
      </c>
      <c r="J144" s="172" t="s">
        <v>3519</v>
      </c>
      <c r="K144" s="172" t="s">
        <v>3583</v>
      </c>
      <c r="L144" s="172" t="s">
        <v>3584</v>
      </c>
      <c r="M144" s="172" t="s">
        <v>3585</v>
      </c>
      <c r="N144" s="172" t="s">
        <v>3586</v>
      </c>
      <c r="O144" s="172" t="s">
        <v>3587</v>
      </c>
      <c r="P144" s="172" t="s">
        <v>3252</v>
      </c>
      <c r="Q144" s="172" t="s">
        <v>3253</v>
      </c>
      <c r="R144" s="172" t="s">
        <v>3254</v>
      </c>
      <c r="S144" s="172" t="s">
        <v>5266</v>
      </c>
      <c r="T144" s="172" t="s">
        <v>5267</v>
      </c>
      <c r="U144" s="172" t="s">
        <v>5268</v>
      </c>
      <c r="V144" s="172" t="s">
        <v>3588</v>
      </c>
      <c r="W144" s="172" t="s">
        <v>3256</v>
      </c>
      <c r="X144" s="172" t="s">
        <v>3257</v>
      </c>
      <c r="Y144" s="172" t="s">
        <v>3589</v>
      </c>
      <c r="Z144" s="172" t="s">
        <v>3259</v>
      </c>
      <c r="AA144" s="172" t="s">
        <v>3260</v>
      </c>
      <c r="AB144" s="172" t="s">
        <v>3590</v>
      </c>
      <c r="AC144" s="172" t="s">
        <v>3262</v>
      </c>
      <c r="AD144" s="172" t="s">
        <v>3263</v>
      </c>
      <c r="AE144" s="172" t="s">
        <v>3526</v>
      </c>
      <c r="AF144" s="172" t="s">
        <v>3265</v>
      </c>
      <c r="AG144" s="172" t="s">
        <v>3591</v>
      </c>
      <c r="AH144" s="172" t="s">
        <v>6148</v>
      </c>
      <c r="AI144" s="172" t="s">
        <v>6432</v>
      </c>
      <c r="AJ144" s="172" t="s">
        <v>6716</v>
      </c>
      <c r="AK144" s="173" t="s">
        <v>3528</v>
      </c>
      <c r="AL144" s="174" t="s">
        <v>3592</v>
      </c>
    </row>
    <row r="145" spans="1:38" ht="15.75" x14ac:dyDescent="0.25">
      <c r="A145" s="176" t="s">
        <v>3519</v>
      </c>
      <c r="B145" s="175" t="str">
        <f t="shared" si="3"/>
        <v>Santé, nutrition et hydratation</v>
      </c>
      <c r="C145" s="143">
        <v>139</v>
      </c>
      <c r="D145" s="172" t="s">
        <v>3593</v>
      </c>
      <c r="E145" s="172">
        <v>221</v>
      </c>
      <c r="F145" s="172" t="s">
        <v>3243</v>
      </c>
      <c r="G145" s="172" t="s">
        <v>3244</v>
      </c>
      <c r="H145" s="172" t="s">
        <v>554</v>
      </c>
      <c r="I145" s="172" t="s">
        <v>3518</v>
      </c>
      <c r="J145" s="172" t="s">
        <v>3519</v>
      </c>
      <c r="K145" s="172" t="s">
        <v>3594</v>
      </c>
      <c r="L145" s="172" t="s">
        <v>3595</v>
      </c>
      <c r="M145" s="172" t="s">
        <v>3596</v>
      </c>
      <c r="N145" s="172" t="s">
        <v>3597</v>
      </c>
      <c r="O145" s="172" t="s">
        <v>3598</v>
      </c>
      <c r="P145" s="172" t="s">
        <v>3252</v>
      </c>
      <c r="Q145" s="172" t="s">
        <v>3253</v>
      </c>
      <c r="R145" s="172" t="s">
        <v>3254</v>
      </c>
      <c r="S145" s="172" t="s">
        <v>5269</v>
      </c>
      <c r="T145" s="172" t="s">
        <v>5270</v>
      </c>
      <c r="U145" s="172" t="s">
        <v>5271</v>
      </c>
      <c r="V145" s="172" t="s">
        <v>3330</v>
      </c>
      <c r="W145" s="172" t="s">
        <v>3256</v>
      </c>
      <c r="X145" s="172" t="s">
        <v>3257</v>
      </c>
      <c r="Y145" s="172" t="s">
        <v>3599</v>
      </c>
      <c r="Z145" s="172" t="s">
        <v>3259</v>
      </c>
      <c r="AA145" s="172" t="s">
        <v>3260</v>
      </c>
      <c r="AB145" s="172" t="s">
        <v>3600</v>
      </c>
      <c r="AC145" s="172" t="s">
        <v>3262</v>
      </c>
      <c r="AD145" s="172" t="s">
        <v>3263</v>
      </c>
      <c r="AE145" s="172" t="s">
        <v>3526</v>
      </c>
      <c r="AF145" s="172" t="s">
        <v>3265</v>
      </c>
      <c r="AG145" s="172" t="s">
        <v>3601</v>
      </c>
      <c r="AH145" s="172" t="s">
        <v>6149</v>
      </c>
      <c r="AI145" s="172" t="s">
        <v>6433</v>
      </c>
      <c r="AJ145" s="172" t="s">
        <v>6717</v>
      </c>
      <c r="AK145" s="173" t="s">
        <v>3528</v>
      </c>
      <c r="AL145" s="174" t="s">
        <v>3602</v>
      </c>
    </row>
    <row r="146" spans="1:38" ht="15.75" x14ac:dyDescent="0.25">
      <c r="A146" s="176" t="s">
        <v>180</v>
      </c>
      <c r="B146" s="175" t="str">
        <f t="shared" si="3"/>
        <v>Textures et niveaux IDDSI</v>
      </c>
      <c r="C146" s="143">
        <v>140</v>
      </c>
      <c r="D146" s="172" t="s">
        <v>179</v>
      </c>
      <c r="E146" s="172">
        <v>5</v>
      </c>
      <c r="F146" s="172" t="s">
        <v>92</v>
      </c>
      <c r="G146" s="172" t="s">
        <v>93</v>
      </c>
      <c r="H146" s="172" t="s">
        <v>94</v>
      </c>
      <c r="I146" s="172" t="s">
        <v>95</v>
      </c>
      <c r="J146" s="172" t="s">
        <v>180</v>
      </c>
      <c r="K146" s="172" t="s">
        <v>181</v>
      </c>
      <c r="L146" s="172" t="s">
        <v>182</v>
      </c>
      <c r="M146" s="172" t="s">
        <v>183</v>
      </c>
      <c r="N146" s="172" t="s">
        <v>184</v>
      </c>
      <c r="O146" s="172" t="s">
        <v>185</v>
      </c>
      <c r="P146" s="172" t="s">
        <v>102</v>
      </c>
      <c r="Q146" s="172" t="s">
        <v>103</v>
      </c>
      <c r="R146" s="172" t="s">
        <v>104</v>
      </c>
      <c r="S146" s="172" t="s">
        <v>4528</v>
      </c>
      <c r="T146" s="172" t="s">
        <v>4529</v>
      </c>
      <c r="U146" s="172" t="s">
        <v>4530</v>
      </c>
      <c r="V146" s="172" t="s">
        <v>186</v>
      </c>
      <c r="W146" s="172" t="s">
        <v>187</v>
      </c>
      <c r="X146" s="172" t="s">
        <v>188</v>
      </c>
      <c r="Y146" s="172" t="s">
        <v>189</v>
      </c>
      <c r="Z146" s="172" t="s">
        <v>190</v>
      </c>
      <c r="AA146" s="172" t="s">
        <v>191</v>
      </c>
      <c r="AB146" s="172" t="s">
        <v>192</v>
      </c>
      <c r="AC146" s="172" t="s">
        <v>193</v>
      </c>
      <c r="AD146" s="172" t="s">
        <v>194</v>
      </c>
      <c r="AE146" s="172" t="s">
        <v>114</v>
      </c>
      <c r="AF146" s="172" t="s">
        <v>195</v>
      </c>
      <c r="AG146" s="172" t="s">
        <v>196</v>
      </c>
      <c r="AH146" s="172" t="s">
        <v>5934</v>
      </c>
      <c r="AI146" s="172" t="s">
        <v>6218</v>
      </c>
      <c r="AJ146" s="172" t="s">
        <v>6502</v>
      </c>
      <c r="AK146" s="173" t="s">
        <v>139</v>
      </c>
      <c r="AL146" s="174" t="s">
        <v>197</v>
      </c>
    </row>
    <row r="147" spans="1:38" ht="15.75" x14ac:dyDescent="0.25">
      <c r="A147" s="176" t="s">
        <v>199</v>
      </c>
      <c r="B147" s="175" t="str">
        <f t="shared" si="3"/>
        <v>Textures et niveaux IDDSI</v>
      </c>
      <c r="C147" s="143">
        <v>141</v>
      </c>
      <c r="D147" s="172" t="s">
        <v>198</v>
      </c>
      <c r="E147" s="172">
        <v>6</v>
      </c>
      <c r="F147" s="172" t="s">
        <v>92</v>
      </c>
      <c r="G147" s="172" t="s">
        <v>93</v>
      </c>
      <c r="H147" s="172" t="s">
        <v>94</v>
      </c>
      <c r="I147" s="172" t="s">
        <v>95</v>
      </c>
      <c r="J147" s="172" t="s">
        <v>199</v>
      </c>
      <c r="K147" s="172" t="s">
        <v>200</v>
      </c>
      <c r="L147" s="172" t="s">
        <v>201</v>
      </c>
      <c r="M147" s="172" t="s">
        <v>202</v>
      </c>
      <c r="N147" s="172" t="s">
        <v>203</v>
      </c>
      <c r="O147" s="172" t="s">
        <v>204</v>
      </c>
      <c r="P147" s="172" t="s">
        <v>102</v>
      </c>
      <c r="Q147" s="172" t="s">
        <v>103</v>
      </c>
      <c r="R147" s="172" t="s">
        <v>104</v>
      </c>
      <c r="S147" s="172" t="s">
        <v>4533</v>
      </c>
      <c r="T147" s="172" t="s">
        <v>4534</v>
      </c>
      <c r="U147" s="172" t="s">
        <v>4535</v>
      </c>
      <c r="V147" s="172" t="s">
        <v>205</v>
      </c>
      <c r="W147" s="172" t="s">
        <v>206</v>
      </c>
      <c r="X147" s="172" t="s">
        <v>207</v>
      </c>
      <c r="Y147" s="172" t="s">
        <v>208</v>
      </c>
      <c r="Z147" s="172" t="s">
        <v>209</v>
      </c>
      <c r="AA147" s="172" t="s">
        <v>210</v>
      </c>
      <c r="AB147" s="172" t="s">
        <v>211</v>
      </c>
      <c r="AC147" s="172" t="s">
        <v>212</v>
      </c>
      <c r="AD147" s="172" t="s">
        <v>213</v>
      </c>
      <c r="AE147" s="172" t="s">
        <v>114</v>
      </c>
      <c r="AF147" s="172" t="s">
        <v>214</v>
      </c>
      <c r="AG147" s="172" t="s">
        <v>215</v>
      </c>
      <c r="AH147" s="172" t="s">
        <v>5935</v>
      </c>
      <c r="AI147" s="172" t="s">
        <v>6219</v>
      </c>
      <c r="AJ147" s="172" t="s">
        <v>6503</v>
      </c>
      <c r="AK147" s="173" t="s">
        <v>117</v>
      </c>
      <c r="AL147" s="174" t="s">
        <v>216</v>
      </c>
    </row>
    <row r="148" spans="1:38" ht="15.75" x14ac:dyDescent="0.25">
      <c r="A148" s="176" t="s">
        <v>218</v>
      </c>
      <c r="B148" s="175" t="str">
        <f t="shared" si="3"/>
        <v>Textures et niveaux IDDSI</v>
      </c>
      <c r="C148" s="143">
        <v>142</v>
      </c>
      <c r="D148" s="172" t="s">
        <v>217</v>
      </c>
      <c r="E148" s="172">
        <v>7</v>
      </c>
      <c r="F148" s="172" t="s">
        <v>92</v>
      </c>
      <c r="G148" s="172" t="s">
        <v>93</v>
      </c>
      <c r="H148" s="172" t="s">
        <v>94</v>
      </c>
      <c r="I148" s="172" t="s">
        <v>95</v>
      </c>
      <c r="J148" s="172" t="s">
        <v>218</v>
      </c>
      <c r="K148" s="172" t="s">
        <v>219</v>
      </c>
      <c r="L148" s="172" t="s">
        <v>220</v>
      </c>
      <c r="M148" s="172" t="s">
        <v>221</v>
      </c>
      <c r="N148" s="172" t="s">
        <v>222</v>
      </c>
      <c r="O148" s="172" t="s">
        <v>223</v>
      </c>
      <c r="P148" s="172" t="s">
        <v>102</v>
      </c>
      <c r="Q148" s="172" t="s">
        <v>103</v>
      </c>
      <c r="R148" s="172" t="s">
        <v>104</v>
      </c>
      <c r="S148" s="172" t="s">
        <v>4537</v>
      </c>
      <c r="T148" s="172" t="s">
        <v>4538</v>
      </c>
      <c r="U148" s="172" t="s">
        <v>4539</v>
      </c>
      <c r="V148" s="172" t="s">
        <v>224</v>
      </c>
      <c r="W148" s="172" t="s">
        <v>225</v>
      </c>
      <c r="X148" s="172" t="s">
        <v>226</v>
      </c>
      <c r="Y148" s="172" t="s">
        <v>227</v>
      </c>
      <c r="Z148" s="172" t="s">
        <v>228</v>
      </c>
      <c r="AA148" s="172" t="s">
        <v>229</v>
      </c>
      <c r="AB148" s="172" t="s">
        <v>230</v>
      </c>
      <c r="AC148" s="172" t="s">
        <v>231</v>
      </c>
      <c r="AD148" s="172" t="s">
        <v>232</v>
      </c>
      <c r="AE148" s="172" t="s">
        <v>114</v>
      </c>
      <c r="AF148" s="172" t="s">
        <v>233</v>
      </c>
      <c r="AG148" s="172" t="s">
        <v>234</v>
      </c>
      <c r="AH148" s="172" t="s">
        <v>5936</v>
      </c>
      <c r="AI148" s="172" t="s">
        <v>6220</v>
      </c>
      <c r="AJ148" s="172" t="s">
        <v>6504</v>
      </c>
      <c r="AK148" s="173" t="s">
        <v>139</v>
      </c>
      <c r="AL148" s="174" t="s">
        <v>235</v>
      </c>
    </row>
    <row r="149" spans="1:38" ht="15.75" x14ac:dyDescent="0.25">
      <c r="A149" s="176" t="s">
        <v>237</v>
      </c>
      <c r="B149" s="175" t="str">
        <f t="shared" si="3"/>
        <v>Textures et niveaux IDDSI</v>
      </c>
      <c r="C149" s="143">
        <v>143</v>
      </c>
      <c r="D149" s="172" t="s">
        <v>236</v>
      </c>
      <c r="E149" s="172">
        <v>8</v>
      </c>
      <c r="F149" s="172" t="s">
        <v>92</v>
      </c>
      <c r="G149" s="172" t="s">
        <v>93</v>
      </c>
      <c r="H149" s="172" t="s">
        <v>94</v>
      </c>
      <c r="I149" s="172" t="s">
        <v>95</v>
      </c>
      <c r="J149" s="172" t="s">
        <v>237</v>
      </c>
      <c r="K149" s="172" t="s">
        <v>238</v>
      </c>
      <c r="L149" s="172" t="s">
        <v>239</v>
      </c>
      <c r="M149" s="172" t="s">
        <v>240</v>
      </c>
      <c r="N149" s="172" t="s">
        <v>241</v>
      </c>
      <c r="O149" s="172" t="s">
        <v>242</v>
      </c>
      <c r="P149" s="172" t="s">
        <v>102</v>
      </c>
      <c r="Q149" s="172" t="s">
        <v>103</v>
      </c>
      <c r="R149" s="172" t="s">
        <v>104</v>
      </c>
      <c r="S149" s="172" t="s">
        <v>4542</v>
      </c>
      <c r="T149" s="172" t="s">
        <v>4543</v>
      </c>
      <c r="U149" s="172" t="s">
        <v>4544</v>
      </c>
      <c r="V149" s="172" t="s">
        <v>243</v>
      </c>
      <c r="W149" s="172" t="s">
        <v>244</v>
      </c>
      <c r="X149" s="172" t="s">
        <v>245</v>
      </c>
      <c r="Y149" s="172" t="s">
        <v>246</v>
      </c>
      <c r="Z149" s="172" t="s">
        <v>247</v>
      </c>
      <c r="AA149" s="172" t="s">
        <v>248</v>
      </c>
      <c r="AB149" s="172" t="s">
        <v>249</v>
      </c>
      <c r="AC149" s="172" t="s">
        <v>250</v>
      </c>
      <c r="AD149" s="172" t="s">
        <v>251</v>
      </c>
      <c r="AE149" s="172" t="s">
        <v>114</v>
      </c>
      <c r="AF149" s="172" t="s">
        <v>252</v>
      </c>
      <c r="AG149" s="172" t="s">
        <v>253</v>
      </c>
      <c r="AH149" s="172" t="s">
        <v>5937</v>
      </c>
      <c r="AI149" s="172" t="s">
        <v>6221</v>
      </c>
      <c r="AJ149" s="172" t="s">
        <v>6505</v>
      </c>
      <c r="AK149" s="173" t="s">
        <v>117</v>
      </c>
      <c r="AL149" s="174" t="s">
        <v>254</v>
      </c>
    </row>
    <row r="150" spans="1:38" ht="15.75" x14ac:dyDescent="0.25">
      <c r="A150" s="176" t="s">
        <v>2283</v>
      </c>
      <c r="B150" s="175" t="str">
        <f t="shared" si="3"/>
        <v>Cadre réglementaire et ESMS</v>
      </c>
      <c r="C150" s="143">
        <v>144</v>
      </c>
      <c r="D150" s="172" t="s">
        <v>2282</v>
      </c>
      <c r="E150" s="172">
        <v>123</v>
      </c>
      <c r="F150" s="172" t="s">
        <v>92</v>
      </c>
      <c r="G150" s="172" t="s">
        <v>2038</v>
      </c>
      <c r="H150" s="172" t="s">
        <v>2039</v>
      </c>
      <c r="I150" s="172" t="s">
        <v>2245</v>
      </c>
      <c r="J150" s="172" t="s">
        <v>2283</v>
      </c>
      <c r="K150" s="172" t="s">
        <v>2284</v>
      </c>
      <c r="L150" s="172" t="s">
        <v>276</v>
      </c>
      <c r="M150" s="172" t="s">
        <v>2285</v>
      </c>
      <c r="N150" s="172" t="s">
        <v>2286</v>
      </c>
      <c r="O150" s="172" t="s">
        <v>2287</v>
      </c>
      <c r="P150" s="172" t="s">
        <v>102</v>
      </c>
      <c r="Q150" s="172" t="s">
        <v>103</v>
      </c>
      <c r="R150" s="172" t="s">
        <v>104</v>
      </c>
      <c r="S150" s="172" t="s">
        <v>4945</v>
      </c>
      <c r="T150" s="172" t="s">
        <v>4946</v>
      </c>
      <c r="U150" s="172" t="s">
        <v>4947</v>
      </c>
      <c r="V150" s="172" t="s">
        <v>2288</v>
      </c>
      <c r="W150" s="172" t="s">
        <v>2289</v>
      </c>
      <c r="X150" s="172" t="s">
        <v>2290</v>
      </c>
      <c r="Y150" s="172" t="s">
        <v>2291</v>
      </c>
      <c r="Z150" s="172" t="s">
        <v>2292</v>
      </c>
      <c r="AA150" s="172" t="s">
        <v>2293</v>
      </c>
      <c r="AB150" s="172" t="s">
        <v>2294</v>
      </c>
      <c r="AC150" s="172" t="s">
        <v>2295</v>
      </c>
      <c r="AD150" s="172" t="s">
        <v>2296</v>
      </c>
      <c r="AE150" s="172" t="s">
        <v>2260</v>
      </c>
      <c r="AF150" s="172" t="s">
        <v>2297</v>
      </c>
      <c r="AG150" s="172" t="s">
        <v>2298</v>
      </c>
      <c r="AH150" s="172" t="s">
        <v>6052</v>
      </c>
      <c r="AI150" s="172" t="s">
        <v>6336</v>
      </c>
      <c r="AJ150" s="172" t="s">
        <v>6620</v>
      </c>
      <c r="AK150" s="173" t="s">
        <v>350</v>
      </c>
      <c r="AL150" s="174" t="s">
        <v>2299</v>
      </c>
    </row>
    <row r="151" spans="1:38" ht="15.75" x14ac:dyDescent="0.25">
      <c r="A151" s="176" t="s">
        <v>2479</v>
      </c>
      <c r="B151" s="175" t="str">
        <f t="shared" si="3"/>
        <v>Allergènes, régimes et traçabilité convive</v>
      </c>
      <c r="C151" s="143">
        <v>145</v>
      </c>
      <c r="D151" s="172" t="s">
        <v>2478</v>
      </c>
      <c r="E151" s="172">
        <v>134</v>
      </c>
      <c r="F151" s="172" t="s">
        <v>92</v>
      </c>
      <c r="G151" s="172" t="s">
        <v>93</v>
      </c>
      <c r="H151" s="172" t="s">
        <v>2427</v>
      </c>
      <c r="I151" s="172" t="s">
        <v>2428</v>
      </c>
      <c r="J151" s="172" t="s">
        <v>2479</v>
      </c>
      <c r="K151" s="172" t="s">
        <v>2480</v>
      </c>
      <c r="L151" s="172" t="s">
        <v>276</v>
      </c>
      <c r="M151" s="172" t="s">
        <v>2481</v>
      </c>
      <c r="N151" s="172" t="s">
        <v>2482</v>
      </c>
      <c r="O151" s="172" t="s">
        <v>2483</v>
      </c>
      <c r="P151" s="172" t="s">
        <v>102</v>
      </c>
      <c r="Q151" s="172" t="s">
        <v>103</v>
      </c>
      <c r="R151" s="172" t="s">
        <v>104</v>
      </c>
      <c r="S151" s="172" t="s">
        <v>4981</v>
      </c>
      <c r="T151" s="172" t="s">
        <v>4982</v>
      </c>
      <c r="U151" s="172" t="s">
        <v>4983</v>
      </c>
      <c r="V151" s="172" t="s">
        <v>2484</v>
      </c>
      <c r="W151" s="172" t="s">
        <v>2485</v>
      </c>
      <c r="X151" s="172" t="s">
        <v>2486</v>
      </c>
      <c r="Y151" s="172" t="s">
        <v>2487</v>
      </c>
      <c r="Z151" s="172" t="s">
        <v>2488</v>
      </c>
      <c r="AA151" s="172" t="s">
        <v>2489</v>
      </c>
      <c r="AB151" s="172" t="s">
        <v>2490</v>
      </c>
      <c r="AC151" s="172" t="s">
        <v>2491</v>
      </c>
      <c r="AD151" s="172" t="s">
        <v>2492</v>
      </c>
      <c r="AE151" s="172" t="s">
        <v>476</v>
      </c>
      <c r="AF151" s="172" t="s">
        <v>2493</v>
      </c>
      <c r="AG151" s="172" t="s">
        <v>1424</v>
      </c>
      <c r="AH151" s="172" t="s">
        <v>6063</v>
      </c>
      <c r="AI151" s="172" t="s">
        <v>6347</v>
      </c>
      <c r="AJ151" s="172" t="s">
        <v>6631</v>
      </c>
      <c r="AK151" s="173" t="s">
        <v>350</v>
      </c>
      <c r="AL151" s="174" t="s">
        <v>2494</v>
      </c>
    </row>
    <row r="152" spans="1:38" ht="15.75" x14ac:dyDescent="0.25">
      <c r="A152" s="176" t="s">
        <v>2982</v>
      </c>
      <c r="B152" s="175" t="str">
        <f t="shared" si="3"/>
        <v>Textures et niveaux IDDSI</v>
      </c>
      <c r="C152" s="143">
        <v>146</v>
      </c>
      <c r="D152" s="172" t="s">
        <v>2981</v>
      </c>
      <c r="E152" s="172">
        <v>166</v>
      </c>
      <c r="F152" s="172" t="s">
        <v>92</v>
      </c>
      <c r="G152" s="172" t="s">
        <v>93</v>
      </c>
      <c r="H152" s="172" t="s">
        <v>94</v>
      </c>
      <c r="I152" s="172" t="s">
        <v>2823</v>
      </c>
      <c r="J152" s="172" t="s">
        <v>2982</v>
      </c>
      <c r="K152" s="172" t="s">
        <v>2983</v>
      </c>
      <c r="L152" s="172" t="s">
        <v>276</v>
      </c>
      <c r="M152" s="172" t="s">
        <v>2984</v>
      </c>
      <c r="N152" s="172" t="s">
        <v>2985</v>
      </c>
      <c r="O152" s="172" t="s">
        <v>2983</v>
      </c>
      <c r="P152" s="172" t="s">
        <v>102</v>
      </c>
      <c r="Q152" s="172" t="s">
        <v>103</v>
      </c>
      <c r="R152" s="172" t="s">
        <v>104</v>
      </c>
      <c r="S152" s="172" t="s">
        <v>5088</v>
      </c>
      <c r="T152" s="172" t="s">
        <v>5089</v>
      </c>
      <c r="U152" s="172" t="s">
        <v>5090</v>
      </c>
      <c r="V152" s="172" t="s">
        <v>2826</v>
      </c>
      <c r="W152" s="172" t="s">
        <v>2827</v>
      </c>
      <c r="X152" s="172" t="s">
        <v>2828</v>
      </c>
      <c r="Y152" s="172" t="s">
        <v>2829</v>
      </c>
      <c r="Z152" s="172" t="s">
        <v>2830</v>
      </c>
      <c r="AA152" s="172" t="s">
        <v>2831</v>
      </c>
      <c r="AB152" s="172" t="s">
        <v>2832</v>
      </c>
      <c r="AC152" s="172" t="s">
        <v>2833</v>
      </c>
      <c r="AD152" s="172" t="s">
        <v>2834</v>
      </c>
      <c r="AE152" s="172" t="s">
        <v>114</v>
      </c>
      <c r="AF152" s="172" t="s">
        <v>2986</v>
      </c>
      <c r="AG152" s="172" t="s">
        <v>2987</v>
      </c>
      <c r="AH152" s="172" t="s">
        <v>6094</v>
      </c>
      <c r="AI152" s="172" t="s">
        <v>6378</v>
      </c>
      <c r="AJ152" s="172" t="s">
        <v>6662</v>
      </c>
      <c r="AK152" s="173" t="s">
        <v>2988</v>
      </c>
      <c r="AL152" s="174" t="s">
        <v>2982</v>
      </c>
    </row>
    <row r="153" spans="1:38" ht="15.75" x14ac:dyDescent="0.25">
      <c r="A153" s="176" t="s">
        <v>3057</v>
      </c>
      <c r="B153" s="175" t="str">
        <f t="shared" si="3"/>
        <v>Production cuisine, hygiène et PMS</v>
      </c>
      <c r="C153" s="143">
        <v>147</v>
      </c>
      <c r="D153" s="172" t="s">
        <v>3054</v>
      </c>
      <c r="E153" s="172">
        <v>178</v>
      </c>
      <c r="F153" s="172" t="s">
        <v>92</v>
      </c>
      <c r="G153" s="172" t="s">
        <v>3055</v>
      </c>
      <c r="H153" s="172" t="s">
        <v>970</v>
      </c>
      <c r="I153" s="172" t="s">
        <v>3056</v>
      </c>
      <c r="J153" s="172" t="s">
        <v>3057</v>
      </c>
      <c r="K153" s="172" t="s">
        <v>3058</v>
      </c>
      <c r="L153" s="172" t="s">
        <v>276</v>
      </c>
      <c r="M153" s="172" t="s">
        <v>3059</v>
      </c>
      <c r="N153" s="172" t="s">
        <v>3060</v>
      </c>
      <c r="O153" s="172" t="s">
        <v>3061</v>
      </c>
      <c r="P153" s="172" t="s">
        <v>102</v>
      </c>
      <c r="Q153" s="172" t="s">
        <v>103</v>
      </c>
      <c r="R153" s="172" t="s">
        <v>104</v>
      </c>
      <c r="S153" s="172" t="s">
        <v>5128</v>
      </c>
      <c r="T153" s="172" t="s">
        <v>5129</v>
      </c>
      <c r="U153" s="172" t="s">
        <v>5130</v>
      </c>
      <c r="V153" s="172" t="s">
        <v>3062</v>
      </c>
      <c r="W153" s="172" t="s">
        <v>3063</v>
      </c>
      <c r="X153" s="172" t="s">
        <v>3064</v>
      </c>
      <c r="Y153" s="172" t="s">
        <v>3065</v>
      </c>
      <c r="Z153" s="172" t="s">
        <v>3066</v>
      </c>
      <c r="AA153" s="172" t="s">
        <v>3067</v>
      </c>
      <c r="AB153" s="172" t="s">
        <v>3068</v>
      </c>
      <c r="AC153" s="172" t="s">
        <v>3069</v>
      </c>
      <c r="AD153" s="172" t="s">
        <v>3070</v>
      </c>
      <c r="AE153" s="172" t="s">
        <v>3071</v>
      </c>
      <c r="AF153" s="172" t="s">
        <v>3072</v>
      </c>
      <c r="AG153" s="172" t="s">
        <v>3073</v>
      </c>
      <c r="AH153" s="172" t="s">
        <v>6106</v>
      </c>
      <c r="AI153" s="172" t="s">
        <v>6390</v>
      </c>
      <c r="AJ153" s="172" t="s">
        <v>6674</v>
      </c>
      <c r="AK153" s="173" t="s">
        <v>3074</v>
      </c>
      <c r="AL153" s="174" t="s">
        <v>3057</v>
      </c>
    </row>
    <row r="154" spans="1:38" ht="15.75" x14ac:dyDescent="0.25">
      <c r="A154" s="176" t="s">
        <v>817</v>
      </c>
      <c r="B154" s="175" t="str">
        <f t="shared" si="3"/>
        <v>Qualité du repas, appétence et identification</v>
      </c>
      <c r="C154" s="143">
        <v>148</v>
      </c>
      <c r="D154" s="172" t="s">
        <v>816</v>
      </c>
      <c r="E154" s="172">
        <v>40</v>
      </c>
      <c r="F154" s="172" t="s">
        <v>92</v>
      </c>
      <c r="G154" s="172" t="s">
        <v>331</v>
      </c>
      <c r="H154" s="172" t="s">
        <v>764</v>
      </c>
      <c r="I154" s="172" t="s">
        <v>765</v>
      </c>
      <c r="J154" s="172" t="s">
        <v>817</v>
      </c>
      <c r="K154" s="172" t="s">
        <v>818</v>
      </c>
      <c r="L154" s="172" t="s">
        <v>276</v>
      </c>
      <c r="M154" s="172" t="s">
        <v>819</v>
      </c>
      <c r="N154" s="172" t="s">
        <v>820</v>
      </c>
      <c r="O154" s="172" t="s">
        <v>821</v>
      </c>
      <c r="P154" s="172" t="s">
        <v>102</v>
      </c>
      <c r="Q154" s="172" t="s">
        <v>103</v>
      </c>
      <c r="R154" s="172" t="s">
        <v>104</v>
      </c>
      <c r="S154" s="172" t="s">
        <v>4671</v>
      </c>
      <c r="T154" s="172" t="s">
        <v>4672</v>
      </c>
      <c r="U154" s="172" t="s">
        <v>4673</v>
      </c>
      <c r="V154" s="172" t="s">
        <v>822</v>
      </c>
      <c r="W154" s="172" t="s">
        <v>823</v>
      </c>
      <c r="X154" s="172" t="s">
        <v>824</v>
      </c>
      <c r="Y154" s="172" t="s">
        <v>825</v>
      </c>
      <c r="Z154" s="172" t="s">
        <v>826</v>
      </c>
      <c r="AA154" s="172" t="s">
        <v>827</v>
      </c>
      <c r="AB154" s="172" t="s">
        <v>828</v>
      </c>
      <c r="AC154" s="172" t="s">
        <v>829</v>
      </c>
      <c r="AD154" s="172" t="s">
        <v>830</v>
      </c>
      <c r="AE154" s="172" t="s">
        <v>114</v>
      </c>
      <c r="AF154" s="172" t="s">
        <v>571</v>
      </c>
      <c r="AG154" s="172" t="s">
        <v>831</v>
      </c>
      <c r="AH154" s="172" t="s">
        <v>5969</v>
      </c>
      <c r="AI154" s="172" t="s">
        <v>6253</v>
      </c>
      <c r="AJ154" s="172" t="s">
        <v>6537</v>
      </c>
      <c r="AK154" s="173" t="s">
        <v>350</v>
      </c>
      <c r="AL154" s="174" t="s">
        <v>832</v>
      </c>
    </row>
    <row r="155" spans="1:38" ht="15.75" x14ac:dyDescent="0.25">
      <c r="A155" s="176" t="s">
        <v>1317</v>
      </c>
      <c r="B155" s="175" t="str">
        <f t="shared" si="3"/>
        <v>Service, accompagnement et observation</v>
      </c>
      <c r="C155" s="143">
        <v>149</v>
      </c>
      <c r="D155" s="172" t="s">
        <v>1316</v>
      </c>
      <c r="E155" s="172">
        <v>68</v>
      </c>
      <c r="F155" s="172" t="s">
        <v>92</v>
      </c>
      <c r="G155" s="172" t="s">
        <v>93</v>
      </c>
      <c r="H155" s="172" t="s">
        <v>1189</v>
      </c>
      <c r="I155" s="172" t="s">
        <v>1190</v>
      </c>
      <c r="J155" s="172" t="s">
        <v>1317</v>
      </c>
      <c r="K155" s="172" t="s">
        <v>1318</v>
      </c>
      <c r="L155" s="172" t="s">
        <v>276</v>
      </c>
      <c r="M155" s="172" t="s">
        <v>1319</v>
      </c>
      <c r="N155" s="172" t="s">
        <v>1320</v>
      </c>
      <c r="O155" s="172" t="s">
        <v>1321</v>
      </c>
      <c r="P155" s="172" t="s">
        <v>102</v>
      </c>
      <c r="Q155" s="172" t="s">
        <v>103</v>
      </c>
      <c r="R155" s="172" t="s">
        <v>104</v>
      </c>
      <c r="S155" s="172" t="s">
        <v>4764</v>
      </c>
      <c r="T155" s="172" t="s">
        <v>4765</v>
      </c>
      <c r="U155" s="172" t="s">
        <v>4766</v>
      </c>
      <c r="V155" s="172" t="s">
        <v>1322</v>
      </c>
      <c r="W155" s="172" t="s">
        <v>1323</v>
      </c>
      <c r="X155" s="172" t="s">
        <v>1324</v>
      </c>
      <c r="Y155" s="172" t="s">
        <v>1325</v>
      </c>
      <c r="Z155" s="172" t="s">
        <v>1326</v>
      </c>
      <c r="AA155" s="172" t="s">
        <v>1327</v>
      </c>
      <c r="AB155" s="172" t="s">
        <v>1328</v>
      </c>
      <c r="AC155" s="172" t="s">
        <v>1329</v>
      </c>
      <c r="AD155" s="172" t="s">
        <v>1330</v>
      </c>
      <c r="AE155" s="172" t="s">
        <v>692</v>
      </c>
      <c r="AF155" s="172" t="s">
        <v>1331</v>
      </c>
      <c r="AG155" s="172" t="s">
        <v>1332</v>
      </c>
      <c r="AH155" s="172" t="s">
        <v>5997</v>
      </c>
      <c r="AI155" s="172" t="s">
        <v>6281</v>
      </c>
      <c r="AJ155" s="172" t="s">
        <v>6565</v>
      </c>
      <c r="AK155" s="173" t="s">
        <v>350</v>
      </c>
      <c r="AL155" s="174" t="s">
        <v>1333</v>
      </c>
    </row>
    <row r="156" spans="1:38" ht="15.75" x14ac:dyDescent="0.25">
      <c r="A156" s="176" t="s">
        <v>2941</v>
      </c>
      <c r="B156" s="175" t="str">
        <f t="shared" si="3"/>
        <v>Autonomie, outils et manger-main</v>
      </c>
      <c r="C156" s="143">
        <v>150</v>
      </c>
      <c r="D156" s="172" t="s">
        <v>2939</v>
      </c>
      <c r="E156" s="172">
        <v>163</v>
      </c>
      <c r="F156" s="172" t="s">
        <v>92</v>
      </c>
      <c r="G156" s="172" t="s">
        <v>93</v>
      </c>
      <c r="H156" s="172" t="s">
        <v>2615</v>
      </c>
      <c r="I156" s="172" t="s">
        <v>2940</v>
      </c>
      <c r="J156" s="172" t="s">
        <v>2941</v>
      </c>
      <c r="K156" s="172" t="s">
        <v>2942</v>
      </c>
      <c r="L156" s="172" t="s">
        <v>276</v>
      </c>
      <c r="M156" s="172" t="s">
        <v>2942</v>
      </c>
      <c r="N156" s="172" t="s">
        <v>2942</v>
      </c>
      <c r="O156" s="172" t="s">
        <v>2942</v>
      </c>
      <c r="P156" s="172" t="s">
        <v>102</v>
      </c>
      <c r="Q156" s="172" t="s">
        <v>103</v>
      </c>
      <c r="R156" s="172" t="s">
        <v>104</v>
      </c>
      <c r="S156" s="172" t="s">
        <v>5079</v>
      </c>
      <c r="T156" s="172" t="s">
        <v>5080</v>
      </c>
      <c r="U156" s="172" t="s">
        <v>5081</v>
      </c>
      <c r="V156" s="172" t="s">
        <v>2943</v>
      </c>
      <c r="W156" s="172" t="s">
        <v>2944</v>
      </c>
      <c r="X156" s="172" t="s">
        <v>2945</v>
      </c>
      <c r="Y156" s="172" t="s">
        <v>2946</v>
      </c>
      <c r="Z156" s="172" t="s">
        <v>2947</v>
      </c>
      <c r="AA156" s="172" t="s">
        <v>2948</v>
      </c>
      <c r="AB156" s="172" t="s">
        <v>2949</v>
      </c>
      <c r="AC156" s="172" t="s">
        <v>2950</v>
      </c>
      <c r="AD156" s="172" t="s">
        <v>2951</v>
      </c>
      <c r="AE156" s="172" t="s">
        <v>2631</v>
      </c>
      <c r="AF156" s="172" t="s">
        <v>2835</v>
      </c>
      <c r="AG156" s="172" t="s">
        <v>2836</v>
      </c>
      <c r="AH156" s="172" t="s">
        <v>6091</v>
      </c>
      <c r="AI156" s="172" t="s">
        <v>6375</v>
      </c>
      <c r="AJ156" s="172" t="s">
        <v>6659</v>
      </c>
      <c r="AK156" s="173" t="s">
        <v>2837</v>
      </c>
      <c r="AL156" s="174" t="s">
        <v>2952</v>
      </c>
    </row>
    <row r="157" spans="1:38" ht="15.75" x14ac:dyDescent="0.25">
      <c r="A157" s="176" t="s">
        <v>372</v>
      </c>
      <c r="B157" s="175" t="str">
        <f t="shared" si="3"/>
        <v>Textures modifiées — général</v>
      </c>
      <c r="C157" s="143">
        <v>151</v>
      </c>
      <c r="D157" s="172" t="s">
        <v>371</v>
      </c>
      <c r="E157" s="172">
        <v>15</v>
      </c>
      <c r="F157" s="172" t="s">
        <v>92</v>
      </c>
      <c r="G157" s="172" t="s">
        <v>331</v>
      </c>
      <c r="H157" s="172" t="s">
        <v>332</v>
      </c>
      <c r="I157" s="172" t="s">
        <v>333</v>
      </c>
      <c r="J157" s="172" t="s">
        <v>372</v>
      </c>
      <c r="K157" s="172" t="s">
        <v>373</v>
      </c>
      <c r="L157" s="172" t="s">
        <v>276</v>
      </c>
      <c r="M157" s="172" t="s">
        <v>374</v>
      </c>
      <c r="N157" s="172" t="s">
        <v>375</v>
      </c>
      <c r="O157" s="172" t="s">
        <v>376</v>
      </c>
      <c r="P157" s="172" t="s">
        <v>102</v>
      </c>
      <c r="Q157" s="172" t="s">
        <v>103</v>
      </c>
      <c r="R157" s="172" t="s">
        <v>104</v>
      </c>
      <c r="S157" s="172" t="s">
        <v>4574</v>
      </c>
      <c r="T157" s="172" t="s">
        <v>4575</v>
      </c>
      <c r="U157" s="172" t="s">
        <v>4576</v>
      </c>
      <c r="V157" s="172" t="s">
        <v>377</v>
      </c>
      <c r="W157" s="172" t="s">
        <v>378</v>
      </c>
      <c r="X157" s="172" t="s">
        <v>379</v>
      </c>
      <c r="Y157" s="172" t="s">
        <v>380</v>
      </c>
      <c r="Z157" s="172" t="s">
        <v>381</v>
      </c>
      <c r="AA157" s="172" t="s">
        <v>382</v>
      </c>
      <c r="AB157" s="172" t="s">
        <v>383</v>
      </c>
      <c r="AC157" s="172" t="s">
        <v>384</v>
      </c>
      <c r="AD157" s="172" t="s">
        <v>385</v>
      </c>
      <c r="AE157" s="172" t="s">
        <v>114</v>
      </c>
      <c r="AF157" s="172" t="s">
        <v>386</v>
      </c>
      <c r="AG157" s="172" t="s">
        <v>387</v>
      </c>
      <c r="AH157" s="172" t="s">
        <v>5944</v>
      </c>
      <c r="AI157" s="172" t="s">
        <v>6228</v>
      </c>
      <c r="AJ157" s="172" t="s">
        <v>6512</v>
      </c>
      <c r="AK157" s="173" t="s">
        <v>350</v>
      </c>
      <c r="AL157" s="174" t="s">
        <v>388</v>
      </c>
    </row>
    <row r="158" spans="1:38" ht="15.75" x14ac:dyDescent="0.25">
      <c r="A158" s="176" t="s">
        <v>390</v>
      </c>
      <c r="B158" s="175" t="str">
        <f t="shared" si="3"/>
        <v>Textures modifiées — général</v>
      </c>
      <c r="C158" s="143">
        <v>152</v>
      </c>
      <c r="D158" s="172" t="s">
        <v>389</v>
      </c>
      <c r="E158" s="172">
        <v>16</v>
      </c>
      <c r="F158" s="172" t="s">
        <v>92</v>
      </c>
      <c r="G158" s="172" t="s">
        <v>331</v>
      </c>
      <c r="H158" s="172" t="s">
        <v>332</v>
      </c>
      <c r="I158" s="172" t="s">
        <v>333</v>
      </c>
      <c r="J158" s="172" t="s">
        <v>390</v>
      </c>
      <c r="K158" s="172" t="s">
        <v>391</v>
      </c>
      <c r="L158" s="172" t="s">
        <v>276</v>
      </c>
      <c r="M158" s="172" t="s">
        <v>392</v>
      </c>
      <c r="N158" s="172" t="s">
        <v>393</v>
      </c>
      <c r="O158" s="172" t="s">
        <v>394</v>
      </c>
      <c r="P158" s="172" t="s">
        <v>102</v>
      </c>
      <c r="Q158" s="172" t="s">
        <v>103</v>
      </c>
      <c r="R158" s="172" t="s">
        <v>104</v>
      </c>
      <c r="S158" s="172" t="s">
        <v>4579</v>
      </c>
      <c r="T158" s="172" t="s">
        <v>4580</v>
      </c>
      <c r="U158" s="172" t="s">
        <v>4581</v>
      </c>
      <c r="V158" s="172" t="s">
        <v>395</v>
      </c>
      <c r="W158" s="172" t="s">
        <v>396</v>
      </c>
      <c r="X158" s="172" t="s">
        <v>397</v>
      </c>
      <c r="Y158" s="172" t="s">
        <v>398</v>
      </c>
      <c r="Z158" s="172" t="s">
        <v>399</v>
      </c>
      <c r="AA158" s="172" t="s">
        <v>400</v>
      </c>
      <c r="AB158" s="172" t="s">
        <v>401</v>
      </c>
      <c r="AC158" s="172" t="s">
        <v>402</v>
      </c>
      <c r="AD158" s="172" t="s">
        <v>403</v>
      </c>
      <c r="AE158" s="172" t="s">
        <v>114</v>
      </c>
      <c r="AF158" s="172" t="s">
        <v>404</v>
      </c>
      <c r="AG158" s="172" t="s">
        <v>405</v>
      </c>
      <c r="AH158" s="172" t="s">
        <v>5945</v>
      </c>
      <c r="AI158" s="172" t="s">
        <v>6229</v>
      </c>
      <c r="AJ158" s="172" t="s">
        <v>6513</v>
      </c>
      <c r="AK158" s="173" t="s">
        <v>350</v>
      </c>
      <c r="AL158" s="174" t="s">
        <v>406</v>
      </c>
    </row>
    <row r="159" spans="1:38" ht="15.75" x14ac:dyDescent="0.25">
      <c r="A159" s="176" t="s">
        <v>713</v>
      </c>
      <c r="B159" s="175" t="str">
        <f t="shared" si="3"/>
        <v>Santé, nutrition et hydratation</v>
      </c>
      <c r="C159" s="143">
        <v>153</v>
      </c>
      <c r="D159" s="172" t="s">
        <v>712</v>
      </c>
      <c r="E159" s="172">
        <v>34</v>
      </c>
      <c r="F159" s="172" t="s">
        <v>92</v>
      </c>
      <c r="G159" s="172" t="s">
        <v>93</v>
      </c>
      <c r="H159" s="172" t="s">
        <v>554</v>
      </c>
      <c r="I159" s="172" t="s">
        <v>555</v>
      </c>
      <c r="J159" s="172" t="s">
        <v>713</v>
      </c>
      <c r="K159" s="172" t="s">
        <v>714</v>
      </c>
      <c r="L159" s="172" t="s">
        <v>276</v>
      </c>
      <c r="M159" s="172" t="s">
        <v>715</v>
      </c>
      <c r="N159" s="172" t="s">
        <v>716</v>
      </c>
      <c r="O159" s="172" t="s">
        <v>717</v>
      </c>
      <c r="P159" s="172" t="s">
        <v>102</v>
      </c>
      <c r="Q159" s="172" t="s">
        <v>103</v>
      </c>
      <c r="R159" s="172" t="s">
        <v>104</v>
      </c>
      <c r="S159" s="172" t="s">
        <v>4641</v>
      </c>
      <c r="T159" s="172" t="s">
        <v>4642</v>
      </c>
      <c r="U159" s="172" t="s">
        <v>4643</v>
      </c>
      <c r="V159" s="172" t="s">
        <v>718</v>
      </c>
      <c r="W159" s="172" t="s">
        <v>719</v>
      </c>
      <c r="X159" s="172" t="s">
        <v>720</v>
      </c>
      <c r="Y159" s="172" t="s">
        <v>721</v>
      </c>
      <c r="Z159" s="172" t="s">
        <v>722</v>
      </c>
      <c r="AA159" s="172" t="s">
        <v>723</v>
      </c>
      <c r="AB159" s="172" t="s">
        <v>724</v>
      </c>
      <c r="AC159" s="172" t="s">
        <v>725</v>
      </c>
      <c r="AD159" s="172" t="s">
        <v>726</v>
      </c>
      <c r="AE159" s="172" t="s">
        <v>570</v>
      </c>
      <c r="AF159" s="172" t="s">
        <v>571</v>
      </c>
      <c r="AG159" s="172" t="s">
        <v>727</v>
      </c>
      <c r="AH159" s="172" t="s">
        <v>5963</v>
      </c>
      <c r="AI159" s="172" t="s">
        <v>6247</v>
      </c>
      <c r="AJ159" s="172" t="s">
        <v>6531</v>
      </c>
      <c r="AK159" s="173" t="s">
        <v>350</v>
      </c>
      <c r="AL159" s="174" t="s">
        <v>728</v>
      </c>
    </row>
    <row r="160" spans="1:38" ht="15.75" x14ac:dyDescent="0.25">
      <c r="A160" s="176" t="s">
        <v>1117</v>
      </c>
      <c r="B160" s="175" t="str">
        <f t="shared" si="3"/>
        <v>Production cuisine, hygiène et PMS</v>
      </c>
      <c r="C160" s="143">
        <v>154</v>
      </c>
      <c r="D160" s="172" t="s">
        <v>1116</v>
      </c>
      <c r="E160" s="172">
        <v>57</v>
      </c>
      <c r="F160" s="172" t="s">
        <v>92</v>
      </c>
      <c r="G160" s="172" t="s">
        <v>93</v>
      </c>
      <c r="H160" s="172" t="s">
        <v>970</v>
      </c>
      <c r="I160" s="172" t="s">
        <v>971</v>
      </c>
      <c r="J160" s="172" t="s">
        <v>1117</v>
      </c>
      <c r="K160" s="172" t="s">
        <v>1118</v>
      </c>
      <c r="L160" s="172" t="s">
        <v>276</v>
      </c>
      <c r="M160" s="172" t="s">
        <v>1119</v>
      </c>
      <c r="N160" s="172" t="s">
        <v>1120</v>
      </c>
      <c r="O160" s="172" t="s">
        <v>1121</v>
      </c>
      <c r="P160" s="172" t="s">
        <v>102</v>
      </c>
      <c r="Q160" s="172" t="s">
        <v>103</v>
      </c>
      <c r="R160" s="172" t="s">
        <v>104</v>
      </c>
      <c r="S160" s="172" t="s">
        <v>4727</v>
      </c>
      <c r="T160" s="172" t="s">
        <v>4728</v>
      </c>
      <c r="U160" s="172" t="s">
        <v>4729</v>
      </c>
      <c r="V160" s="172" t="s">
        <v>1122</v>
      </c>
      <c r="W160" s="172" t="s">
        <v>1123</v>
      </c>
      <c r="X160" s="172" t="s">
        <v>1124</v>
      </c>
      <c r="Y160" s="172" t="s">
        <v>1125</v>
      </c>
      <c r="Z160" s="172" t="s">
        <v>1126</v>
      </c>
      <c r="AA160" s="172" t="s">
        <v>1127</v>
      </c>
      <c r="AB160" s="172" t="s">
        <v>1128</v>
      </c>
      <c r="AC160" s="172" t="s">
        <v>1129</v>
      </c>
      <c r="AD160" s="172" t="s">
        <v>1130</v>
      </c>
      <c r="AE160" s="172" t="s">
        <v>986</v>
      </c>
      <c r="AF160" s="172" t="s">
        <v>1131</v>
      </c>
      <c r="AG160" s="172" t="s">
        <v>1132</v>
      </c>
      <c r="AH160" s="172" t="s">
        <v>5986</v>
      </c>
      <c r="AI160" s="172" t="s">
        <v>6270</v>
      </c>
      <c r="AJ160" s="172" t="s">
        <v>6554</v>
      </c>
      <c r="AK160" s="173" t="s">
        <v>350</v>
      </c>
      <c r="AL160" s="174" t="s">
        <v>1133</v>
      </c>
    </row>
    <row r="161" spans="1:38" ht="15.75" x14ac:dyDescent="0.25">
      <c r="A161" s="176" t="s">
        <v>1153</v>
      </c>
      <c r="B161" s="175" t="str">
        <f t="shared" si="3"/>
        <v>Production cuisine, hygiène et PMS</v>
      </c>
      <c r="C161" s="143">
        <v>155</v>
      </c>
      <c r="D161" s="172" t="s">
        <v>1152</v>
      </c>
      <c r="E161" s="172">
        <v>59</v>
      </c>
      <c r="F161" s="172" t="s">
        <v>92</v>
      </c>
      <c r="G161" s="172" t="s">
        <v>93</v>
      </c>
      <c r="H161" s="172" t="s">
        <v>970</v>
      </c>
      <c r="I161" s="172" t="s">
        <v>971</v>
      </c>
      <c r="J161" s="172" t="s">
        <v>1153</v>
      </c>
      <c r="K161" s="172" t="s">
        <v>1154</v>
      </c>
      <c r="L161" s="172" t="s">
        <v>182</v>
      </c>
      <c r="M161" s="172" t="s">
        <v>1155</v>
      </c>
      <c r="N161" s="172" t="s">
        <v>1156</v>
      </c>
      <c r="O161" s="172" t="s">
        <v>1157</v>
      </c>
      <c r="P161" s="172" t="s">
        <v>102</v>
      </c>
      <c r="Q161" s="172" t="s">
        <v>103</v>
      </c>
      <c r="R161" s="172" t="s">
        <v>104</v>
      </c>
      <c r="S161" s="172" t="s">
        <v>4733</v>
      </c>
      <c r="T161" s="172" t="s">
        <v>4734</v>
      </c>
      <c r="U161" s="172" t="s">
        <v>4735</v>
      </c>
      <c r="V161" s="172" t="s">
        <v>1158</v>
      </c>
      <c r="W161" s="172" t="s">
        <v>1159</v>
      </c>
      <c r="X161" s="172" t="s">
        <v>1160</v>
      </c>
      <c r="Y161" s="172" t="s">
        <v>1161</v>
      </c>
      <c r="Z161" s="172" t="s">
        <v>1162</v>
      </c>
      <c r="AA161" s="172" t="s">
        <v>1163</v>
      </c>
      <c r="AB161" s="172" t="s">
        <v>1164</v>
      </c>
      <c r="AC161" s="172" t="s">
        <v>1165</v>
      </c>
      <c r="AD161" s="172" t="s">
        <v>1166</v>
      </c>
      <c r="AE161" s="172" t="s">
        <v>986</v>
      </c>
      <c r="AF161" s="172" t="s">
        <v>1167</v>
      </c>
      <c r="AG161" s="172" t="s">
        <v>1168</v>
      </c>
      <c r="AH161" s="172" t="s">
        <v>5988</v>
      </c>
      <c r="AI161" s="172" t="s">
        <v>6272</v>
      </c>
      <c r="AJ161" s="172" t="s">
        <v>6556</v>
      </c>
      <c r="AK161" s="173" t="s">
        <v>350</v>
      </c>
      <c r="AL161" s="174" t="s">
        <v>1169</v>
      </c>
    </row>
    <row r="162" spans="1:38" ht="15.75" x14ac:dyDescent="0.25">
      <c r="A162" s="176" t="s">
        <v>1227</v>
      </c>
      <c r="B162" s="175" t="str">
        <f t="shared" si="3"/>
        <v>Service, accompagnement et observation</v>
      </c>
      <c r="C162" s="143">
        <v>156</v>
      </c>
      <c r="D162" s="172" t="s">
        <v>1226</v>
      </c>
      <c r="E162" s="172">
        <v>63</v>
      </c>
      <c r="F162" s="172" t="s">
        <v>92</v>
      </c>
      <c r="G162" s="172" t="s">
        <v>93</v>
      </c>
      <c r="H162" s="172" t="s">
        <v>1189</v>
      </c>
      <c r="I162" s="172" t="s">
        <v>1190</v>
      </c>
      <c r="J162" s="172" t="s">
        <v>1227</v>
      </c>
      <c r="K162" s="172" t="s">
        <v>1228</v>
      </c>
      <c r="L162" s="172" t="s">
        <v>276</v>
      </c>
      <c r="M162" s="172" t="s">
        <v>1229</v>
      </c>
      <c r="N162" s="172" t="s">
        <v>1230</v>
      </c>
      <c r="O162" s="172" t="s">
        <v>1231</v>
      </c>
      <c r="P162" s="172" t="s">
        <v>102</v>
      </c>
      <c r="Q162" s="172" t="s">
        <v>103</v>
      </c>
      <c r="R162" s="172" t="s">
        <v>104</v>
      </c>
      <c r="S162" s="172" t="s">
        <v>4747</v>
      </c>
      <c r="T162" s="172" t="s">
        <v>4748</v>
      </c>
      <c r="U162" s="172" t="s">
        <v>4749</v>
      </c>
      <c r="V162" s="172" t="s">
        <v>1232</v>
      </c>
      <c r="W162" s="172" t="s">
        <v>1233</v>
      </c>
      <c r="X162" s="172" t="s">
        <v>1234</v>
      </c>
      <c r="Y162" s="172" t="s">
        <v>1235</v>
      </c>
      <c r="Z162" s="172" t="s">
        <v>1236</v>
      </c>
      <c r="AA162" s="172" t="s">
        <v>1237</v>
      </c>
      <c r="AB162" s="172" t="s">
        <v>1238</v>
      </c>
      <c r="AC162" s="172" t="s">
        <v>1239</v>
      </c>
      <c r="AD162" s="172" t="s">
        <v>1240</v>
      </c>
      <c r="AE162" s="172" t="s">
        <v>692</v>
      </c>
      <c r="AF162" s="172" t="s">
        <v>1241</v>
      </c>
      <c r="AG162" s="172" t="s">
        <v>1242</v>
      </c>
      <c r="AH162" s="172" t="s">
        <v>5992</v>
      </c>
      <c r="AI162" s="172" t="s">
        <v>6276</v>
      </c>
      <c r="AJ162" s="172" t="s">
        <v>6560</v>
      </c>
      <c r="AK162" s="173" t="s">
        <v>350</v>
      </c>
      <c r="AL162" s="174" t="s">
        <v>1243</v>
      </c>
    </row>
    <row r="163" spans="1:38" ht="15.75" x14ac:dyDescent="0.25">
      <c r="A163" s="176" t="s">
        <v>1444</v>
      </c>
      <c r="B163" s="175" t="str">
        <f t="shared" si="3"/>
        <v>Refus alimentaires et adaptation</v>
      </c>
      <c r="C163" s="143">
        <v>157</v>
      </c>
      <c r="D163" s="172" t="s">
        <v>1443</v>
      </c>
      <c r="E163" s="172">
        <v>75</v>
      </c>
      <c r="F163" s="172" t="s">
        <v>92</v>
      </c>
      <c r="G163" s="172" t="s">
        <v>93</v>
      </c>
      <c r="H163" s="172" t="s">
        <v>1407</v>
      </c>
      <c r="I163" s="172" t="s">
        <v>1408</v>
      </c>
      <c r="J163" s="172" t="s">
        <v>1444</v>
      </c>
      <c r="K163" s="172" t="s">
        <v>1445</v>
      </c>
      <c r="L163" s="172" t="s">
        <v>276</v>
      </c>
      <c r="M163" s="172" t="s">
        <v>1446</v>
      </c>
      <c r="N163" s="172" t="s">
        <v>1447</v>
      </c>
      <c r="O163" s="172" t="s">
        <v>1448</v>
      </c>
      <c r="P163" s="172" t="s">
        <v>102</v>
      </c>
      <c r="Q163" s="172" t="s">
        <v>103</v>
      </c>
      <c r="R163" s="172" t="s">
        <v>104</v>
      </c>
      <c r="S163" s="172" t="s">
        <v>4785</v>
      </c>
      <c r="T163" s="172" t="s">
        <v>4786</v>
      </c>
      <c r="U163" s="172" t="s">
        <v>4787</v>
      </c>
      <c r="V163" s="172" t="s">
        <v>1449</v>
      </c>
      <c r="W163" s="172" t="s">
        <v>1450</v>
      </c>
      <c r="X163" s="172" t="s">
        <v>1451</v>
      </c>
      <c r="Y163" s="172" t="s">
        <v>1452</v>
      </c>
      <c r="Z163" s="172" t="s">
        <v>1453</v>
      </c>
      <c r="AA163" s="172" t="s">
        <v>1454</v>
      </c>
      <c r="AB163" s="172" t="s">
        <v>1455</v>
      </c>
      <c r="AC163" s="172" t="s">
        <v>1456</v>
      </c>
      <c r="AD163" s="172" t="s">
        <v>1457</v>
      </c>
      <c r="AE163" s="172" t="s">
        <v>114</v>
      </c>
      <c r="AF163" s="172" t="s">
        <v>1458</v>
      </c>
      <c r="AG163" s="172" t="s">
        <v>1424</v>
      </c>
      <c r="AH163" s="172" t="s">
        <v>6004</v>
      </c>
      <c r="AI163" s="172" t="s">
        <v>6288</v>
      </c>
      <c r="AJ163" s="172" t="s">
        <v>6572</v>
      </c>
      <c r="AK163" s="173" t="s">
        <v>350</v>
      </c>
      <c r="AL163" s="174" t="s">
        <v>1459</v>
      </c>
    </row>
    <row r="164" spans="1:38" ht="15.75" x14ac:dyDescent="0.25">
      <c r="A164" s="177" t="s">
        <v>1512</v>
      </c>
      <c r="B164" s="175" t="str">
        <f t="shared" si="3"/>
        <v>Refus alimentaires et adaptation</v>
      </c>
      <c r="C164" s="143">
        <v>158</v>
      </c>
      <c r="D164" s="172" t="s">
        <v>1511</v>
      </c>
      <c r="E164" s="172">
        <v>79</v>
      </c>
      <c r="F164" s="172" t="s">
        <v>92</v>
      </c>
      <c r="G164" s="172" t="s">
        <v>93</v>
      </c>
      <c r="H164" s="172" t="s">
        <v>1407</v>
      </c>
      <c r="I164" s="172" t="s">
        <v>1408</v>
      </c>
      <c r="J164" s="172" t="s">
        <v>1512</v>
      </c>
      <c r="K164" s="172" t="s">
        <v>1513</v>
      </c>
      <c r="L164" s="172" t="s">
        <v>276</v>
      </c>
      <c r="M164" s="172" t="s">
        <v>1514</v>
      </c>
      <c r="N164" s="172" t="s">
        <v>1515</v>
      </c>
      <c r="O164" s="172" t="s">
        <v>1516</v>
      </c>
      <c r="P164" s="172" t="s">
        <v>102</v>
      </c>
      <c r="Q164" s="172" t="s">
        <v>103</v>
      </c>
      <c r="R164" s="172" t="s">
        <v>104</v>
      </c>
      <c r="S164" s="172" t="s">
        <v>4800</v>
      </c>
      <c r="T164" s="172" t="s">
        <v>4801</v>
      </c>
      <c r="U164" s="172" t="s">
        <v>4802</v>
      </c>
      <c r="V164" s="172" t="s">
        <v>1517</v>
      </c>
      <c r="W164" s="172" t="s">
        <v>1518</v>
      </c>
      <c r="X164" s="172" t="s">
        <v>1519</v>
      </c>
      <c r="Y164" s="172" t="s">
        <v>1520</v>
      </c>
      <c r="Z164" s="172" t="s">
        <v>1521</v>
      </c>
      <c r="AA164" s="172" t="s">
        <v>1522</v>
      </c>
      <c r="AB164" s="172" t="s">
        <v>1523</v>
      </c>
      <c r="AC164" s="172" t="s">
        <v>1524</v>
      </c>
      <c r="AD164" s="172" t="s">
        <v>1525</v>
      </c>
      <c r="AE164" s="172" t="s">
        <v>114</v>
      </c>
      <c r="AF164" s="172" t="s">
        <v>1526</v>
      </c>
      <c r="AG164" s="172" t="s">
        <v>1424</v>
      </c>
      <c r="AH164" s="172" t="s">
        <v>6008</v>
      </c>
      <c r="AI164" s="172" t="s">
        <v>6292</v>
      </c>
      <c r="AJ164" s="172" t="s">
        <v>6576</v>
      </c>
      <c r="AK164" s="173" t="s">
        <v>350</v>
      </c>
      <c r="AL164" s="174" t="s">
        <v>1527</v>
      </c>
    </row>
    <row r="165" spans="1:38" ht="15.75" x14ac:dyDescent="0.25">
      <c r="A165" s="176" t="s">
        <v>1834</v>
      </c>
      <c r="B165" s="175" t="str">
        <f t="shared" si="3"/>
        <v>Coordination cuisine, soins et salle</v>
      </c>
      <c r="C165" s="143">
        <v>159</v>
      </c>
      <c r="D165" s="172" t="s">
        <v>1831</v>
      </c>
      <c r="E165" s="172">
        <v>97</v>
      </c>
      <c r="F165" s="172" t="s">
        <v>92</v>
      </c>
      <c r="G165" s="172" t="s">
        <v>93</v>
      </c>
      <c r="H165" s="172" t="s">
        <v>1832</v>
      </c>
      <c r="I165" s="172" t="s">
        <v>1833</v>
      </c>
      <c r="J165" s="172" t="s">
        <v>1834</v>
      </c>
      <c r="K165" s="172" t="s">
        <v>1835</v>
      </c>
      <c r="L165" s="172" t="s">
        <v>276</v>
      </c>
      <c r="M165" s="172" t="s">
        <v>1836</v>
      </c>
      <c r="N165" s="172" t="s">
        <v>1837</v>
      </c>
      <c r="O165" s="172" t="s">
        <v>1838</v>
      </c>
      <c r="P165" s="172" t="s">
        <v>102</v>
      </c>
      <c r="Q165" s="172" t="s">
        <v>103</v>
      </c>
      <c r="R165" s="172" t="s">
        <v>104</v>
      </c>
      <c r="S165" s="172" t="s">
        <v>4861</v>
      </c>
      <c r="T165" s="172" t="s">
        <v>4862</v>
      </c>
      <c r="U165" s="172" t="s">
        <v>4863</v>
      </c>
      <c r="V165" s="172" t="s">
        <v>1839</v>
      </c>
      <c r="W165" s="172" t="s">
        <v>1840</v>
      </c>
      <c r="X165" s="172" t="s">
        <v>1841</v>
      </c>
      <c r="Y165" s="172" t="s">
        <v>1842</v>
      </c>
      <c r="Z165" s="172" t="s">
        <v>1843</v>
      </c>
      <c r="AA165" s="172" t="s">
        <v>1844</v>
      </c>
      <c r="AB165" s="172" t="s">
        <v>1845</v>
      </c>
      <c r="AC165" s="172" t="s">
        <v>1846</v>
      </c>
      <c r="AD165" s="172" t="s">
        <v>1847</v>
      </c>
      <c r="AE165" s="172" t="s">
        <v>692</v>
      </c>
      <c r="AF165" s="172" t="s">
        <v>1848</v>
      </c>
      <c r="AG165" s="172" t="s">
        <v>1424</v>
      </c>
      <c r="AH165" s="172" t="s">
        <v>6026</v>
      </c>
      <c r="AI165" s="172" t="s">
        <v>6310</v>
      </c>
      <c r="AJ165" s="172" t="s">
        <v>6594</v>
      </c>
      <c r="AK165" s="173" t="s">
        <v>350</v>
      </c>
      <c r="AL165" s="174" t="s">
        <v>1849</v>
      </c>
    </row>
    <row r="166" spans="1:38" ht="15.75" x14ac:dyDescent="0.25">
      <c r="A166" s="176" t="s">
        <v>2059</v>
      </c>
      <c r="B166" s="175" t="str">
        <f t="shared" si="3"/>
        <v>Cadre réglementaire et ESMS</v>
      </c>
      <c r="C166" s="143">
        <v>160</v>
      </c>
      <c r="D166" s="172" t="s">
        <v>2058</v>
      </c>
      <c r="E166" s="172">
        <v>110</v>
      </c>
      <c r="F166" s="172" t="s">
        <v>92</v>
      </c>
      <c r="G166" s="172" t="s">
        <v>2038</v>
      </c>
      <c r="H166" s="172" t="s">
        <v>2039</v>
      </c>
      <c r="I166" s="172" t="s">
        <v>2040</v>
      </c>
      <c r="J166" s="172" t="s">
        <v>2059</v>
      </c>
      <c r="K166" s="172" t="s">
        <v>2060</v>
      </c>
      <c r="L166" s="172" t="s">
        <v>276</v>
      </c>
      <c r="M166" s="172" t="s">
        <v>2061</v>
      </c>
      <c r="N166" s="172" t="s">
        <v>2062</v>
      </c>
      <c r="O166" s="172" t="s">
        <v>2063</v>
      </c>
      <c r="P166" s="172" t="s">
        <v>102</v>
      </c>
      <c r="Q166" s="172" t="s">
        <v>103</v>
      </c>
      <c r="R166" s="172" t="s">
        <v>104</v>
      </c>
      <c r="S166" s="172" t="s">
        <v>4903</v>
      </c>
      <c r="T166" s="172" t="s">
        <v>4904</v>
      </c>
      <c r="U166" s="172" t="s">
        <v>4905</v>
      </c>
      <c r="V166" s="172" t="s">
        <v>2064</v>
      </c>
      <c r="W166" s="172" t="s">
        <v>2065</v>
      </c>
      <c r="X166" s="172" t="s">
        <v>2066</v>
      </c>
      <c r="Y166" s="172" t="s">
        <v>2067</v>
      </c>
      <c r="Z166" s="172" t="s">
        <v>2068</v>
      </c>
      <c r="AA166" s="172" t="s">
        <v>2069</v>
      </c>
      <c r="AB166" s="172" t="s">
        <v>2070</v>
      </c>
      <c r="AC166" s="172" t="s">
        <v>2071</v>
      </c>
      <c r="AD166" s="172" t="s">
        <v>2072</v>
      </c>
      <c r="AE166" s="172" t="s">
        <v>692</v>
      </c>
      <c r="AF166" s="172" t="s">
        <v>2073</v>
      </c>
      <c r="AG166" s="172" t="s">
        <v>1424</v>
      </c>
      <c r="AH166" s="172" t="s">
        <v>6039</v>
      </c>
      <c r="AI166" s="172" t="s">
        <v>6323</v>
      </c>
      <c r="AJ166" s="172" t="s">
        <v>6607</v>
      </c>
      <c r="AK166" s="173" t="s">
        <v>350</v>
      </c>
      <c r="AL166" s="174" t="s">
        <v>2074</v>
      </c>
    </row>
    <row r="167" spans="1:38" ht="15.75" x14ac:dyDescent="0.25">
      <c r="A167" s="176" t="s">
        <v>2109</v>
      </c>
      <c r="B167" s="175" t="str">
        <f t="shared" si="3"/>
        <v>Cadre réglementaire et ESMS</v>
      </c>
      <c r="C167" s="143">
        <v>161</v>
      </c>
      <c r="D167" s="172" t="s">
        <v>2108</v>
      </c>
      <c r="E167" s="172">
        <v>113</v>
      </c>
      <c r="F167" s="172" t="s">
        <v>92</v>
      </c>
      <c r="G167" s="172" t="s">
        <v>2038</v>
      </c>
      <c r="H167" s="172" t="s">
        <v>2039</v>
      </c>
      <c r="I167" s="172" t="s">
        <v>2040</v>
      </c>
      <c r="J167" s="172" t="s">
        <v>2109</v>
      </c>
      <c r="K167" s="172" t="s">
        <v>2110</v>
      </c>
      <c r="L167" s="172" t="s">
        <v>276</v>
      </c>
      <c r="M167" s="172" t="s">
        <v>2111</v>
      </c>
      <c r="N167" s="172" t="s">
        <v>2112</v>
      </c>
      <c r="O167" s="172" t="s">
        <v>2113</v>
      </c>
      <c r="P167" s="172" t="s">
        <v>102</v>
      </c>
      <c r="Q167" s="172" t="s">
        <v>103</v>
      </c>
      <c r="R167" s="172" t="s">
        <v>104</v>
      </c>
      <c r="S167" s="172" t="s">
        <v>4913</v>
      </c>
      <c r="T167" s="172" t="s">
        <v>4914</v>
      </c>
      <c r="U167" s="172" t="s">
        <v>4915</v>
      </c>
      <c r="V167" s="172" t="s">
        <v>2114</v>
      </c>
      <c r="W167" s="172" t="s">
        <v>2115</v>
      </c>
      <c r="X167" s="172" t="s">
        <v>2116</v>
      </c>
      <c r="Y167" s="172" t="s">
        <v>2117</v>
      </c>
      <c r="Z167" s="172" t="s">
        <v>2118</v>
      </c>
      <c r="AA167" s="172" t="s">
        <v>2119</v>
      </c>
      <c r="AB167" s="172" t="s">
        <v>2120</v>
      </c>
      <c r="AC167" s="172" t="s">
        <v>2121</v>
      </c>
      <c r="AD167" s="172" t="s">
        <v>2122</v>
      </c>
      <c r="AE167" s="172" t="s">
        <v>692</v>
      </c>
      <c r="AF167" s="172" t="s">
        <v>2123</v>
      </c>
      <c r="AG167" s="172" t="s">
        <v>1424</v>
      </c>
      <c r="AH167" s="172" t="s">
        <v>6042</v>
      </c>
      <c r="AI167" s="172" t="s">
        <v>6326</v>
      </c>
      <c r="AJ167" s="172" t="s">
        <v>6610</v>
      </c>
      <c r="AK167" s="173" t="s">
        <v>350</v>
      </c>
      <c r="AL167" s="174" t="s">
        <v>2124</v>
      </c>
    </row>
    <row r="168" spans="1:38" ht="15.75" x14ac:dyDescent="0.25">
      <c r="A168" s="176" t="s">
        <v>2126</v>
      </c>
      <c r="B168" s="175" t="str">
        <f t="shared" si="3"/>
        <v>Cadre réglementaire et ESMS</v>
      </c>
      <c r="C168" s="143">
        <v>162</v>
      </c>
      <c r="D168" s="172" t="s">
        <v>2125</v>
      </c>
      <c r="E168" s="172">
        <v>114</v>
      </c>
      <c r="F168" s="172" t="s">
        <v>92</v>
      </c>
      <c r="G168" s="172" t="s">
        <v>2038</v>
      </c>
      <c r="H168" s="172" t="s">
        <v>2039</v>
      </c>
      <c r="I168" s="172" t="s">
        <v>2040</v>
      </c>
      <c r="J168" s="172" t="s">
        <v>2126</v>
      </c>
      <c r="K168" s="172" t="s">
        <v>2127</v>
      </c>
      <c r="L168" s="172" t="s">
        <v>276</v>
      </c>
      <c r="M168" s="172" t="s">
        <v>2128</v>
      </c>
      <c r="N168" s="172" t="s">
        <v>2129</v>
      </c>
      <c r="O168" s="172" t="s">
        <v>2130</v>
      </c>
      <c r="P168" s="172" t="s">
        <v>102</v>
      </c>
      <c r="Q168" s="172" t="s">
        <v>103</v>
      </c>
      <c r="R168" s="172" t="s">
        <v>104</v>
      </c>
      <c r="S168" s="172" t="s">
        <v>4916</v>
      </c>
      <c r="T168" s="172" t="s">
        <v>4917</v>
      </c>
      <c r="U168" s="172" t="s">
        <v>4918</v>
      </c>
      <c r="V168" s="172" t="s">
        <v>2131</v>
      </c>
      <c r="W168" s="172" t="s">
        <v>2132</v>
      </c>
      <c r="X168" s="172" t="s">
        <v>2133</v>
      </c>
      <c r="Y168" s="172" t="s">
        <v>2134</v>
      </c>
      <c r="Z168" s="172" t="s">
        <v>2135</v>
      </c>
      <c r="AA168" s="172" t="s">
        <v>2136</v>
      </c>
      <c r="AB168" s="172" t="s">
        <v>2137</v>
      </c>
      <c r="AC168" s="172" t="s">
        <v>2138</v>
      </c>
      <c r="AD168" s="172" t="s">
        <v>2139</v>
      </c>
      <c r="AE168" s="172" t="s">
        <v>692</v>
      </c>
      <c r="AF168" s="172" t="s">
        <v>2140</v>
      </c>
      <c r="AG168" s="172" t="s">
        <v>1424</v>
      </c>
      <c r="AH168" s="172" t="s">
        <v>6043</v>
      </c>
      <c r="AI168" s="172" t="s">
        <v>6327</v>
      </c>
      <c r="AJ168" s="172" t="s">
        <v>6611</v>
      </c>
      <c r="AK168" s="173" t="s">
        <v>350</v>
      </c>
      <c r="AL168" s="174" t="s">
        <v>2141</v>
      </c>
    </row>
    <row r="169" spans="1:38" ht="15.75" x14ac:dyDescent="0.25">
      <c r="A169" s="176" t="s">
        <v>2635</v>
      </c>
      <c r="B169" s="175" t="str">
        <f t="shared" si="3"/>
        <v>Autonomie, outils et manger-main</v>
      </c>
      <c r="C169" s="143">
        <v>163</v>
      </c>
      <c r="D169" s="172" t="s">
        <v>2634</v>
      </c>
      <c r="E169" s="172">
        <v>143</v>
      </c>
      <c r="F169" s="172" t="s">
        <v>92</v>
      </c>
      <c r="G169" s="172" t="s">
        <v>93</v>
      </c>
      <c r="H169" s="172" t="s">
        <v>2615</v>
      </c>
      <c r="I169" s="172" t="s">
        <v>2616</v>
      </c>
      <c r="J169" s="172" t="s">
        <v>2635</v>
      </c>
      <c r="K169" s="172" t="s">
        <v>2636</v>
      </c>
      <c r="L169" s="172" t="s">
        <v>276</v>
      </c>
      <c r="M169" s="172" t="s">
        <v>2637</v>
      </c>
      <c r="N169" s="172" t="s">
        <v>2638</v>
      </c>
      <c r="O169" s="172" t="s">
        <v>2639</v>
      </c>
      <c r="P169" s="172" t="s">
        <v>102</v>
      </c>
      <c r="Q169" s="172" t="s">
        <v>103</v>
      </c>
      <c r="R169" s="172" t="s">
        <v>104</v>
      </c>
      <c r="S169" s="172" t="s">
        <v>5012</v>
      </c>
      <c r="T169" s="172" t="s">
        <v>5013</v>
      </c>
      <c r="U169" s="172" t="s">
        <v>5014</v>
      </c>
      <c r="V169" s="172" t="s">
        <v>2640</v>
      </c>
      <c r="W169" s="172" t="s">
        <v>2641</v>
      </c>
      <c r="X169" s="172" t="s">
        <v>2642</v>
      </c>
      <c r="Y169" s="172" t="s">
        <v>2643</v>
      </c>
      <c r="Z169" s="172" t="s">
        <v>2644</v>
      </c>
      <c r="AA169" s="172" t="s">
        <v>2645</v>
      </c>
      <c r="AB169" s="172" t="s">
        <v>2646</v>
      </c>
      <c r="AC169" s="172" t="s">
        <v>2647</v>
      </c>
      <c r="AD169" s="172" t="s">
        <v>2648</v>
      </c>
      <c r="AE169" s="172" t="s">
        <v>2631</v>
      </c>
      <c r="AF169" s="172" t="s">
        <v>2649</v>
      </c>
      <c r="AG169" s="172" t="s">
        <v>1424</v>
      </c>
      <c r="AH169" s="172" t="s">
        <v>6072</v>
      </c>
      <c r="AI169" s="172" t="s">
        <v>6356</v>
      </c>
      <c r="AJ169" s="172" t="s">
        <v>6640</v>
      </c>
      <c r="AK169" s="173" t="s">
        <v>350</v>
      </c>
      <c r="AL169" s="174" t="s">
        <v>2650</v>
      </c>
    </row>
    <row r="170" spans="1:38" ht="15.75" x14ac:dyDescent="0.25">
      <c r="A170" s="176" t="s">
        <v>2913</v>
      </c>
      <c r="B170" s="175" t="str">
        <f t="shared" si="3"/>
        <v>Coordination cuisine, soins et salle</v>
      </c>
      <c r="C170" s="143">
        <v>164</v>
      </c>
      <c r="D170" s="172" t="s">
        <v>2911</v>
      </c>
      <c r="E170" s="172">
        <v>161</v>
      </c>
      <c r="F170" s="172" t="s">
        <v>92</v>
      </c>
      <c r="G170" s="172" t="s">
        <v>331</v>
      </c>
      <c r="H170" s="172" t="s">
        <v>1832</v>
      </c>
      <c r="I170" s="172" t="s">
        <v>2912</v>
      </c>
      <c r="J170" s="172" t="s">
        <v>2913</v>
      </c>
      <c r="K170" s="172" t="s">
        <v>2914</v>
      </c>
      <c r="L170" s="172" t="s">
        <v>276</v>
      </c>
      <c r="M170" s="172" t="s">
        <v>2914</v>
      </c>
      <c r="N170" s="172" t="s">
        <v>2914</v>
      </c>
      <c r="O170" s="172" t="s">
        <v>2914</v>
      </c>
      <c r="P170" s="172" t="s">
        <v>102</v>
      </c>
      <c r="Q170" s="172" t="s">
        <v>103</v>
      </c>
      <c r="R170" s="172" t="s">
        <v>104</v>
      </c>
      <c r="S170" s="172" t="s">
        <v>5073</v>
      </c>
      <c r="T170" s="172" t="s">
        <v>5074</v>
      </c>
      <c r="U170" s="172" t="s">
        <v>5075</v>
      </c>
      <c r="V170" s="172" t="s">
        <v>2915</v>
      </c>
      <c r="W170" s="172" t="s">
        <v>2916</v>
      </c>
      <c r="X170" s="172" t="s">
        <v>2917</v>
      </c>
      <c r="Y170" s="172" t="s">
        <v>2918</v>
      </c>
      <c r="Z170" s="172" t="s">
        <v>2919</v>
      </c>
      <c r="AA170" s="172" t="s">
        <v>2920</v>
      </c>
      <c r="AB170" s="172" t="s">
        <v>2921</v>
      </c>
      <c r="AC170" s="172" t="s">
        <v>2922</v>
      </c>
      <c r="AD170" s="172" t="s">
        <v>2923</v>
      </c>
      <c r="AE170" s="172" t="s">
        <v>2785</v>
      </c>
      <c r="AF170" s="172" t="s">
        <v>2835</v>
      </c>
      <c r="AG170" s="172" t="s">
        <v>2836</v>
      </c>
      <c r="AH170" s="172" t="s">
        <v>6089</v>
      </c>
      <c r="AI170" s="172" t="s">
        <v>6373</v>
      </c>
      <c r="AJ170" s="172" t="s">
        <v>6657</v>
      </c>
      <c r="AK170" s="173" t="s">
        <v>2837</v>
      </c>
      <c r="AL170" s="174" t="s">
        <v>2924</v>
      </c>
    </row>
    <row r="171" spans="1:38" ht="15.75" x14ac:dyDescent="0.25">
      <c r="A171" s="176" t="s">
        <v>2969</v>
      </c>
      <c r="B171" s="175" t="str">
        <f t="shared" si="3"/>
        <v>Production cuisine, hygiène et PMS</v>
      </c>
      <c r="C171" s="143">
        <v>165</v>
      </c>
      <c r="D171" s="172" t="s">
        <v>2967</v>
      </c>
      <c r="E171" s="172">
        <v>165</v>
      </c>
      <c r="F171" s="172" t="s">
        <v>92</v>
      </c>
      <c r="G171" s="172" t="s">
        <v>93</v>
      </c>
      <c r="H171" s="172" t="s">
        <v>970</v>
      </c>
      <c r="I171" s="172" t="s">
        <v>2968</v>
      </c>
      <c r="J171" s="172" t="s">
        <v>2969</v>
      </c>
      <c r="K171" s="172" t="s">
        <v>2970</v>
      </c>
      <c r="L171" s="172" t="s">
        <v>182</v>
      </c>
      <c r="M171" s="172" t="s">
        <v>2970</v>
      </c>
      <c r="N171" s="172" t="s">
        <v>2970</v>
      </c>
      <c r="O171" s="172" t="s">
        <v>2970</v>
      </c>
      <c r="P171" s="172" t="s">
        <v>102</v>
      </c>
      <c r="Q171" s="172" t="s">
        <v>103</v>
      </c>
      <c r="R171" s="172" t="s">
        <v>104</v>
      </c>
      <c r="S171" s="172" t="s">
        <v>5085</v>
      </c>
      <c r="T171" s="172" t="s">
        <v>5086</v>
      </c>
      <c r="U171" s="172" t="s">
        <v>5087</v>
      </c>
      <c r="V171" s="172" t="s">
        <v>2971</v>
      </c>
      <c r="W171" s="172" t="s">
        <v>2972</v>
      </c>
      <c r="X171" s="172" t="s">
        <v>2973</v>
      </c>
      <c r="Y171" s="172" t="s">
        <v>2974</v>
      </c>
      <c r="Z171" s="172" t="s">
        <v>2975</v>
      </c>
      <c r="AA171" s="172" t="s">
        <v>2976</v>
      </c>
      <c r="AB171" s="172" t="s">
        <v>2977</v>
      </c>
      <c r="AC171" s="172" t="s">
        <v>2978</v>
      </c>
      <c r="AD171" s="172" t="s">
        <v>2979</v>
      </c>
      <c r="AE171" s="172" t="s">
        <v>986</v>
      </c>
      <c r="AF171" s="172" t="s">
        <v>2835</v>
      </c>
      <c r="AG171" s="172" t="s">
        <v>2836</v>
      </c>
      <c r="AH171" s="172" t="s">
        <v>6093</v>
      </c>
      <c r="AI171" s="172" t="s">
        <v>6377</v>
      </c>
      <c r="AJ171" s="172" t="s">
        <v>6661</v>
      </c>
      <c r="AK171" s="173" t="s">
        <v>2837</v>
      </c>
      <c r="AL171" s="174" t="s">
        <v>2980</v>
      </c>
    </row>
    <row r="172" spans="1:38" ht="15.75" x14ac:dyDescent="0.25">
      <c r="A172" s="176" t="s">
        <v>2995</v>
      </c>
      <c r="B172" s="175" t="str">
        <f t="shared" si="3"/>
        <v>Santé, nutrition et hydratation</v>
      </c>
      <c r="C172" s="143">
        <v>166</v>
      </c>
      <c r="D172" s="172" t="s">
        <v>2994</v>
      </c>
      <c r="E172" s="172">
        <v>168</v>
      </c>
      <c r="F172" s="172" t="s">
        <v>92</v>
      </c>
      <c r="G172" s="172" t="s">
        <v>93</v>
      </c>
      <c r="H172" s="172" t="s">
        <v>554</v>
      </c>
      <c r="I172" s="172" t="s">
        <v>2842</v>
      </c>
      <c r="J172" s="172" t="s">
        <v>2995</v>
      </c>
      <c r="K172" s="172" t="s">
        <v>2996</v>
      </c>
      <c r="L172" s="172" t="s">
        <v>276</v>
      </c>
      <c r="M172" s="172" t="s">
        <v>2997</v>
      </c>
      <c r="N172" s="172" t="s">
        <v>2998</v>
      </c>
      <c r="O172" s="172" t="s">
        <v>2996</v>
      </c>
      <c r="P172" s="172" t="s">
        <v>102</v>
      </c>
      <c r="Q172" s="172" t="s">
        <v>103</v>
      </c>
      <c r="R172" s="172" t="s">
        <v>104</v>
      </c>
      <c r="S172" s="172" t="s">
        <v>5096</v>
      </c>
      <c r="T172" s="172" t="s">
        <v>5097</v>
      </c>
      <c r="U172" s="172" t="s">
        <v>5098</v>
      </c>
      <c r="V172" s="172" t="s">
        <v>2845</v>
      </c>
      <c r="W172" s="172" t="s">
        <v>2846</v>
      </c>
      <c r="X172" s="172" t="s">
        <v>2847</v>
      </c>
      <c r="Y172" s="172" t="s">
        <v>2848</v>
      </c>
      <c r="Z172" s="172" t="s">
        <v>2849</v>
      </c>
      <c r="AA172" s="172" t="s">
        <v>2850</v>
      </c>
      <c r="AB172" s="172" t="s">
        <v>2851</v>
      </c>
      <c r="AC172" s="172" t="s">
        <v>2852</v>
      </c>
      <c r="AD172" s="172" t="s">
        <v>2853</v>
      </c>
      <c r="AE172" s="172" t="s">
        <v>570</v>
      </c>
      <c r="AF172" s="172" t="s">
        <v>2986</v>
      </c>
      <c r="AG172" s="172" t="s">
        <v>2987</v>
      </c>
      <c r="AH172" s="172" t="s">
        <v>6096</v>
      </c>
      <c r="AI172" s="172" t="s">
        <v>6380</v>
      </c>
      <c r="AJ172" s="172" t="s">
        <v>6664</v>
      </c>
      <c r="AK172" s="173" t="s">
        <v>2988</v>
      </c>
      <c r="AL172" s="174" t="s">
        <v>2995</v>
      </c>
    </row>
    <row r="173" spans="1:38" ht="15.75" x14ac:dyDescent="0.25">
      <c r="A173" s="176" t="s">
        <v>3005</v>
      </c>
      <c r="B173" s="175" t="str">
        <f t="shared" si="3"/>
        <v>Service, accompagnement et observation</v>
      </c>
      <c r="C173" s="143">
        <v>167</v>
      </c>
      <c r="D173" s="172" t="s">
        <v>3004</v>
      </c>
      <c r="E173" s="172">
        <v>170</v>
      </c>
      <c r="F173" s="172" t="s">
        <v>92</v>
      </c>
      <c r="G173" s="172" t="s">
        <v>93</v>
      </c>
      <c r="H173" s="172" t="s">
        <v>1189</v>
      </c>
      <c r="I173" s="172" t="s">
        <v>2870</v>
      </c>
      <c r="J173" s="172" t="s">
        <v>3005</v>
      </c>
      <c r="K173" s="172" t="s">
        <v>3006</v>
      </c>
      <c r="L173" s="172" t="s">
        <v>276</v>
      </c>
      <c r="M173" s="172" t="s">
        <v>3007</v>
      </c>
      <c r="N173" s="172" t="s">
        <v>3008</v>
      </c>
      <c r="O173" s="172" t="s">
        <v>3006</v>
      </c>
      <c r="P173" s="172" t="s">
        <v>102</v>
      </c>
      <c r="Q173" s="172" t="s">
        <v>103</v>
      </c>
      <c r="R173" s="172" t="s">
        <v>104</v>
      </c>
      <c r="S173" s="172" t="s">
        <v>5103</v>
      </c>
      <c r="T173" s="172" t="s">
        <v>5104</v>
      </c>
      <c r="U173" s="172" t="s">
        <v>5105</v>
      </c>
      <c r="V173" s="172" t="s">
        <v>2873</v>
      </c>
      <c r="W173" s="172" t="s">
        <v>2874</v>
      </c>
      <c r="X173" s="172" t="s">
        <v>2875</v>
      </c>
      <c r="Y173" s="172" t="s">
        <v>2876</v>
      </c>
      <c r="Z173" s="172" t="s">
        <v>2877</v>
      </c>
      <c r="AA173" s="172" t="s">
        <v>2878</v>
      </c>
      <c r="AB173" s="172" t="s">
        <v>2879</v>
      </c>
      <c r="AC173" s="172" t="s">
        <v>2880</v>
      </c>
      <c r="AD173" s="172" t="s">
        <v>2881</v>
      </c>
      <c r="AE173" s="172" t="s">
        <v>692</v>
      </c>
      <c r="AF173" s="172" t="s">
        <v>2986</v>
      </c>
      <c r="AG173" s="172" t="s">
        <v>2987</v>
      </c>
      <c r="AH173" s="172" t="s">
        <v>6098</v>
      </c>
      <c r="AI173" s="172" t="s">
        <v>6382</v>
      </c>
      <c r="AJ173" s="172" t="s">
        <v>6666</v>
      </c>
      <c r="AK173" s="173" t="s">
        <v>2988</v>
      </c>
      <c r="AL173" s="174" t="s">
        <v>3005</v>
      </c>
    </row>
    <row r="174" spans="1:38" ht="15.75" x14ac:dyDescent="0.25">
      <c r="A174" s="176" t="s">
        <v>3045</v>
      </c>
      <c r="B174" s="175" t="str">
        <f t="shared" si="3"/>
        <v>Qualité du repas, appétence et identification</v>
      </c>
      <c r="C174" s="143">
        <v>168</v>
      </c>
      <c r="D174" s="172" t="s">
        <v>3044</v>
      </c>
      <c r="E174" s="172">
        <v>176</v>
      </c>
      <c r="F174" s="172" t="s">
        <v>92</v>
      </c>
      <c r="G174" s="172" t="s">
        <v>331</v>
      </c>
      <c r="H174" s="172" t="s">
        <v>764</v>
      </c>
      <c r="I174" s="172" t="s">
        <v>2856</v>
      </c>
      <c r="J174" s="172" t="s">
        <v>3045</v>
      </c>
      <c r="K174" s="172" t="s">
        <v>3046</v>
      </c>
      <c r="L174" s="172" t="s">
        <v>276</v>
      </c>
      <c r="M174" s="172" t="s">
        <v>3047</v>
      </c>
      <c r="N174" s="172" t="s">
        <v>3048</v>
      </c>
      <c r="O174" s="172" t="s">
        <v>3046</v>
      </c>
      <c r="P174" s="172" t="s">
        <v>102</v>
      </c>
      <c r="Q174" s="172" t="s">
        <v>103</v>
      </c>
      <c r="R174" s="172" t="s">
        <v>104</v>
      </c>
      <c r="S174" s="172" t="s">
        <v>5122</v>
      </c>
      <c r="T174" s="172" t="s">
        <v>5123</v>
      </c>
      <c r="U174" s="172" t="s">
        <v>5124</v>
      </c>
      <c r="V174" s="172" t="s">
        <v>2859</v>
      </c>
      <c r="W174" s="172" t="s">
        <v>2860</v>
      </c>
      <c r="X174" s="172" t="s">
        <v>2861</v>
      </c>
      <c r="Y174" s="172" t="s">
        <v>2862</v>
      </c>
      <c r="Z174" s="172" t="s">
        <v>2863</v>
      </c>
      <c r="AA174" s="172" t="s">
        <v>2864</v>
      </c>
      <c r="AB174" s="172" t="s">
        <v>2865</v>
      </c>
      <c r="AC174" s="172" t="s">
        <v>2866</v>
      </c>
      <c r="AD174" s="172" t="s">
        <v>2867</v>
      </c>
      <c r="AE174" s="172" t="s">
        <v>114</v>
      </c>
      <c r="AF174" s="172" t="s">
        <v>2986</v>
      </c>
      <c r="AG174" s="172" t="s">
        <v>2987</v>
      </c>
      <c r="AH174" s="172" t="s">
        <v>6104</v>
      </c>
      <c r="AI174" s="172" t="s">
        <v>6388</v>
      </c>
      <c r="AJ174" s="172" t="s">
        <v>6672</v>
      </c>
      <c r="AK174" s="173" t="s">
        <v>2988</v>
      </c>
      <c r="AL174" s="174" t="s">
        <v>3045</v>
      </c>
    </row>
    <row r="175" spans="1:38" ht="15.75" x14ac:dyDescent="0.25">
      <c r="A175" s="176" t="s">
        <v>3433</v>
      </c>
      <c r="B175" s="175" t="str">
        <f t="shared" si="3"/>
        <v>Textures et niveaux IDDSI</v>
      </c>
      <c r="C175" s="143">
        <v>169</v>
      </c>
      <c r="D175" s="172" t="s">
        <v>3431</v>
      </c>
      <c r="E175" s="172">
        <v>206</v>
      </c>
      <c r="F175" s="172" t="s">
        <v>3243</v>
      </c>
      <c r="G175" s="172" t="s">
        <v>3244</v>
      </c>
      <c r="H175" s="172" t="s">
        <v>94</v>
      </c>
      <c r="I175" s="172" t="s">
        <v>3432</v>
      </c>
      <c r="J175" s="172" t="s">
        <v>3433</v>
      </c>
      <c r="K175" s="172" t="s">
        <v>3434</v>
      </c>
      <c r="L175" s="172" t="s">
        <v>3435</v>
      </c>
      <c r="M175" s="172" t="s">
        <v>3436</v>
      </c>
      <c r="N175" s="172" t="s">
        <v>3437</v>
      </c>
      <c r="O175" s="172" t="s">
        <v>3438</v>
      </c>
      <c r="P175" s="172" t="s">
        <v>3252</v>
      </c>
      <c r="Q175" s="172" t="s">
        <v>3253</v>
      </c>
      <c r="R175" s="172" t="s">
        <v>3254</v>
      </c>
      <c r="S175" s="172" t="s">
        <v>5220</v>
      </c>
      <c r="T175" s="172" t="s">
        <v>5221</v>
      </c>
      <c r="U175" s="172" t="s">
        <v>5222</v>
      </c>
      <c r="V175" s="172" t="s">
        <v>3439</v>
      </c>
      <c r="W175" s="172" t="s">
        <v>3256</v>
      </c>
      <c r="X175" s="172" t="s">
        <v>3257</v>
      </c>
      <c r="Y175" s="172" t="s">
        <v>3440</v>
      </c>
      <c r="Z175" s="172" t="s">
        <v>3259</v>
      </c>
      <c r="AA175" s="172" t="s">
        <v>3260</v>
      </c>
      <c r="AB175" s="172" t="s">
        <v>3441</v>
      </c>
      <c r="AC175" s="172" t="s">
        <v>3262</v>
      </c>
      <c r="AD175" s="172" t="s">
        <v>3263</v>
      </c>
      <c r="AE175" s="172" t="s">
        <v>3442</v>
      </c>
      <c r="AF175" s="172" t="s">
        <v>3265</v>
      </c>
      <c r="AG175" s="172" t="s">
        <v>3443</v>
      </c>
      <c r="AH175" s="172" t="s">
        <v>6134</v>
      </c>
      <c r="AI175" s="172" t="s">
        <v>6418</v>
      </c>
      <c r="AJ175" s="172" t="s">
        <v>6702</v>
      </c>
      <c r="AK175" s="173" t="s">
        <v>328</v>
      </c>
      <c r="AL175" s="174" t="s">
        <v>3444</v>
      </c>
    </row>
    <row r="176" spans="1:38" ht="15.75" x14ac:dyDescent="0.25">
      <c r="A176" s="176" t="s">
        <v>3433</v>
      </c>
      <c r="B176" s="175" t="str">
        <f t="shared" si="3"/>
        <v>Textures et niveaux IDDSI</v>
      </c>
      <c r="C176" s="143">
        <v>170</v>
      </c>
      <c r="D176" s="172" t="s">
        <v>3445</v>
      </c>
      <c r="E176" s="172">
        <v>207</v>
      </c>
      <c r="F176" s="172" t="s">
        <v>3243</v>
      </c>
      <c r="G176" s="172" t="s">
        <v>3244</v>
      </c>
      <c r="H176" s="172" t="s">
        <v>94</v>
      </c>
      <c r="I176" s="172" t="s">
        <v>3432</v>
      </c>
      <c r="J176" s="172" t="s">
        <v>3433</v>
      </c>
      <c r="K176" s="172" t="s">
        <v>3446</v>
      </c>
      <c r="L176" s="172" t="s">
        <v>3447</v>
      </c>
      <c r="M176" s="172" t="s">
        <v>3448</v>
      </c>
      <c r="N176" s="172" t="s">
        <v>3449</v>
      </c>
      <c r="O176" s="172" t="s">
        <v>3450</v>
      </c>
      <c r="P176" s="172" t="s">
        <v>3252</v>
      </c>
      <c r="Q176" s="172" t="s">
        <v>3253</v>
      </c>
      <c r="R176" s="172" t="s">
        <v>3254</v>
      </c>
      <c r="S176" s="172" t="s">
        <v>5223</v>
      </c>
      <c r="T176" s="172" t="s">
        <v>5224</v>
      </c>
      <c r="U176" s="172" t="s">
        <v>5225</v>
      </c>
      <c r="V176" s="172" t="s">
        <v>3451</v>
      </c>
      <c r="W176" s="172" t="s">
        <v>3256</v>
      </c>
      <c r="X176" s="172" t="s">
        <v>3257</v>
      </c>
      <c r="Y176" s="172" t="s">
        <v>3452</v>
      </c>
      <c r="Z176" s="172" t="s">
        <v>3259</v>
      </c>
      <c r="AA176" s="172" t="s">
        <v>3260</v>
      </c>
      <c r="AB176" s="172" t="s">
        <v>3453</v>
      </c>
      <c r="AC176" s="172" t="s">
        <v>3262</v>
      </c>
      <c r="AD176" s="172" t="s">
        <v>3263</v>
      </c>
      <c r="AE176" s="172" t="s">
        <v>3442</v>
      </c>
      <c r="AF176" s="172" t="s">
        <v>3265</v>
      </c>
      <c r="AG176" s="172" t="s">
        <v>3454</v>
      </c>
      <c r="AH176" s="172" t="s">
        <v>6135</v>
      </c>
      <c r="AI176" s="172" t="s">
        <v>6419</v>
      </c>
      <c r="AJ176" s="172" t="s">
        <v>6703</v>
      </c>
      <c r="AK176" s="173" t="s">
        <v>328</v>
      </c>
      <c r="AL176" s="174" t="s">
        <v>3455</v>
      </c>
    </row>
    <row r="177" spans="1:38" ht="15.75" x14ac:dyDescent="0.25">
      <c r="A177" s="176" t="s">
        <v>3433</v>
      </c>
      <c r="B177" s="175" t="str">
        <f t="shared" si="3"/>
        <v>Textures et niveaux IDDSI</v>
      </c>
      <c r="C177" s="143">
        <v>171</v>
      </c>
      <c r="D177" s="172" t="s">
        <v>3456</v>
      </c>
      <c r="E177" s="172">
        <v>208</v>
      </c>
      <c r="F177" s="172" t="s">
        <v>3243</v>
      </c>
      <c r="G177" s="172" t="s">
        <v>3244</v>
      </c>
      <c r="H177" s="172" t="s">
        <v>94</v>
      </c>
      <c r="I177" s="172" t="s">
        <v>3432</v>
      </c>
      <c r="J177" s="172" t="s">
        <v>3433</v>
      </c>
      <c r="K177" s="172" t="s">
        <v>3457</v>
      </c>
      <c r="L177" s="172" t="s">
        <v>182</v>
      </c>
      <c r="M177" s="172" t="s">
        <v>3458</v>
      </c>
      <c r="N177" s="172" t="s">
        <v>3349</v>
      </c>
      <c r="O177" s="172" t="s">
        <v>3459</v>
      </c>
      <c r="P177" s="172" t="s">
        <v>3252</v>
      </c>
      <c r="Q177" s="172" t="s">
        <v>3253</v>
      </c>
      <c r="R177" s="172" t="s">
        <v>3254</v>
      </c>
      <c r="S177" s="172" t="s">
        <v>5226</v>
      </c>
      <c r="T177" s="172" t="s">
        <v>5227</v>
      </c>
      <c r="U177" s="172" t="s">
        <v>5228</v>
      </c>
      <c r="V177" s="172" t="s">
        <v>3460</v>
      </c>
      <c r="W177" s="172" t="s">
        <v>3256</v>
      </c>
      <c r="X177" s="172" t="s">
        <v>3257</v>
      </c>
      <c r="Y177" s="172" t="s">
        <v>3461</v>
      </c>
      <c r="Z177" s="172" t="s">
        <v>3259</v>
      </c>
      <c r="AA177" s="172" t="s">
        <v>3260</v>
      </c>
      <c r="AB177" s="172" t="s">
        <v>3462</v>
      </c>
      <c r="AC177" s="172" t="s">
        <v>3262</v>
      </c>
      <c r="AD177" s="172" t="s">
        <v>3263</v>
      </c>
      <c r="AE177" s="172" t="s">
        <v>3442</v>
      </c>
      <c r="AF177" s="172" t="s">
        <v>3265</v>
      </c>
      <c r="AG177" s="172" t="s">
        <v>3463</v>
      </c>
      <c r="AH177" s="172" t="s">
        <v>6136</v>
      </c>
      <c r="AI177" s="172" t="s">
        <v>6420</v>
      </c>
      <c r="AJ177" s="172" t="s">
        <v>6704</v>
      </c>
      <c r="AK177" s="173" t="s">
        <v>328</v>
      </c>
      <c r="AL177" s="174" t="s">
        <v>3464</v>
      </c>
    </row>
    <row r="178" spans="1:38" ht="15.75" x14ac:dyDescent="0.25">
      <c r="A178" s="176" t="s">
        <v>3433</v>
      </c>
      <c r="B178" s="175" t="str">
        <f t="shared" si="3"/>
        <v>Textures et niveaux IDDSI</v>
      </c>
      <c r="C178" s="143">
        <v>172</v>
      </c>
      <c r="D178" s="172" t="s">
        <v>3465</v>
      </c>
      <c r="E178" s="172">
        <v>209</v>
      </c>
      <c r="F178" s="172" t="s">
        <v>3243</v>
      </c>
      <c r="G178" s="172" t="s">
        <v>3244</v>
      </c>
      <c r="H178" s="172" t="s">
        <v>94</v>
      </c>
      <c r="I178" s="172" t="s">
        <v>3432</v>
      </c>
      <c r="J178" s="172" t="s">
        <v>3433</v>
      </c>
      <c r="K178" s="172" t="s">
        <v>3466</v>
      </c>
      <c r="L178" s="172" t="s">
        <v>3467</v>
      </c>
      <c r="M178" s="172" t="s">
        <v>3468</v>
      </c>
      <c r="N178" s="172" t="s">
        <v>3469</v>
      </c>
      <c r="O178" s="172" t="s">
        <v>3470</v>
      </c>
      <c r="P178" s="172" t="s">
        <v>3252</v>
      </c>
      <c r="Q178" s="172" t="s">
        <v>3253</v>
      </c>
      <c r="R178" s="172" t="s">
        <v>3254</v>
      </c>
      <c r="S178" s="172" t="s">
        <v>5230</v>
      </c>
      <c r="T178" s="172" t="s">
        <v>5231</v>
      </c>
      <c r="U178" s="172" t="s">
        <v>5232</v>
      </c>
      <c r="V178" s="172" t="s">
        <v>3471</v>
      </c>
      <c r="W178" s="172" t="s">
        <v>3256</v>
      </c>
      <c r="X178" s="172" t="s">
        <v>3257</v>
      </c>
      <c r="Y178" s="172" t="s">
        <v>3472</v>
      </c>
      <c r="Z178" s="172" t="s">
        <v>3259</v>
      </c>
      <c r="AA178" s="172" t="s">
        <v>3260</v>
      </c>
      <c r="AB178" s="172" t="s">
        <v>3473</v>
      </c>
      <c r="AC178" s="172" t="s">
        <v>3262</v>
      </c>
      <c r="AD178" s="172" t="s">
        <v>3263</v>
      </c>
      <c r="AE178" s="172" t="s">
        <v>3442</v>
      </c>
      <c r="AF178" s="172" t="s">
        <v>3265</v>
      </c>
      <c r="AG178" s="172" t="s">
        <v>3474</v>
      </c>
      <c r="AH178" s="172" t="s">
        <v>6137</v>
      </c>
      <c r="AI178" s="172" t="s">
        <v>6421</v>
      </c>
      <c r="AJ178" s="172" t="s">
        <v>6705</v>
      </c>
      <c r="AK178" s="173" t="s">
        <v>328</v>
      </c>
      <c r="AL178" s="174" t="s">
        <v>3475</v>
      </c>
    </row>
    <row r="179" spans="1:38" ht="15.75" x14ac:dyDescent="0.25">
      <c r="A179" s="176" t="s">
        <v>3433</v>
      </c>
      <c r="B179" s="175" t="str">
        <f t="shared" si="3"/>
        <v>Textures et niveaux IDDSI</v>
      </c>
      <c r="C179" s="143">
        <v>173</v>
      </c>
      <c r="D179" s="172" t="s">
        <v>3476</v>
      </c>
      <c r="E179" s="172">
        <v>210</v>
      </c>
      <c r="F179" s="172" t="s">
        <v>3243</v>
      </c>
      <c r="G179" s="172" t="s">
        <v>3244</v>
      </c>
      <c r="H179" s="172" t="s">
        <v>94</v>
      </c>
      <c r="I179" s="172" t="s">
        <v>3432</v>
      </c>
      <c r="J179" s="172" t="s">
        <v>3433</v>
      </c>
      <c r="K179" s="172" t="s">
        <v>3477</v>
      </c>
      <c r="L179" s="172" t="s">
        <v>3422</v>
      </c>
      <c r="M179" s="172" t="s">
        <v>3478</v>
      </c>
      <c r="N179" s="172" t="s">
        <v>3424</v>
      </c>
      <c r="O179" s="172" t="s">
        <v>3479</v>
      </c>
      <c r="P179" s="172" t="s">
        <v>3252</v>
      </c>
      <c r="Q179" s="172" t="s">
        <v>3253</v>
      </c>
      <c r="R179" s="172" t="s">
        <v>3254</v>
      </c>
      <c r="S179" s="172" t="s">
        <v>5233</v>
      </c>
      <c r="T179" s="172" t="s">
        <v>5234</v>
      </c>
      <c r="U179" s="172" t="s">
        <v>5235</v>
      </c>
      <c r="V179" s="172" t="s">
        <v>3480</v>
      </c>
      <c r="W179" s="172" t="s">
        <v>3256</v>
      </c>
      <c r="X179" s="172" t="s">
        <v>3257</v>
      </c>
      <c r="Y179" s="172" t="s">
        <v>3481</v>
      </c>
      <c r="Z179" s="172" t="s">
        <v>3259</v>
      </c>
      <c r="AA179" s="172" t="s">
        <v>3260</v>
      </c>
      <c r="AB179" s="172" t="s">
        <v>3482</v>
      </c>
      <c r="AC179" s="172" t="s">
        <v>3262</v>
      </c>
      <c r="AD179" s="172" t="s">
        <v>3263</v>
      </c>
      <c r="AE179" s="172" t="s">
        <v>3442</v>
      </c>
      <c r="AF179" s="172" t="s">
        <v>3265</v>
      </c>
      <c r="AG179" s="172" t="s">
        <v>3483</v>
      </c>
      <c r="AH179" s="172" t="s">
        <v>6138</v>
      </c>
      <c r="AI179" s="172" t="s">
        <v>6422</v>
      </c>
      <c r="AJ179" s="172" t="s">
        <v>6706</v>
      </c>
      <c r="AK179" s="173" t="s">
        <v>328</v>
      </c>
      <c r="AL179" s="174" t="s">
        <v>3484</v>
      </c>
    </row>
    <row r="180" spans="1:38" ht="15.75" x14ac:dyDescent="0.25">
      <c r="A180" s="176" t="s">
        <v>3433</v>
      </c>
      <c r="B180" s="175" t="str">
        <f t="shared" si="3"/>
        <v>Textures et niveaux IDDSI</v>
      </c>
      <c r="C180" s="143">
        <v>174</v>
      </c>
      <c r="D180" s="172" t="s">
        <v>3485</v>
      </c>
      <c r="E180" s="172">
        <v>211</v>
      </c>
      <c r="F180" s="172" t="s">
        <v>3243</v>
      </c>
      <c r="G180" s="172" t="s">
        <v>3244</v>
      </c>
      <c r="H180" s="172" t="s">
        <v>94</v>
      </c>
      <c r="I180" s="172" t="s">
        <v>3432</v>
      </c>
      <c r="J180" s="172" t="s">
        <v>3433</v>
      </c>
      <c r="K180" s="172" t="s">
        <v>3486</v>
      </c>
      <c r="L180" s="172" t="s">
        <v>2262</v>
      </c>
      <c r="M180" s="172" t="s">
        <v>3487</v>
      </c>
      <c r="N180" s="172" t="s">
        <v>3488</v>
      </c>
      <c r="O180" s="172" t="s">
        <v>3489</v>
      </c>
      <c r="P180" s="172" t="s">
        <v>3252</v>
      </c>
      <c r="Q180" s="172" t="s">
        <v>3253</v>
      </c>
      <c r="R180" s="172" t="s">
        <v>3254</v>
      </c>
      <c r="S180" s="172" t="s">
        <v>5236</v>
      </c>
      <c r="T180" s="172" t="s">
        <v>5237</v>
      </c>
      <c r="U180" s="172" t="s">
        <v>5238</v>
      </c>
      <c r="V180" s="172" t="s">
        <v>3490</v>
      </c>
      <c r="W180" s="172" t="s">
        <v>3256</v>
      </c>
      <c r="X180" s="172" t="s">
        <v>3257</v>
      </c>
      <c r="Y180" s="172" t="s">
        <v>3491</v>
      </c>
      <c r="Z180" s="172" t="s">
        <v>3259</v>
      </c>
      <c r="AA180" s="172" t="s">
        <v>3260</v>
      </c>
      <c r="AB180" s="172" t="s">
        <v>3492</v>
      </c>
      <c r="AC180" s="172" t="s">
        <v>3262</v>
      </c>
      <c r="AD180" s="172" t="s">
        <v>3263</v>
      </c>
      <c r="AE180" s="172" t="s">
        <v>3442</v>
      </c>
      <c r="AF180" s="172" t="s">
        <v>3265</v>
      </c>
      <c r="AG180" s="172" t="s">
        <v>3493</v>
      </c>
      <c r="AH180" s="172" t="s">
        <v>6139</v>
      </c>
      <c r="AI180" s="172" t="s">
        <v>6423</v>
      </c>
      <c r="AJ180" s="172" t="s">
        <v>6707</v>
      </c>
      <c r="AK180" s="173" t="s">
        <v>328</v>
      </c>
      <c r="AL180" s="174" t="s">
        <v>3494</v>
      </c>
    </row>
    <row r="181" spans="1:38" ht="15.75" x14ac:dyDescent="0.25">
      <c r="A181" s="176" t="s">
        <v>3433</v>
      </c>
      <c r="B181" s="175" t="str">
        <f t="shared" si="3"/>
        <v>Textures et niveaux IDDSI</v>
      </c>
      <c r="C181" s="143">
        <v>175</v>
      </c>
      <c r="D181" s="172" t="s">
        <v>3495</v>
      </c>
      <c r="E181" s="172">
        <v>212</v>
      </c>
      <c r="F181" s="172" t="s">
        <v>3243</v>
      </c>
      <c r="G181" s="172" t="s">
        <v>3244</v>
      </c>
      <c r="H181" s="172" t="s">
        <v>94</v>
      </c>
      <c r="I181" s="172" t="s">
        <v>3432</v>
      </c>
      <c r="J181" s="172" t="s">
        <v>3433</v>
      </c>
      <c r="K181" s="172" t="s">
        <v>3496</v>
      </c>
      <c r="L181" s="172" t="s">
        <v>3497</v>
      </c>
      <c r="M181" s="172" t="s">
        <v>3498</v>
      </c>
      <c r="N181" s="172" t="s">
        <v>3499</v>
      </c>
      <c r="O181" s="172" t="s">
        <v>3500</v>
      </c>
      <c r="P181" s="172" t="s">
        <v>3252</v>
      </c>
      <c r="Q181" s="172" t="s">
        <v>3253</v>
      </c>
      <c r="R181" s="172" t="s">
        <v>3254</v>
      </c>
      <c r="S181" s="172" t="s">
        <v>5239</v>
      </c>
      <c r="T181" s="172" t="s">
        <v>5240</v>
      </c>
      <c r="U181" s="172" t="s">
        <v>5241</v>
      </c>
      <c r="V181" s="172" t="s">
        <v>3501</v>
      </c>
      <c r="W181" s="172" t="s">
        <v>3256</v>
      </c>
      <c r="X181" s="172" t="s">
        <v>3257</v>
      </c>
      <c r="Y181" s="172" t="s">
        <v>3502</v>
      </c>
      <c r="Z181" s="172" t="s">
        <v>3259</v>
      </c>
      <c r="AA181" s="172" t="s">
        <v>3260</v>
      </c>
      <c r="AB181" s="172" t="s">
        <v>3503</v>
      </c>
      <c r="AC181" s="172" t="s">
        <v>3262</v>
      </c>
      <c r="AD181" s="172" t="s">
        <v>3263</v>
      </c>
      <c r="AE181" s="172" t="s">
        <v>3442</v>
      </c>
      <c r="AF181" s="172" t="s">
        <v>3265</v>
      </c>
      <c r="AG181" s="172" t="s">
        <v>3504</v>
      </c>
      <c r="AH181" s="172" t="s">
        <v>6140</v>
      </c>
      <c r="AI181" s="172" t="s">
        <v>6424</v>
      </c>
      <c r="AJ181" s="172" t="s">
        <v>6708</v>
      </c>
      <c r="AK181" s="173" t="s">
        <v>328</v>
      </c>
      <c r="AL181" s="174" t="s">
        <v>3505</v>
      </c>
    </row>
    <row r="182" spans="1:38" ht="15.75" x14ac:dyDescent="0.25">
      <c r="A182" s="176" t="s">
        <v>3433</v>
      </c>
      <c r="B182" s="175" t="str">
        <f t="shared" si="3"/>
        <v>Textures et niveaux IDDSI</v>
      </c>
      <c r="C182" s="143">
        <v>176</v>
      </c>
      <c r="D182" s="172" t="s">
        <v>3506</v>
      </c>
      <c r="E182" s="172">
        <v>213</v>
      </c>
      <c r="F182" s="172" t="s">
        <v>3243</v>
      </c>
      <c r="G182" s="172" t="s">
        <v>3244</v>
      </c>
      <c r="H182" s="172" t="s">
        <v>94</v>
      </c>
      <c r="I182" s="172" t="s">
        <v>3432</v>
      </c>
      <c r="J182" s="172" t="s">
        <v>3433</v>
      </c>
      <c r="K182" s="172" t="s">
        <v>3507</v>
      </c>
      <c r="L182" s="172" t="s">
        <v>3508</v>
      </c>
      <c r="M182" s="172" t="s">
        <v>3509</v>
      </c>
      <c r="N182" s="172" t="s">
        <v>3510</v>
      </c>
      <c r="O182" s="172" t="s">
        <v>3511</v>
      </c>
      <c r="P182" s="172" t="s">
        <v>3252</v>
      </c>
      <c r="Q182" s="172" t="s">
        <v>3253</v>
      </c>
      <c r="R182" s="172" t="s">
        <v>3254</v>
      </c>
      <c r="S182" s="172" t="s">
        <v>5242</v>
      </c>
      <c r="T182" s="172" t="s">
        <v>5243</v>
      </c>
      <c r="U182" s="172" t="s">
        <v>5244</v>
      </c>
      <c r="V182" s="172" t="s">
        <v>3512</v>
      </c>
      <c r="W182" s="172" t="s">
        <v>3256</v>
      </c>
      <c r="X182" s="172" t="s">
        <v>3257</v>
      </c>
      <c r="Y182" s="172" t="s">
        <v>3513</v>
      </c>
      <c r="Z182" s="172" t="s">
        <v>3259</v>
      </c>
      <c r="AA182" s="172" t="s">
        <v>3260</v>
      </c>
      <c r="AB182" s="172" t="s">
        <v>3514</v>
      </c>
      <c r="AC182" s="172" t="s">
        <v>3262</v>
      </c>
      <c r="AD182" s="172" t="s">
        <v>3263</v>
      </c>
      <c r="AE182" s="172" t="s">
        <v>3442</v>
      </c>
      <c r="AF182" s="172" t="s">
        <v>3265</v>
      </c>
      <c r="AG182" s="172" t="s">
        <v>3515</v>
      </c>
      <c r="AH182" s="172" t="s">
        <v>6141</v>
      </c>
      <c r="AI182" s="172" t="s">
        <v>6425</v>
      </c>
      <c r="AJ182" s="172" t="s">
        <v>6709</v>
      </c>
      <c r="AK182" s="173" t="s">
        <v>328</v>
      </c>
      <c r="AL182" s="174" t="s">
        <v>3516</v>
      </c>
    </row>
    <row r="183" spans="1:38" ht="15.75" x14ac:dyDescent="0.25">
      <c r="A183" s="176" t="s">
        <v>1919</v>
      </c>
      <c r="B183" s="175" t="str">
        <f t="shared" si="3"/>
        <v>Coordination cuisine, soins et salle</v>
      </c>
      <c r="C183" s="143">
        <v>177</v>
      </c>
      <c r="D183" s="172" t="s">
        <v>1918</v>
      </c>
      <c r="E183" s="172">
        <v>102</v>
      </c>
      <c r="F183" s="172" t="s">
        <v>92</v>
      </c>
      <c r="G183" s="172" t="s">
        <v>93</v>
      </c>
      <c r="H183" s="172" t="s">
        <v>1832</v>
      </c>
      <c r="I183" s="172" t="s">
        <v>1833</v>
      </c>
      <c r="J183" s="172" t="s">
        <v>1919</v>
      </c>
      <c r="K183" s="172" t="s">
        <v>1920</v>
      </c>
      <c r="L183" s="172" t="s">
        <v>276</v>
      </c>
      <c r="M183" s="172" t="s">
        <v>1921</v>
      </c>
      <c r="N183" s="172" t="s">
        <v>1922</v>
      </c>
      <c r="O183" s="172" t="s">
        <v>1923</v>
      </c>
      <c r="P183" s="172" t="s">
        <v>102</v>
      </c>
      <c r="Q183" s="172" t="s">
        <v>103</v>
      </c>
      <c r="R183" s="172" t="s">
        <v>104</v>
      </c>
      <c r="S183" s="172" t="s">
        <v>4876</v>
      </c>
      <c r="T183" s="172" t="s">
        <v>4877</v>
      </c>
      <c r="U183" s="172" t="s">
        <v>4878</v>
      </c>
      <c r="V183" s="172" t="s">
        <v>1924</v>
      </c>
      <c r="W183" s="172" t="s">
        <v>1925</v>
      </c>
      <c r="X183" s="172" t="s">
        <v>1926</v>
      </c>
      <c r="Y183" s="172" t="s">
        <v>1927</v>
      </c>
      <c r="Z183" s="172" t="s">
        <v>1928</v>
      </c>
      <c r="AA183" s="172" t="s">
        <v>1929</v>
      </c>
      <c r="AB183" s="172" t="s">
        <v>1930</v>
      </c>
      <c r="AC183" s="172" t="s">
        <v>1931</v>
      </c>
      <c r="AD183" s="172" t="s">
        <v>1932</v>
      </c>
      <c r="AE183" s="172" t="s">
        <v>692</v>
      </c>
      <c r="AF183" s="172" t="s">
        <v>1933</v>
      </c>
      <c r="AG183" s="172" t="s">
        <v>1424</v>
      </c>
      <c r="AH183" s="172" t="s">
        <v>6031</v>
      </c>
      <c r="AI183" s="172" t="s">
        <v>6315</v>
      </c>
      <c r="AJ183" s="172" t="s">
        <v>6599</v>
      </c>
      <c r="AK183" s="173" t="s">
        <v>350</v>
      </c>
      <c r="AL183" s="174" t="s">
        <v>1934</v>
      </c>
    </row>
    <row r="184" spans="1:38" ht="15.75" x14ac:dyDescent="0.25">
      <c r="A184" s="176" t="s">
        <v>2265</v>
      </c>
      <c r="B184" s="175" t="str">
        <f t="shared" si="3"/>
        <v>Cadre réglementaire et ESMS</v>
      </c>
      <c r="C184" s="143">
        <v>178</v>
      </c>
      <c r="D184" s="172" t="s">
        <v>2264</v>
      </c>
      <c r="E184" s="172">
        <v>122</v>
      </c>
      <c r="F184" s="172" t="s">
        <v>92</v>
      </c>
      <c r="G184" s="172" t="s">
        <v>2038</v>
      </c>
      <c r="H184" s="172" t="s">
        <v>2039</v>
      </c>
      <c r="I184" s="172" t="s">
        <v>2245</v>
      </c>
      <c r="J184" s="172" t="s">
        <v>2265</v>
      </c>
      <c r="K184" s="172" t="s">
        <v>2266</v>
      </c>
      <c r="L184" s="172" t="s">
        <v>276</v>
      </c>
      <c r="M184" s="172" t="s">
        <v>2267</v>
      </c>
      <c r="N184" s="172" t="s">
        <v>2268</v>
      </c>
      <c r="O184" s="172" t="s">
        <v>2269</v>
      </c>
      <c r="P184" s="172" t="s">
        <v>102</v>
      </c>
      <c r="Q184" s="172" t="s">
        <v>103</v>
      </c>
      <c r="R184" s="172" t="s">
        <v>104</v>
      </c>
      <c r="S184" s="172" t="s">
        <v>4941</v>
      </c>
      <c r="T184" s="172" t="s">
        <v>4942</v>
      </c>
      <c r="U184" s="172" t="s">
        <v>4943</v>
      </c>
      <c r="V184" s="172" t="s">
        <v>2270</v>
      </c>
      <c r="W184" s="172" t="s">
        <v>2271</v>
      </c>
      <c r="X184" s="172" t="s">
        <v>2272</v>
      </c>
      <c r="Y184" s="172" t="s">
        <v>2273</v>
      </c>
      <c r="Z184" s="172" t="s">
        <v>2274</v>
      </c>
      <c r="AA184" s="172" t="s">
        <v>2275</v>
      </c>
      <c r="AB184" s="172" t="s">
        <v>2276</v>
      </c>
      <c r="AC184" s="172" t="s">
        <v>2277</v>
      </c>
      <c r="AD184" s="172" t="s">
        <v>2278</v>
      </c>
      <c r="AE184" s="172" t="s">
        <v>2260</v>
      </c>
      <c r="AF184" s="172" t="s">
        <v>2279</v>
      </c>
      <c r="AG184" s="172" t="s">
        <v>2280</v>
      </c>
      <c r="AH184" s="172" t="s">
        <v>6051</v>
      </c>
      <c r="AI184" s="172" t="s">
        <v>6335</v>
      </c>
      <c r="AJ184" s="172" t="s">
        <v>6619</v>
      </c>
      <c r="AK184" s="173" t="s">
        <v>350</v>
      </c>
      <c r="AL184" s="174" t="s">
        <v>2281</v>
      </c>
    </row>
    <row r="185" spans="1:38" ht="15.75" x14ac:dyDescent="0.25">
      <c r="A185" s="176" t="s">
        <v>2789</v>
      </c>
      <c r="B185" s="175" t="str">
        <f t="shared" si="3"/>
        <v>Autonomie, outils et manger-main</v>
      </c>
      <c r="C185" s="143">
        <v>179</v>
      </c>
      <c r="D185" s="172" t="s">
        <v>2788</v>
      </c>
      <c r="E185" s="172">
        <v>152</v>
      </c>
      <c r="F185" s="172" t="s">
        <v>92</v>
      </c>
      <c r="G185" s="172" t="s">
        <v>93</v>
      </c>
      <c r="H185" s="172" t="s">
        <v>2615</v>
      </c>
      <c r="I185" s="172" t="s">
        <v>2616</v>
      </c>
      <c r="J185" s="172" t="s">
        <v>2789</v>
      </c>
      <c r="K185" s="172" t="s">
        <v>2790</v>
      </c>
      <c r="L185" s="172" t="s">
        <v>276</v>
      </c>
      <c r="M185" s="172" t="s">
        <v>2791</v>
      </c>
      <c r="N185" s="172" t="s">
        <v>2792</v>
      </c>
      <c r="O185" s="172" t="s">
        <v>2793</v>
      </c>
      <c r="P185" s="172" t="s">
        <v>102</v>
      </c>
      <c r="Q185" s="172" t="s">
        <v>103</v>
      </c>
      <c r="R185" s="172" t="s">
        <v>104</v>
      </c>
      <c r="S185" s="172" t="s">
        <v>5041</v>
      </c>
      <c r="T185" s="172" t="s">
        <v>5042</v>
      </c>
      <c r="U185" s="172" t="s">
        <v>5043</v>
      </c>
      <c r="V185" s="172" t="s">
        <v>2794</v>
      </c>
      <c r="W185" s="172" t="s">
        <v>2795</v>
      </c>
      <c r="X185" s="172" t="s">
        <v>2796</v>
      </c>
      <c r="Y185" s="172" t="s">
        <v>2797</v>
      </c>
      <c r="Z185" s="172" t="s">
        <v>2798</v>
      </c>
      <c r="AA185" s="172" t="s">
        <v>2799</v>
      </c>
      <c r="AB185" s="172" t="s">
        <v>2800</v>
      </c>
      <c r="AC185" s="172" t="s">
        <v>2801</v>
      </c>
      <c r="AD185" s="172" t="s">
        <v>2802</v>
      </c>
      <c r="AE185" s="172" t="s">
        <v>986</v>
      </c>
      <c r="AF185" s="172" t="s">
        <v>2803</v>
      </c>
      <c r="AG185" s="172" t="s">
        <v>1424</v>
      </c>
      <c r="AH185" s="172" t="s">
        <v>6081</v>
      </c>
      <c r="AI185" s="172" t="s">
        <v>6365</v>
      </c>
      <c r="AJ185" s="172" t="s">
        <v>6649</v>
      </c>
      <c r="AK185" s="173" t="s">
        <v>350</v>
      </c>
      <c r="AL185" s="174" t="s">
        <v>2804</v>
      </c>
    </row>
    <row r="186" spans="1:38" ht="15.75" x14ac:dyDescent="0.25">
      <c r="A186" s="176" t="s">
        <v>3185</v>
      </c>
      <c r="B186" s="175" t="str">
        <f t="shared" si="3"/>
        <v>Production cuisine, hygiène et PMS</v>
      </c>
      <c r="C186" s="143">
        <v>180</v>
      </c>
      <c r="D186" s="172" t="s">
        <v>3184</v>
      </c>
      <c r="E186" s="172">
        <v>186</v>
      </c>
      <c r="F186" s="172" t="s">
        <v>92</v>
      </c>
      <c r="G186" s="172" t="s">
        <v>3055</v>
      </c>
      <c r="H186" s="172" t="s">
        <v>970</v>
      </c>
      <c r="I186" s="172" t="s">
        <v>3056</v>
      </c>
      <c r="J186" s="172" t="s">
        <v>3185</v>
      </c>
      <c r="K186" s="172" t="s">
        <v>3186</v>
      </c>
      <c r="L186" s="172" t="s">
        <v>276</v>
      </c>
      <c r="M186" s="172" t="s">
        <v>3187</v>
      </c>
      <c r="N186" s="172" t="s">
        <v>3188</v>
      </c>
      <c r="O186" s="172" t="s">
        <v>3189</v>
      </c>
      <c r="P186" s="172" t="s">
        <v>102</v>
      </c>
      <c r="Q186" s="172" t="s">
        <v>103</v>
      </c>
      <c r="R186" s="172" t="s">
        <v>104</v>
      </c>
      <c r="S186" s="172" t="s">
        <v>5155</v>
      </c>
      <c r="T186" s="172" t="s">
        <v>5156</v>
      </c>
      <c r="U186" s="172" t="s">
        <v>5157</v>
      </c>
      <c r="V186" s="172" t="s">
        <v>3190</v>
      </c>
      <c r="W186" s="172" t="s">
        <v>3191</v>
      </c>
      <c r="X186" s="172" t="s">
        <v>3192</v>
      </c>
      <c r="Y186" s="172" t="s">
        <v>3193</v>
      </c>
      <c r="Z186" s="172" t="s">
        <v>3194</v>
      </c>
      <c r="AA186" s="172" t="s">
        <v>3195</v>
      </c>
      <c r="AB186" s="172" t="s">
        <v>3196</v>
      </c>
      <c r="AC186" s="172" t="s">
        <v>3197</v>
      </c>
      <c r="AD186" s="172" t="s">
        <v>3198</v>
      </c>
      <c r="AE186" s="172" t="s">
        <v>3199</v>
      </c>
      <c r="AF186" s="172" t="s">
        <v>3072</v>
      </c>
      <c r="AG186" s="172" t="s">
        <v>3200</v>
      </c>
      <c r="AH186" s="172" t="s">
        <v>6114</v>
      </c>
      <c r="AI186" s="172" t="s">
        <v>6398</v>
      </c>
      <c r="AJ186" s="172" t="s">
        <v>6682</v>
      </c>
      <c r="AK186" s="173" t="s">
        <v>3074</v>
      </c>
      <c r="AL186" s="174" t="s">
        <v>3185</v>
      </c>
    </row>
    <row r="187" spans="1:38" ht="15.75" x14ac:dyDescent="0.25">
      <c r="A187" s="176" t="s">
        <v>3202</v>
      </c>
      <c r="B187" s="175" t="str">
        <f t="shared" si="3"/>
        <v>Production cuisine, hygiène et PMS</v>
      </c>
      <c r="C187" s="143">
        <v>181</v>
      </c>
      <c r="D187" s="172" t="s">
        <v>3201</v>
      </c>
      <c r="E187" s="172">
        <v>187</v>
      </c>
      <c r="F187" s="172" t="s">
        <v>92</v>
      </c>
      <c r="G187" s="172" t="s">
        <v>3055</v>
      </c>
      <c r="H187" s="172" t="s">
        <v>970</v>
      </c>
      <c r="I187" s="172" t="s">
        <v>3056</v>
      </c>
      <c r="J187" s="172" t="s">
        <v>3202</v>
      </c>
      <c r="K187" s="172" t="s">
        <v>3203</v>
      </c>
      <c r="L187" s="172" t="s">
        <v>276</v>
      </c>
      <c r="M187" s="172" t="s">
        <v>3204</v>
      </c>
      <c r="N187" s="172" t="s">
        <v>3205</v>
      </c>
      <c r="O187" s="172" t="s">
        <v>3206</v>
      </c>
      <c r="P187" s="172" t="s">
        <v>102</v>
      </c>
      <c r="Q187" s="172" t="s">
        <v>103</v>
      </c>
      <c r="R187" s="172" t="s">
        <v>104</v>
      </c>
      <c r="S187" s="172" t="s">
        <v>5158</v>
      </c>
      <c r="T187" s="172" t="s">
        <v>5159</v>
      </c>
      <c r="U187" s="172" t="s">
        <v>5160</v>
      </c>
      <c r="V187" s="172" t="s">
        <v>3207</v>
      </c>
      <c r="W187" s="172" t="s">
        <v>3208</v>
      </c>
      <c r="X187" s="172" t="s">
        <v>3209</v>
      </c>
      <c r="Y187" s="172" t="s">
        <v>3210</v>
      </c>
      <c r="Z187" s="172" t="s">
        <v>3211</v>
      </c>
      <c r="AA187" s="172" t="s">
        <v>3212</v>
      </c>
      <c r="AB187" s="172" t="s">
        <v>3213</v>
      </c>
      <c r="AC187" s="172" t="s">
        <v>3214</v>
      </c>
      <c r="AD187" s="172" t="s">
        <v>3215</v>
      </c>
      <c r="AE187" s="172" t="s">
        <v>3216</v>
      </c>
      <c r="AF187" s="172" t="s">
        <v>3072</v>
      </c>
      <c r="AG187" s="172" t="s">
        <v>3217</v>
      </c>
      <c r="AH187" s="172" t="s">
        <v>6115</v>
      </c>
      <c r="AI187" s="172" t="s">
        <v>6399</v>
      </c>
      <c r="AJ187" s="172" t="s">
        <v>6683</v>
      </c>
      <c r="AK187" s="173" t="s">
        <v>3074</v>
      </c>
      <c r="AL187" s="174" t="s">
        <v>3202</v>
      </c>
    </row>
    <row r="188" spans="1:38" ht="15.75" x14ac:dyDescent="0.25">
      <c r="A188" s="176" t="s">
        <v>444</v>
      </c>
      <c r="B188" s="175" t="str">
        <f t="shared" si="3"/>
        <v>Textures modifiées — général</v>
      </c>
      <c r="C188" s="143">
        <v>182</v>
      </c>
      <c r="D188" s="172" t="s">
        <v>443</v>
      </c>
      <c r="E188" s="172">
        <v>19</v>
      </c>
      <c r="F188" s="172" t="s">
        <v>92</v>
      </c>
      <c r="G188" s="172" t="s">
        <v>331</v>
      </c>
      <c r="H188" s="172" t="s">
        <v>332</v>
      </c>
      <c r="I188" s="172" t="s">
        <v>333</v>
      </c>
      <c r="J188" s="172" t="s">
        <v>444</v>
      </c>
      <c r="K188" s="172" t="s">
        <v>445</v>
      </c>
      <c r="L188" s="172" t="s">
        <v>276</v>
      </c>
      <c r="M188" s="172" t="s">
        <v>446</v>
      </c>
      <c r="N188" s="172" t="s">
        <v>447</v>
      </c>
      <c r="O188" s="172" t="s">
        <v>448</v>
      </c>
      <c r="P188" s="172" t="s">
        <v>102</v>
      </c>
      <c r="Q188" s="172" t="s">
        <v>103</v>
      </c>
      <c r="R188" s="172" t="s">
        <v>104</v>
      </c>
      <c r="S188" s="172" t="s">
        <v>4591</v>
      </c>
      <c r="T188" s="172" t="s">
        <v>4592</v>
      </c>
      <c r="U188" s="172" t="s">
        <v>4593</v>
      </c>
      <c r="V188" s="172" t="s">
        <v>449</v>
      </c>
      <c r="W188" s="172" t="s">
        <v>450</v>
      </c>
      <c r="X188" s="172" t="s">
        <v>451</v>
      </c>
      <c r="Y188" s="172" t="s">
        <v>452</v>
      </c>
      <c r="Z188" s="172" t="s">
        <v>453</v>
      </c>
      <c r="AA188" s="172" t="s">
        <v>454</v>
      </c>
      <c r="AB188" s="172" t="s">
        <v>455</v>
      </c>
      <c r="AC188" s="172" t="s">
        <v>456</v>
      </c>
      <c r="AD188" s="172" t="s">
        <v>457</v>
      </c>
      <c r="AE188" s="172" t="s">
        <v>114</v>
      </c>
      <c r="AF188" s="172" t="s">
        <v>458</v>
      </c>
      <c r="AG188" s="172" t="s">
        <v>459</v>
      </c>
      <c r="AH188" s="172" t="s">
        <v>5948</v>
      </c>
      <c r="AI188" s="172" t="s">
        <v>6232</v>
      </c>
      <c r="AJ188" s="172" t="s">
        <v>6516</v>
      </c>
      <c r="AK188" s="173" t="s">
        <v>350</v>
      </c>
      <c r="AL188" s="174" t="s">
        <v>460</v>
      </c>
    </row>
    <row r="189" spans="1:38" ht="15.75" x14ac:dyDescent="0.25">
      <c r="A189" s="176" t="s">
        <v>481</v>
      </c>
      <c r="B189" s="175" t="str">
        <f t="shared" si="3"/>
        <v>Textures modifiées — général</v>
      </c>
      <c r="C189" s="143">
        <v>183</v>
      </c>
      <c r="D189" s="172" t="s">
        <v>480</v>
      </c>
      <c r="E189" s="172">
        <v>21</v>
      </c>
      <c r="F189" s="172" t="s">
        <v>92</v>
      </c>
      <c r="G189" s="172" t="s">
        <v>331</v>
      </c>
      <c r="H189" s="172" t="s">
        <v>332</v>
      </c>
      <c r="I189" s="172" t="s">
        <v>333</v>
      </c>
      <c r="J189" s="172" t="s">
        <v>481</v>
      </c>
      <c r="K189" s="172" t="s">
        <v>482</v>
      </c>
      <c r="L189" s="172" t="s">
        <v>276</v>
      </c>
      <c r="M189" s="172" t="s">
        <v>483</v>
      </c>
      <c r="N189" s="172" t="s">
        <v>484</v>
      </c>
      <c r="O189" s="172" t="s">
        <v>485</v>
      </c>
      <c r="P189" s="172" t="s">
        <v>102</v>
      </c>
      <c r="Q189" s="172" t="s">
        <v>103</v>
      </c>
      <c r="R189" s="172" t="s">
        <v>104</v>
      </c>
      <c r="S189" s="172" t="s">
        <v>4599</v>
      </c>
      <c r="T189" s="172" t="s">
        <v>4600</v>
      </c>
      <c r="U189" s="172" t="s">
        <v>4601</v>
      </c>
      <c r="V189" s="172" t="s">
        <v>486</v>
      </c>
      <c r="W189" s="172" t="s">
        <v>487</v>
      </c>
      <c r="X189" s="172" t="s">
        <v>488</v>
      </c>
      <c r="Y189" s="172" t="s">
        <v>489</v>
      </c>
      <c r="Z189" s="172" t="s">
        <v>490</v>
      </c>
      <c r="AA189" s="172" t="s">
        <v>491</v>
      </c>
      <c r="AB189" s="172" t="s">
        <v>492</v>
      </c>
      <c r="AC189" s="172" t="s">
        <v>493</v>
      </c>
      <c r="AD189" s="172" t="s">
        <v>494</v>
      </c>
      <c r="AE189" s="172" t="s">
        <v>476</v>
      </c>
      <c r="AF189" s="172" t="s">
        <v>495</v>
      </c>
      <c r="AG189" s="172" t="s">
        <v>496</v>
      </c>
      <c r="AH189" s="172" t="s">
        <v>5950</v>
      </c>
      <c r="AI189" s="172" t="s">
        <v>6234</v>
      </c>
      <c r="AJ189" s="172" t="s">
        <v>6518</v>
      </c>
      <c r="AK189" s="173" t="s">
        <v>350</v>
      </c>
      <c r="AL189" s="174" t="s">
        <v>497</v>
      </c>
    </row>
    <row r="190" spans="1:38" ht="15.75" x14ac:dyDescent="0.25">
      <c r="A190" s="176" t="s">
        <v>536</v>
      </c>
      <c r="B190" s="175" t="str">
        <f t="shared" si="3"/>
        <v>Textures modifiées — général</v>
      </c>
      <c r="C190" s="143">
        <v>184</v>
      </c>
      <c r="D190" s="172" t="s">
        <v>535</v>
      </c>
      <c r="E190" s="172">
        <v>24</v>
      </c>
      <c r="F190" s="172" t="s">
        <v>92</v>
      </c>
      <c r="G190" s="172" t="s">
        <v>331</v>
      </c>
      <c r="H190" s="172" t="s">
        <v>332</v>
      </c>
      <c r="I190" s="172" t="s">
        <v>333</v>
      </c>
      <c r="J190" s="172" t="s">
        <v>536</v>
      </c>
      <c r="K190" s="172" t="s">
        <v>537</v>
      </c>
      <c r="L190" s="172" t="s">
        <v>276</v>
      </c>
      <c r="M190" s="172" t="s">
        <v>538</v>
      </c>
      <c r="N190" s="172" t="s">
        <v>539</v>
      </c>
      <c r="O190" s="172" t="s">
        <v>540</v>
      </c>
      <c r="P190" s="172" t="s">
        <v>102</v>
      </c>
      <c r="Q190" s="172" t="s">
        <v>103</v>
      </c>
      <c r="R190" s="172" t="s">
        <v>104</v>
      </c>
      <c r="S190" s="172" t="s">
        <v>4608</v>
      </c>
      <c r="T190" s="172" t="s">
        <v>4609</v>
      </c>
      <c r="U190" s="172" t="s">
        <v>4610</v>
      </c>
      <c r="V190" s="172" t="s">
        <v>541</v>
      </c>
      <c r="W190" s="172" t="s">
        <v>542</v>
      </c>
      <c r="X190" s="172" t="s">
        <v>543</v>
      </c>
      <c r="Y190" s="172" t="s">
        <v>544</v>
      </c>
      <c r="Z190" s="172" t="s">
        <v>545</v>
      </c>
      <c r="AA190" s="172" t="s">
        <v>546</v>
      </c>
      <c r="AB190" s="172" t="s">
        <v>547</v>
      </c>
      <c r="AC190" s="172" t="s">
        <v>548</v>
      </c>
      <c r="AD190" s="172" t="s">
        <v>549</v>
      </c>
      <c r="AE190" s="172" t="s">
        <v>114</v>
      </c>
      <c r="AF190" s="172" t="s">
        <v>550</v>
      </c>
      <c r="AG190" s="172" t="s">
        <v>551</v>
      </c>
      <c r="AH190" s="172" t="s">
        <v>5953</v>
      </c>
      <c r="AI190" s="172" t="s">
        <v>6237</v>
      </c>
      <c r="AJ190" s="172" t="s">
        <v>6521</v>
      </c>
      <c r="AK190" s="173" t="s">
        <v>350</v>
      </c>
      <c r="AL190" s="174" t="s">
        <v>552</v>
      </c>
    </row>
    <row r="191" spans="1:38" ht="15.75" x14ac:dyDescent="0.25">
      <c r="A191" s="176" t="s">
        <v>696</v>
      </c>
      <c r="B191" s="175" t="str">
        <f t="shared" si="3"/>
        <v>Santé, nutrition et hydratation</v>
      </c>
      <c r="C191" s="143">
        <v>185</v>
      </c>
      <c r="D191" s="172" t="s">
        <v>695</v>
      </c>
      <c r="E191" s="172">
        <v>33</v>
      </c>
      <c r="F191" s="172" t="s">
        <v>92</v>
      </c>
      <c r="G191" s="172" t="s">
        <v>93</v>
      </c>
      <c r="H191" s="172" t="s">
        <v>554</v>
      </c>
      <c r="I191" s="172" t="s">
        <v>555</v>
      </c>
      <c r="J191" s="172" t="s">
        <v>696</v>
      </c>
      <c r="K191" s="172" t="s">
        <v>697</v>
      </c>
      <c r="L191" s="172" t="s">
        <v>182</v>
      </c>
      <c r="M191" s="172" t="s">
        <v>698</v>
      </c>
      <c r="N191" s="172" t="s">
        <v>699</v>
      </c>
      <c r="O191" s="172" t="s">
        <v>700</v>
      </c>
      <c r="P191" s="172" t="s">
        <v>102</v>
      </c>
      <c r="Q191" s="172" t="s">
        <v>103</v>
      </c>
      <c r="R191" s="172" t="s">
        <v>104</v>
      </c>
      <c r="S191" s="172" t="s">
        <v>4637</v>
      </c>
      <c r="T191" s="172" t="s">
        <v>4638</v>
      </c>
      <c r="U191" s="172" t="s">
        <v>4639</v>
      </c>
      <c r="V191" s="172" t="s">
        <v>701</v>
      </c>
      <c r="W191" s="172" t="s">
        <v>702</v>
      </c>
      <c r="X191" s="172" t="s">
        <v>703</v>
      </c>
      <c r="Y191" s="172" t="s">
        <v>704</v>
      </c>
      <c r="Z191" s="172" t="s">
        <v>705</v>
      </c>
      <c r="AA191" s="172" t="s">
        <v>706</v>
      </c>
      <c r="AB191" s="172" t="s">
        <v>707</v>
      </c>
      <c r="AC191" s="172" t="s">
        <v>708</v>
      </c>
      <c r="AD191" s="172" t="s">
        <v>709</v>
      </c>
      <c r="AE191" s="172" t="s">
        <v>476</v>
      </c>
      <c r="AF191" s="172" t="s">
        <v>571</v>
      </c>
      <c r="AG191" s="172" t="s">
        <v>710</v>
      </c>
      <c r="AH191" s="172" t="s">
        <v>5962</v>
      </c>
      <c r="AI191" s="172" t="s">
        <v>6246</v>
      </c>
      <c r="AJ191" s="172" t="s">
        <v>6530</v>
      </c>
      <c r="AK191" s="173" t="s">
        <v>350</v>
      </c>
      <c r="AL191" s="174" t="s">
        <v>711</v>
      </c>
    </row>
    <row r="192" spans="1:38" ht="15.75" x14ac:dyDescent="0.25">
      <c r="A192" s="176" t="s">
        <v>885</v>
      </c>
      <c r="B192" s="175" t="str">
        <f t="shared" si="3"/>
        <v>Qualité du repas, appétence et identification</v>
      </c>
      <c r="C192" s="143">
        <v>186</v>
      </c>
      <c r="D192" s="172" t="s">
        <v>884</v>
      </c>
      <c r="E192" s="172">
        <v>44</v>
      </c>
      <c r="F192" s="172" t="s">
        <v>92</v>
      </c>
      <c r="G192" s="172" t="s">
        <v>331</v>
      </c>
      <c r="H192" s="172" t="s">
        <v>764</v>
      </c>
      <c r="I192" s="172" t="s">
        <v>765</v>
      </c>
      <c r="J192" s="172" t="s">
        <v>885</v>
      </c>
      <c r="K192" s="172" t="s">
        <v>886</v>
      </c>
      <c r="L192" s="172" t="s">
        <v>182</v>
      </c>
      <c r="M192" s="172" t="s">
        <v>887</v>
      </c>
      <c r="N192" s="172" t="s">
        <v>888</v>
      </c>
      <c r="O192" s="172" t="s">
        <v>889</v>
      </c>
      <c r="P192" s="172" t="s">
        <v>102</v>
      </c>
      <c r="Q192" s="172" t="s">
        <v>103</v>
      </c>
      <c r="R192" s="172" t="s">
        <v>104</v>
      </c>
      <c r="S192" s="172" t="s">
        <v>4683</v>
      </c>
      <c r="T192" s="172" t="s">
        <v>4684</v>
      </c>
      <c r="U192" s="172" t="s">
        <v>4685</v>
      </c>
      <c r="V192" s="172" t="s">
        <v>890</v>
      </c>
      <c r="W192" s="172" t="s">
        <v>891</v>
      </c>
      <c r="X192" s="172" t="s">
        <v>892</v>
      </c>
      <c r="Y192" s="172" t="s">
        <v>893</v>
      </c>
      <c r="Z192" s="172" t="s">
        <v>894</v>
      </c>
      <c r="AA192" s="172" t="s">
        <v>895</v>
      </c>
      <c r="AB192" s="172" t="s">
        <v>896</v>
      </c>
      <c r="AC192" s="172" t="s">
        <v>897</v>
      </c>
      <c r="AD192" s="172" t="s">
        <v>898</v>
      </c>
      <c r="AE192" s="172" t="s">
        <v>114</v>
      </c>
      <c r="AF192" s="172" t="s">
        <v>571</v>
      </c>
      <c r="AG192" s="172" t="s">
        <v>899</v>
      </c>
      <c r="AH192" s="172" t="s">
        <v>5973</v>
      </c>
      <c r="AI192" s="172" t="s">
        <v>6257</v>
      </c>
      <c r="AJ192" s="172" t="s">
        <v>6541</v>
      </c>
      <c r="AK192" s="173" t="s">
        <v>350</v>
      </c>
      <c r="AL192" s="174" t="s">
        <v>900</v>
      </c>
    </row>
    <row r="193" spans="1:38" ht="15.75" x14ac:dyDescent="0.25">
      <c r="A193" s="176" t="s">
        <v>1081</v>
      </c>
      <c r="B193" s="175" t="str">
        <f t="shared" si="3"/>
        <v>Production cuisine, hygiène et PMS</v>
      </c>
      <c r="C193" s="143">
        <v>187</v>
      </c>
      <c r="D193" s="172" t="s">
        <v>1080</v>
      </c>
      <c r="E193" s="172">
        <v>55</v>
      </c>
      <c r="F193" s="172" t="s">
        <v>92</v>
      </c>
      <c r="G193" s="172" t="s">
        <v>93</v>
      </c>
      <c r="H193" s="172" t="s">
        <v>970</v>
      </c>
      <c r="I193" s="172" t="s">
        <v>971</v>
      </c>
      <c r="J193" s="172" t="s">
        <v>1081</v>
      </c>
      <c r="K193" s="172" t="s">
        <v>1082</v>
      </c>
      <c r="L193" s="172" t="s">
        <v>276</v>
      </c>
      <c r="M193" s="172" t="s">
        <v>1083</v>
      </c>
      <c r="N193" s="172" t="s">
        <v>1084</v>
      </c>
      <c r="O193" s="172" t="s">
        <v>1085</v>
      </c>
      <c r="P193" s="172" t="s">
        <v>102</v>
      </c>
      <c r="Q193" s="172" t="s">
        <v>103</v>
      </c>
      <c r="R193" s="172" t="s">
        <v>104</v>
      </c>
      <c r="S193" s="172" t="s">
        <v>4721</v>
      </c>
      <c r="T193" s="172" t="s">
        <v>4722</v>
      </c>
      <c r="U193" s="172" t="s">
        <v>4723</v>
      </c>
      <c r="V193" s="172" t="s">
        <v>1086</v>
      </c>
      <c r="W193" s="172" t="s">
        <v>1087</v>
      </c>
      <c r="X193" s="172" t="s">
        <v>1088</v>
      </c>
      <c r="Y193" s="172" t="s">
        <v>1089</v>
      </c>
      <c r="Z193" s="172" t="s">
        <v>1090</v>
      </c>
      <c r="AA193" s="172" t="s">
        <v>1091</v>
      </c>
      <c r="AB193" s="172" t="s">
        <v>1092</v>
      </c>
      <c r="AC193" s="172" t="s">
        <v>1093</v>
      </c>
      <c r="AD193" s="172" t="s">
        <v>1094</v>
      </c>
      <c r="AE193" s="172" t="s">
        <v>986</v>
      </c>
      <c r="AF193" s="172" t="s">
        <v>1095</v>
      </c>
      <c r="AG193" s="172" t="s">
        <v>1096</v>
      </c>
      <c r="AH193" s="172" t="s">
        <v>5984</v>
      </c>
      <c r="AI193" s="172" t="s">
        <v>6268</v>
      </c>
      <c r="AJ193" s="172" t="s">
        <v>6552</v>
      </c>
      <c r="AK193" s="173" t="s">
        <v>350</v>
      </c>
      <c r="AL193" s="174" t="s">
        <v>1097</v>
      </c>
    </row>
    <row r="194" spans="1:38" ht="15.75" x14ac:dyDescent="0.25">
      <c r="A194" s="176" t="s">
        <v>1099</v>
      </c>
      <c r="B194" s="175" t="str">
        <f t="shared" si="3"/>
        <v>Production cuisine, hygiène et PMS</v>
      </c>
      <c r="C194" s="143">
        <v>188</v>
      </c>
      <c r="D194" s="172" t="s">
        <v>1098</v>
      </c>
      <c r="E194" s="172">
        <v>56</v>
      </c>
      <c r="F194" s="172" t="s">
        <v>92</v>
      </c>
      <c r="G194" s="172" t="s">
        <v>93</v>
      </c>
      <c r="H194" s="172" t="s">
        <v>970</v>
      </c>
      <c r="I194" s="172" t="s">
        <v>971</v>
      </c>
      <c r="J194" s="172" t="s">
        <v>1099</v>
      </c>
      <c r="K194" s="172" t="s">
        <v>1100</v>
      </c>
      <c r="L194" s="172" t="s">
        <v>276</v>
      </c>
      <c r="M194" s="172" t="s">
        <v>1101</v>
      </c>
      <c r="N194" s="172" t="s">
        <v>1102</v>
      </c>
      <c r="O194" s="172" t="s">
        <v>1103</v>
      </c>
      <c r="P194" s="172" t="s">
        <v>102</v>
      </c>
      <c r="Q194" s="172" t="s">
        <v>103</v>
      </c>
      <c r="R194" s="172" t="s">
        <v>104</v>
      </c>
      <c r="S194" s="172" t="s">
        <v>4724</v>
      </c>
      <c r="T194" s="172" t="s">
        <v>4725</v>
      </c>
      <c r="U194" s="172" t="s">
        <v>4726</v>
      </c>
      <c r="V194" s="172" t="s">
        <v>1104</v>
      </c>
      <c r="W194" s="172" t="s">
        <v>1105</v>
      </c>
      <c r="X194" s="172" t="s">
        <v>1106</v>
      </c>
      <c r="Y194" s="172" t="s">
        <v>1107</v>
      </c>
      <c r="Z194" s="172" t="s">
        <v>1108</v>
      </c>
      <c r="AA194" s="172" t="s">
        <v>1109</v>
      </c>
      <c r="AB194" s="172" t="s">
        <v>1110</v>
      </c>
      <c r="AC194" s="172" t="s">
        <v>1111</v>
      </c>
      <c r="AD194" s="172" t="s">
        <v>1112</v>
      </c>
      <c r="AE194" s="172" t="s">
        <v>986</v>
      </c>
      <c r="AF194" s="172" t="s">
        <v>1113</v>
      </c>
      <c r="AG194" s="172" t="s">
        <v>1114</v>
      </c>
      <c r="AH194" s="172" t="s">
        <v>5985</v>
      </c>
      <c r="AI194" s="172" t="s">
        <v>6269</v>
      </c>
      <c r="AJ194" s="172" t="s">
        <v>6553</v>
      </c>
      <c r="AK194" s="173" t="s">
        <v>350</v>
      </c>
      <c r="AL194" s="174" t="s">
        <v>1115</v>
      </c>
    </row>
    <row r="195" spans="1:38" ht="15.75" x14ac:dyDescent="0.25">
      <c r="A195" s="176" t="s">
        <v>1245</v>
      </c>
      <c r="B195" s="175" t="str">
        <f t="shared" si="3"/>
        <v>Service, accompagnement et observation</v>
      </c>
      <c r="C195" s="143">
        <v>189</v>
      </c>
      <c r="D195" s="172" t="s">
        <v>1244</v>
      </c>
      <c r="E195" s="172">
        <v>64</v>
      </c>
      <c r="F195" s="172" t="s">
        <v>92</v>
      </c>
      <c r="G195" s="172" t="s">
        <v>93</v>
      </c>
      <c r="H195" s="172" t="s">
        <v>1189</v>
      </c>
      <c r="I195" s="172" t="s">
        <v>1190</v>
      </c>
      <c r="J195" s="172" t="s">
        <v>1245</v>
      </c>
      <c r="K195" s="172" t="s">
        <v>1246</v>
      </c>
      <c r="L195" s="172" t="s">
        <v>276</v>
      </c>
      <c r="M195" s="172" t="s">
        <v>1247</v>
      </c>
      <c r="N195" s="172" t="s">
        <v>1248</v>
      </c>
      <c r="O195" s="172" t="s">
        <v>1249</v>
      </c>
      <c r="P195" s="172" t="s">
        <v>102</v>
      </c>
      <c r="Q195" s="172" t="s">
        <v>103</v>
      </c>
      <c r="R195" s="172" t="s">
        <v>104</v>
      </c>
      <c r="S195" s="172" t="s">
        <v>4751</v>
      </c>
      <c r="T195" s="172" t="s">
        <v>4752</v>
      </c>
      <c r="U195" s="172" t="s">
        <v>4753</v>
      </c>
      <c r="V195" s="172" t="s">
        <v>1250</v>
      </c>
      <c r="W195" s="172" t="s">
        <v>1251</v>
      </c>
      <c r="X195" s="172" t="s">
        <v>1252</v>
      </c>
      <c r="Y195" s="172" t="s">
        <v>1253</v>
      </c>
      <c r="Z195" s="172" t="s">
        <v>1254</v>
      </c>
      <c r="AA195" s="172" t="s">
        <v>1255</v>
      </c>
      <c r="AB195" s="172" t="s">
        <v>1256</v>
      </c>
      <c r="AC195" s="172" t="s">
        <v>1257</v>
      </c>
      <c r="AD195" s="172" t="s">
        <v>1258</v>
      </c>
      <c r="AE195" s="172" t="s">
        <v>692</v>
      </c>
      <c r="AF195" s="172" t="s">
        <v>1259</v>
      </c>
      <c r="AG195" s="172" t="s">
        <v>1260</v>
      </c>
      <c r="AH195" s="172" t="s">
        <v>5993</v>
      </c>
      <c r="AI195" s="172" t="s">
        <v>6277</v>
      </c>
      <c r="AJ195" s="172" t="s">
        <v>6561</v>
      </c>
      <c r="AK195" s="173" t="s">
        <v>350</v>
      </c>
      <c r="AL195" s="174" t="s">
        <v>1261</v>
      </c>
    </row>
    <row r="196" spans="1:38" ht="15.75" x14ac:dyDescent="0.25">
      <c r="A196" s="176" t="s">
        <v>1371</v>
      </c>
      <c r="B196" s="175" t="str">
        <f t="shared" si="3"/>
        <v>Service, accompagnement et observation</v>
      </c>
      <c r="C196" s="143">
        <v>190</v>
      </c>
      <c r="D196" s="172" t="s">
        <v>1370</v>
      </c>
      <c r="E196" s="172">
        <v>71</v>
      </c>
      <c r="F196" s="172" t="s">
        <v>92</v>
      </c>
      <c r="G196" s="172" t="s">
        <v>93</v>
      </c>
      <c r="H196" s="172" t="s">
        <v>1189</v>
      </c>
      <c r="I196" s="172" t="s">
        <v>1190</v>
      </c>
      <c r="J196" s="172" t="s">
        <v>1371</v>
      </c>
      <c r="K196" s="172" t="s">
        <v>1372</v>
      </c>
      <c r="L196" s="172" t="s">
        <v>276</v>
      </c>
      <c r="M196" s="172" t="s">
        <v>1373</v>
      </c>
      <c r="N196" s="172" t="s">
        <v>1374</v>
      </c>
      <c r="O196" s="172" t="s">
        <v>1375</v>
      </c>
      <c r="P196" s="172" t="s">
        <v>102</v>
      </c>
      <c r="Q196" s="172" t="s">
        <v>103</v>
      </c>
      <c r="R196" s="172" t="s">
        <v>104</v>
      </c>
      <c r="S196" s="172" t="s">
        <v>4773</v>
      </c>
      <c r="T196" s="172" t="s">
        <v>4774</v>
      </c>
      <c r="U196" s="172" t="s">
        <v>4775</v>
      </c>
      <c r="V196" s="172" t="s">
        <v>1376</v>
      </c>
      <c r="W196" s="172" t="s">
        <v>1377</v>
      </c>
      <c r="X196" s="172" t="s">
        <v>1378</v>
      </c>
      <c r="Y196" s="172" t="s">
        <v>1379</v>
      </c>
      <c r="Z196" s="172" t="s">
        <v>1380</v>
      </c>
      <c r="AA196" s="172" t="s">
        <v>1381</v>
      </c>
      <c r="AB196" s="172" t="s">
        <v>1382</v>
      </c>
      <c r="AC196" s="172" t="s">
        <v>1383</v>
      </c>
      <c r="AD196" s="172" t="s">
        <v>1384</v>
      </c>
      <c r="AE196" s="172" t="s">
        <v>692</v>
      </c>
      <c r="AF196" s="172" t="s">
        <v>1385</v>
      </c>
      <c r="AG196" s="172" t="s">
        <v>1386</v>
      </c>
      <c r="AH196" s="172" t="s">
        <v>6000</v>
      </c>
      <c r="AI196" s="172" t="s">
        <v>6284</v>
      </c>
      <c r="AJ196" s="172" t="s">
        <v>6568</v>
      </c>
      <c r="AK196" s="173" t="s">
        <v>350</v>
      </c>
      <c r="AL196" s="174" t="s">
        <v>1387</v>
      </c>
    </row>
    <row r="197" spans="1:38" ht="15.75" x14ac:dyDescent="0.25">
      <c r="A197" s="176" t="s">
        <v>1761</v>
      </c>
      <c r="B197" s="175" t="str">
        <f t="shared" si="3"/>
        <v>Éthique, bientraitance et repas</v>
      </c>
      <c r="C197" s="143">
        <v>191</v>
      </c>
      <c r="D197" s="172" t="s">
        <v>1760</v>
      </c>
      <c r="E197" s="172">
        <v>93</v>
      </c>
      <c r="F197" s="172" t="s">
        <v>92</v>
      </c>
      <c r="G197" s="172" t="s">
        <v>93</v>
      </c>
      <c r="H197" s="172" t="s">
        <v>1614</v>
      </c>
      <c r="I197" s="172" t="s">
        <v>1615</v>
      </c>
      <c r="J197" s="172" t="s">
        <v>1761</v>
      </c>
      <c r="K197" s="172" t="s">
        <v>1762</v>
      </c>
      <c r="L197" s="172" t="s">
        <v>276</v>
      </c>
      <c r="M197" s="172" t="s">
        <v>1763</v>
      </c>
      <c r="N197" s="172" t="s">
        <v>1764</v>
      </c>
      <c r="O197" s="172" t="s">
        <v>1765</v>
      </c>
      <c r="P197" s="172" t="s">
        <v>102</v>
      </c>
      <c r="Q197" s="172" t="s">
        <v>103</v>
      </c>
      <c r="R197" s="172" t="s">
        <v>104</v>
      </c>
      <c r="S197" s="172" t="s">
        <v>4846</v>
      </c>
      <c r="T197" s="172" t="s">
        <v>4847</v>
      </c>
      <c r="U197" s="172" t="s">
        <v>4848</v>
      </c>
      <c r="V197" s="172" t="s">
        <v>1766</v>
      </c>
      <c r="W197" s="172" t="s">
        <v>1767</v>
      </c>
      <c r="X197" s="172" t="s">
        <v>1768</v>
      </c>
      <c r="Y197" s="172" t="s">
        <v>1769</v>
      </c>
      <c r="Z197" s="172" t="s">
        <v>1770</v>
      </c>
      <c r="AA197" s="172" t="s">
        <v>1771</v>
      </c>
      <c r="AB197" s="172" t="s">
        <v>1772</v>
      </c>
      <c r="AC197" s="172" t="s">
        <v>1773</v>
      </c>
      <c r="AD197" s="172" t="s">
        <v>1774</v>
      </c>
      <c r="AE197" s="172" t="s">
        <v>1630</v>
      </c>
      <c r="AF197" s="172" t="s">
        <v>1775</v>
      </c>
      <c r="AG197" s="172" t="s">
        <v>1776</v>
      </c>
      <c r="AH197" s="172" t="s">
        <v>6022</v>
      </c>
      <c r="AI197" s="172" t="s">
        <v>6306</v>
      </c>
      <c r="AJ197" s="172" t="s">
        <v>6590</v>
      </c>
      <c r="AK197" s="173" t="s">
        <v>350</v>
      </c>
      <c r="AL197" s="174" t="s">
        <v>1777</v>
      </c>
    </row>
    <row r="198" spans="1:38" ht="15.75" x14ac:dyDescent="0.25">
      <c r="A198" s="176" t="s">
        <v>1851</v>
      </c>
      <c r="B198" s="175" t="str">
        <f t="shared" si="3"/>
        <v>Coordination cuisine, soins et salle</v>
      </c>
      <c r="C198" s="143">
        <v>192</v>
      </c>
      <c r="D198" s="172" t="s">
        <v>1850</v>
      </c>
      <c r="E198" s="172">
        <v>98</v>
      </c>
      <c r="F198" s="172" t="s">
        <v>92</v>
      </c>
      <c r="G198" s="172" t="s">
        <v>93</v>
      </c>
      <c r="H198" s="172" t="s">
        <v>1832</v>
      </c>
      <c r="I198" s="172" t="s">
        <v>1833</v>
      </c>
      <c r="J198" s="172" t="s">
        <v>1851</v>
      </c>
      <c r="K198" s="172" t="s">
        <v>1852</v>
      </c>
      <c r="L198" s="172" t="s">
        <v>276</v>
      </c>
      <c r="M198" s="172" t="s">
        <v>1853</v>
      </c>
      <c r="N198" s="172" t="s">
        <v>1854</v>
      </c>
      <c r="O198" s="172" t="s">
        <v>1855</v>
      </c>
      <c r="P198" s="172" t="s">
        <v>102</v>
      </c>
      <c r="Q198" s="172" t="s">
        <v>103</v>
      </c>
      <c r="R198" s="172" t="s">
        <v>104</v>
      </c>
      <c r="S198" s="172" t="s">
        <v>4864</v>
      </c>
      <c r="T198" s="172" t="s">
        <v>4865</v>
      </c>
      <c r="U198" s="172" t="s">
        <v>4866</v>
      </c>
      <c r="V198" s="172" t="s">
        <v>1856</v>
      </c>
      <c r="W198" s="172" t="s">
        <v>1857</v>
      </c>
      <c r="X198" s="172" t="s">
        <v>1858</v>
      </c>
      <c r="Y198" s="172" t="s">
        <v>1859</v>
      </c>
      <c r="Z198" s="172" t="s">
        <v>1860</v>
      </c>
      <c r="AA198" s="172" t="s">
        <v>1861</v>
      </c>
      <c r="AB198" s="172" t="s">
        <v>1862</v>
      </c>
      <c r="AC198" s="172" t="s">
        <v>1863</v>
      </c>
      <c r="AD198" s="172" t="s">
        <v>1864</v>
      </c>
      <c r="AE198" s="172" t="s">
        <v>692</v>
      </c>
      <c r="AF198" s="172" t="s">
        <v>1865</v>
      </c>
      <c r="AG198" s="172" t="s">
        <v>1424</v>
      </c>
      <c r="AH198" s="172" t="s">
        <v>6027</v>
      </c>
      <c r="AI198" s="172" t="s">
        <v>6311</v>
      </c>
      <c r="AJ198" s="172" t="s">
        <v>6595</v>
      </c>
      <c r="AK198" s="173" t="s">
        <v>350</v>
      </c>
      <c r="AL198" s="174" t="s">
        <v>1866</v>
      </c>
    </row>
    <row r="199" spans="1:38" ht="15.75" x14ac:dyDescent="0.25">
      <c r="A199" s="176" t="s">
        <v>1987</v>
      </c>
      <c r="B199" s="175" t="str">
        <f t="shared" si="3"/>
        <v>Coordination cuisine, soins et salle</v>
      </c>
      <c r="C199" s="143">
        <v>193</v>
      </c>
      <c r="D199" s="172" t="s">
        <v>1986</v>
      </c>
      <c r="E199" s="172">
        <v>106</v>
      </c>
      <c r="F199" s="172" t="s">
        <v>92</v>
      </c>
      <c r="G199" s="172" t="s">
        <v>93</v>
      </c>
      <c r="H199" s="172" t="s">
        <v>1832</v>
      </c>
      <c r="I199" s="172" t="s">
        <v>1833</v>
      </c>
      <c r="J199" s="172" t="s">
        <v>1987</v>
      </c>
      <c r="K199" s="172" t="s">
        <v>1988</v>
      </c>
      <c r="L199" s="172" t="s">
        <v>276</v>
      </c>
      <c r="M199" s="172" t="s">
        <v>1989</v>
      </c>
      <c r="N199" s="172" t="s">
        <v>1990</v>
      </c>
      <c r="O199" s="172" t="s">
        <v>1991</v>
      </c>
      <c r="P199" s="172" t="s">
        <v>102</v>
      </c>
      <c r="Q199" s="172" t="s">
        <v>103</v>
      </c>
      <c r="R199" s="172" t="s">
        <v>104</v>
      </c>
      <c r="S199" s="172" t="s">
        <v>4888</v>
      </c>
      <c r="T199" s="172" t="s">
        <v>4889</v>
      </c>
      <c r="U199" s="172" t="s">
        <v>4890</v>
      </c>
      <c r="V199" s="172" t="s">
        <v>1992</v>
      </c>
      <c r="W199" s="172" t="s">
        <v>1993</v>
      </c>
      <c r="X199" s="172" t="s">
        <v>1994</v>
      </c>
      <c r="Y199" s="172" t="s">
        <v>1995</v>
      </c>
      <c r="Z199" s="172" t="s">
        <v>1996</v>
      </c>
      <c r="AA199" s="172" t="s">
        <v>1997</v>
      </c>
      <c r="AB199" s="172" t="s">
        <v>1998</v>
      </c>
      <c r="AC199" s="172" t="s">
        <v>1999</v>
      </c>
      <c r="AD199" s="172" t="s">
        <v>2000</v>
      </c>
      <c r="AE199" s="172" t="s">
        <v>692</v>
      </c>
      <c r="AF199" s="172" t="s">
        <v>2001</v>
      </c>
      <c r="AG199" s="172" t="s">
        <v>1424</v>
      </c>
      <c r="AH199" s="172" t="s">
        <v>6035</v>
      </c>
      <c r="AI199" s="172" t="s">
        <v>6319</v>
      </c>
      <c r="AJ199" s="172" t="s">
        <v>6603</v>
      </c>
      <c r="AK199" s="173" t="s">
        <v>350</v>
      </c>
      <c r="AL199" s="174" t="s">
        <v>2002</v>
      </c>
    </row>
    <row r="200" spans="1:38" ht="15.75" x14ac:dyDescent="0.25">
      <c r="A200" s="176" t="s">
        <v>2021</v>
      </c>
      <c r="B200" s="175" t="str">
        <f t="shared" ref="B200:B263" si="4">H200</f>
        <v>Coordination cuisine, soins et salle</v>
      </c>
      <c r="C200" s="143">
        <v>194</v>
      </c>
      <c r="D200" s="172" t="s">
        <v>2020</v>
      </c>
      <c r="E200" s="172">
        <v>108</v>
      </c>
      <c r="F200" s="172" t="s">
        <v>92</v>
      </c>
      <c r="G200" s="172" t="s">
        <v>93</v>
      </c>
      <c r="H200" s="172" t="s">
        <v>1832</v>
      </c>
      <c r="I200" s="172" t="s">
        <v>1833</v>
      </c>
      <c r="J200" s="172" t="s">
        <v>2021</v>
      </c>
      <c r="K200" s="172" t="s">
        <v>2022</v>
      </c>
      <c r="L200" s="172" t="s">
        <v>276</v>
      </c>
      <c r="M200" s="172" t="s">
        <v>2023</v>
      </c>
      <c r="N200" s="172" t="s">
        <v>2024</v>
      </c>
      <c r="O200" s="172" t="s">
        <v>2025</v>
      </c>
      <c r="P200" s="172" t="s">
        <v>102</v>
      </c>
      <c r="Q200" s="172" t="s">
        <v>103</v>
      </c>
      <c r="R200" s="172" t="s">
        <v>104</v>
      </c>
      <c r="S200" s="172" t="s">
        <v>4897</v>
      </c>
      <c r="T200" s="172" t="s">
        <v>4898</v>
      </c>
      <c r="U200" s="172" t="s">
        <v>4899</v>
      </c>
      <c r="V200" s="172" t="s">
        <v>2026</v>
      </c>
      <c r="W200" s="172" t="s">
        <v>2027</v>
      </c>
      <c r="X200" s="172" t="s">
        <v>2028</v>
      </c>
      <c r="Y200" s="172" t="s">
        <v>2029</v>
      </c>
      <c r="Z200" s="172" t="s">
        <v>2030</v>
      </c>
      <c r="AA200" s="172" t="s">
        <v>2031</v>
      </c>
      <c r="AB200" s="172" t="s">
        <v>2032</v>
      </c>
      <c r="AC200" s="172" t="s">
        <v>2033</v>
      </c>
      <c r="AD200" s="172" t="s">
        <v>2034</v>
      </c>
      <c r="AE200" s="172" t="s">
        <v>692</v>
      </c>
      <c r="AF200" s="172" t="s">
        <v>2035</v>
      </c>
      <c r="AG200" s="172" t="s">
        <v>1424</v>
      </c>
      <c r="AH200" s="172" t="s">
        <v>6037</v>
      </c>
      <c r="AI200" s="172" t="s">
        <v>6321</v>
      </c>
      <c r="AJ200" s="172" t="s">
        <v>6605</v>
      </c>
      <c r="AK200" s="173" t="s">
        <v>350</v>
      </c>
      <c r="AL200" s="174" t="s">
        <v>2036</v>
      </c>
    </row>
    <row r="201" spans="1:38" ht="15.75" x14ac:dyDescent="0.25">
      <c r="A201" s="176" t="s">
        <v>2092</v>
      </c>
      <c r="B201" s="175" t="str">
        <f t="shared" si="4"/>
        <v>Cadre réglementaire et ESMS</v>
      </c>
      <c r="C201" s="143">
        <v>195</v>
      </c>
      <c r="D201" s="172" t="s">
        <v>2091</v>
      </c>
      <c r="E201" s="172">
        <v>112</v>
      </c>
      <c r="F201" s="172" t="s">
        <v>92</v>
      </c>
      <c r="G201" s="172" t="s">
        <v>2038</v>
      </c>
      <c r="H201" s="172" t="s">
        <v>2039</v>
      </c>
      <c r="I201" s="172" t="s">
        <v>2040</v>
      </c>
      <c r="J201" s="172" t="s">
        <v>2092</v>
      </c>
      <c r="K201" s="172" t="s">
        <v>2093</v>
      </c>
      <c r="L201" s="172" t="s">
        <v>276</v>
      </c>
      <c r="M201" s="172" t="s">
        <v>2094</v>
      </c>
      <c r="N201" s="172" t="s">
        <v>2095</v>
      </c>
      <c r="O201" s="172" t="s">
        <v>2096</v>
      </c>
      <c r="P201" s="172" t="s">
        <v>102</v>
      </c>
      <c r="Q201" s="172" t="s">
        <v>103</v>
      </c>
      <c r="R201" s="172" t="s">
        <v>104</v>
      </c>
      <c r="S201" s="172" t="s">
        <v>4910</v>
      </c>
      <c r="T201" s="172" t="s">
        <v>4911</v>
      </c>
      <c r="U201" s="172" t="s">
        <v>4912</v>
      </c>
      <c r="V201" s="172" t="s">
        <v>2097</v>
      </c>
      <c r="W201" s="172" t="s">
        <v>2098</v>
      </c>
      <c r="X201" s="172" t="s">
        <v>2099</v>
      </c>
      <c r="Y201" s="172" t="s">
        <v>2100</v>
      </c>
      <c r="Z201" s="172" t="s">
        <v>2101</v>
      </c>
      <c r="AA201" s="172" t="s">
        <v>2102</v>
      </c>
      <c r="AB201" s="172" t="s">
        <v>2103</v>
      </c>
      <c r="AC201" s="172" t="s">
        <v>2104</v>
      </c>
      <c r="AD201" s="172" t="s">
        <v>2105</v>
      </c>
      <c r="AE201" s="172" t="s">
        <v>692</v>
      </c>
      <c r="AF201" s="172" t="s">
        <v>2106</v>
      </c>
      <c r="AG201" s="172" t="s">
        <v>1424</v>
      </c>
      <c r="AH201" s="172" t="s">
        <v>6041</v>
      </c>
      <c r="AI201" s="172" t="s">
        <v>6325</v>
      </c>
      <c r="AJ201" s="172" t="s">
        <v>6609</v>
      </c>
      <c r="AK201" s="173" t="s">
        <v>350</v>
      </c>
      <c r="AL201" s="174" t="s">
        <v>2107</v>
      </c>
    </row>
    <row r="202" spans="1:38" ht="15.75" x14ac:dyDescent="0.25">
      <c r="A202" s="176" t="s">
        <v>2754</v>
      </c>
      <c r="B202" s="175" t="str">
        <f t="shared" si="4"/>
        <v>Autonomie, outils et manger-main</v>
      </c>
      <c r="C202" s="143">
        <v>196</v>
      </c>
      <c r="D202" s="172" t="s">
        <v>2753</v>
      </c>
      <c r="E202" s="172">
        <v>150</v>
      </c>
      <c r="F202" s="172" t="s">
        <v>92</v>
      </c>
      <c r="G202" s="172" t="s">
        <v>93</v>
      </c>
      <c r="H202" s="172" t="s">
        <v>2615</v>
      </c>
      <c r="I202" s="172" t="s">
        <v>2616</v>
      </c>
      <c r="J202" s="172" t="s">
        <v>2754</v>
      </c>
      <c r="K202" s="172" t="s">
        <v>2755</v>
      </c>
      <c r="L202" s="172" t="s">
        <v>276</v>
      </c>
      <c r="M202" s="172" t="s">
        <v>2756</v>
      </c>
      <c r="N202" s="172" t="s">
        <v>2757</v>
      </c>
      <c r="O202" s="172" t="s">
        <v>2758</v>
      </c>
      <c r="P202" s="172" t="s">
        <v>102</v>
      </c>
      <c r="Q202" s="172" t="s">
        <v>103</v>
      </c>
      <c r="R202" s="172" t="s">
        <v>104</v>
      </c>
      <c r="S202" s="172" t="s">
        <v>5034</v>
      </c>
      <c r="T202" s="172" t="s">
        <v>5035</v>
      </c>
      <c r="U202" s="172" t="s">
        <v>5036</v>
      </c>
      <c r="V202" s="172" t="s">
        <v>2759</v>
      </c>
      <c r="W202" s="172" t="s">
        <v>2760</v>
      </c>
      <c r="X202" s="172" t="s">
        <v>2761</v>
      </c>
      <c r="Y202" s="172" t="s">
        <v>2762</v>
      </c>
      <c r="Z202" s="172" t="s">
        <v>2763</v>
      </c>
      <c r="AA202" s="172" t="s">
        <v>2764</v>
      </c>
      <c r="AB202" s="172" t="s">
        <v>2765</v>
      </c>
      <c r="AC202" s="172" t="s">
        <v>2766</v>
      </c>
      <c r="AD202" s="172" t="s">
        <v>2767</v>
      </c>
      <c r="AE202" s="172" t="s">
        <v>2631</v>
      </c>
      <c r="AF202" s="172" t="s">
        <v>2768</v>
      </c>
      <c r="AG202" s="172" t="s">
        <v>1424</v>
      </c>
      <c r="AH202" s="172" t="s">
        <v>6079</v>
      </c>
      <c r="AI202" s="172" t="s">
        <v>6363</v>
      </c>
      <c r="AJ202" s="172" t="s">
        <v>6647</v>
      </c>
      <c r="AK202" s="173" t="s">
        <v>350</v>
      </c>
      <c r="AL202" s="174" t="s">
        <v>2769</v>
      </c>
    </row>
    <row r="203" spans="1:38" ht="15.75" x14ac:dyDescent="0.25">
      <c r="A203" s="176" t="s">
        <v>2857</v>
      </c>
      <c r="B203" s="175" t="str">
        <f t="shared" si="4"/>
        <v>Qualité du repas, appétence et identification</v>
      </c>
      <c r="C203" s="143">
        <v>197</v>
      </c>
      <c r="D203" s="172" t="s">
        <v>2855</v>
      </c>
      <c r="E203" s="172">
        <v>157</v>
      </c>
      <c r="F203" s="172" t="s">
        <v>92</v>
      </c>
      <c r="G203" s="172" t="s">
        <v>331</v>
      </c>
      <c r="H203" s="172" t="s">
        <v>764</v>
      </c>
      <c r="I203" s="172" t="s">
        <v>2856</v>
      </c>
      <c r="J203" s="172" t="s">
        <v>2857</v>
      </c>
      <c r="K203" s="172" t="s">
        <v>2858</v>
      </c>
      <c r="L203" s="172" t="s">
        <v>276</v>
      </c>
      <c r="M203" s="172" t="s">
        <v>2858</v>
      </c>
      <c r="N203" s="172" t="s">
        <v>2858</v>
      </c>
      <c r="O203" s="172" t="s">
        <v>2858</v>
      </c>
      <c r="P203" s="172" t="s">
        <v>102</v>
      </c>
      <c r="Q203" s="172" t="s">
        <v>103</v>
      </c>
      <c r="R203" s="172" t="s">
        <v>104</v>
      </c>
      <c r="S203" s="172" t="s">
        <v>5060</v>
      </c>
      <c r="T203" s="172" t="s">
        <v>5061</v>
      </c>
      <c r="U203" s="172" t="s">
        <v>5062</v>
      </c>
      <c r="V203" s="172" t="s">
        <v>2859</v>
      </c>
      <c r="W203" s="172" t="s">
        <v>2860</v>
      </c>
      <c r="X203" s="172" t="s">
        <v>2861</v>
      </c>
      <c r="Y203" s="172" t="s">
        <v>2862</v>
      </c>
      <c r="Z203" s="172" t="s">
        <v>2863</v>
      </c>
      <c r="AA203" s="172" t="s">
        <v>2864</v>
      </c>
      <c r="AB203" s="172" t="s">
        <v>2865</v>
      </c>
      <c r="AC203" s="172" t="s">
        <v>2866</v>
      </c>
      <c r="AD203" s="172" t="s">
        <v>2867</v>
      </c>
      <c r="AE203" s="172" t="s">
        <v>114</v>
      </c>
      <c r="AF203" s="172" t="s">
        <v>2835</v>
      </c>
      <c r="AG203" s="172" t="s">
        <v>2836</v>
      </c>
      <c r="AH203" s="172" t="s">
        <v>6085</v>
      </c>
      <c r="AI203" s="172" t="s">
        <v>6369</v>
      </c>
      <c r="AJ203" s="172" t="s">
        <v>6653</v>
      </c>
      <c r="AK203" s="173" t="s">
        <v>2837</v>
      </c>
      <c r="AL203" s="174" t="s">
        <v>2868</v>
      </c>
    </row>
    <row r="204" spans="1:38" ht="15.75" x14ac:dyDescent="0.25">
      <c r="A204" s="176" t="s">
        <v>2885</v>
      </c>
      <c r="B204" s="175" t="str">
        <f t="shared" si="4"/>
        <v>Refus alimentaires et adaptation</v>
      </c>
      <c r="C204" s="143">
        <v>198</v>
      </c>
      <c r="D204" s="172" t="s">
        <v>2883</v>
      </c>
      <c r="E204" s="172">
        <v>159</v>
      </c>
      <c r="F204" s="172" t="s">
        <v>92</v>
      </c>
      <c r="G204" s="172" t="s">
        <v>93</v>
      </c>
      <c r="H204" s="172" t="s">
        <v>1407</v>
      </c>
      <c r="I204" s="172" t="s">
        <v>2884</v>
      </c>
      <c r="J204" s="172" t="s">
        <v>2885</v>
      </c>
      <c r="K204" s="172" t="s">
        <v>2886</v>
      </c>
      <c r="L204" s="172" t="s">
        <v>182</v>
      </c>
      <c r="M204" s="172" t="s">
        <v>2886</v>
      </c>
      <c r="N204" s="172" t="s">
        <v>2886</v>
      </c>
      <c r="O204" s="172" t="s">
        <v>2886</v>
      </c>
      <c r="P204" s="172" t="s">
        <v>102</v>
      </c>
      <c r="Q204" s="172" t="s">
        <v>103</v>
      </c>
      <c r="R204" s="172" t="s">
        <v>104</v>
      </c>
      <c r="S204" s="172" t="s">
        <v>5067</v>
      </c>
      <c r="T204" s="172" t="s">
        <v>5068</v>
      </c>
      <c r="U204" s="172" t="s">
        <v>5069</v>
      </c>
      <c r="V204" s="172" t="s">
        <v>2887</v>
      </c>
      <c r="W204" s="172" t="s">
        <v>2888</v>
      </c>
      <c r="X204" s="172" t="s">
        <v>2889</v>
      </c>
      <c r="Y204" s="172" t="s">
        <v>2890</v>
      </c>
      <c r="Z204" s="172" t="s">
        <v>2891</v>
      </c>
      <c r="AA204" s="172" t="s">
        <v>2892</v>
      </c>
      <c r="AB204" s="172" t="s">
        <v>2893</v>
      </c>
      <c r="AC204" s="172" t="s">
        <v>2894</v>
      </c>
      <c r="AD204" s="172" t="s">
        <v>2895</v>
      </c>
      <c r="AE204" s="172" t="s">
        <v>114</v>
      </c>
      <c r="AF204" s="172" t="s">
        <v>2835</v>
      </c>
      <c r="AG204" s="172" t="s">
        <v>2836</v>
      </c>
      <c r="AH204" s="172" t="s">
        <v>6087</v>
      </c>
      <c r="AI204" s="172" t="s">
        <v>6371</v>
      </c>
      <c r="AJ204" s="172" t="s">
        <v>6655</v>
      </c>
      <c r="AK204" s="173" t="s">
        <v>2837</v>
      </c>
      <c r="AL204" s="174" t="s">
        <v>2896</v>
      </c>
    </row>
    <row r="205" spans="1:38" ht="15.75" x14ac:dyDescent="0.25">
      <c r="A205" s="176" t="s">
        <v>2955</v>
      </c>
      <c r="B205" s="175" t="str">
        <f t="shared" si="4"/>
        <v>Cadre réglementaire et ESMS</v>
      </c>
      <c r="C205" s="143">
        <v>199</v>
      </c>
      <c r="D205" s="172" t="s">
        <v>2953</v>
      </c>
      <c r="E205" s="172">
        <v>164</v>
      </c>
      <c r="F205" s="172" t="s">
        <v>92</v>
      </c>
      <c r="G205" s="172" t="s">
        <v>2038</v>
      </c>
      <c r="H205" s="172" t="s">
        <v>2039</v>
      </c>
      <c r="I205" s="172" t="s">
        <v>2954</v>
      </c>
      <c r="J205" s="172" t="s">
        <v>2955</v>
      </c>
      <c r="K205" s="172" t="s">
        <v>2956</v>
      </c>
      <c r="L205" s="172" t="s">
        <v>276</v>
      </c>
      <c r="M205" s="172" t="s">
        <v>2956</v>
      </c>
      <c r="N205" s="172" t="s">
        <v>2956</v>
      </c>
      <c r="O205" s="172" t="s">
        <v>2956</v>
      </c>
      <c r="P205" s="172" t="s">
        <v>102</v>
      </c>
      <c r="Q205" s="172" t="s">
        <v>103</v>
      </c>
      <c r="R205" s="172" t="s">
        <v>104</v>
      </c>
      <c r="S205" s="172" t="s">
        <v>5082</v>
      </c>
      <c r="T205" s="172" t="s">
        <v>5083</v>
      </c>
      <c r="U205" s="172" t="s">
        <v>5084</v>
      </c>
      <c r="V205" s="172" t="s">
        <v>2957</v>
      </c>
      <c r="W205" s="172" t="s">
        <v>2958</v>
      </c>
      <c r="X205" s="172" t="s">
        <v>2959</v>
      </c>
      <c r="Y205" s="172" t="s">
        <v>2960</v>
      </c>
      <c r="Z205" s="172" t="s">
        <v>2961</v>
      </c>
      <c r="AA205" s="172" t="s">
        <v>2962</v>
      </c>
      <c r="AB205" s="172" t="s">
        <v>2963</v>
      </c>
      <c r="AC205" s="172" t="s">
        <v>2964</v>
      </c>
      <c r="AD205" s="172" t="s">
        <v>2965</v>
      </c>
      <c r="AE205" s="172" t="s">
        <v>2260</v>
      </c>
      <c r="AF205" s="172" t="s">
        <v>2835</v>
      </c>
      <c r="AG205" s="172" t="s">
        <v>2836</v>
      </c>
      <c r="AH205" s="172" t="s">
        <v>6092</v>
      </c>
      <c r="AI205" s="172" t="s">
        <v>6376</v>
      </c>
      <c r="AJ205" s="172" t="s">
        <v>6660</v>
      </c>
      <c r="AK205" s="173" t="s">
        <v>2837</v>
      </c>
      <c r="AL205" s="174" t="s">
        <v>2966</v>
      </c>
    </row>
    <row r="206" spans="1:38" ht="15.75" x14ac:dyDescent="0.25">
      <c r="A206" s="176" t="s">
        <v>3010</v>
      </c>
      <c r="B206" s="175" t="str">
        <f t="shared" si="4"/>
        <v>Service, accompagnement et observation</v>
      </c>
      <c r="C206" s="143">
        <v>200</v>
      </c>
      <c r="D206" s="172" t="s">
        <v>3009</v>
      </c>
      <c r="E206" s="172">
        <v>171</v>
      </c>
      <c r="F206" s="172" t="s">
        <v>92</v>
      </c>
      <c r="G206" s="172" t="s">
        <v>93</v>
      </c>
      <c r="H206" s="172" t="s">
        <v>1189</v>
      </c>
      <c r="I206" s="172" t="s">
        <v>2870</v>
      </c>
      <c r="J206" s="172" t="s">
        <v>3010</v>
      </c>
      <c r="K206" s="172" t="s">
        <v>3011</v>
      </c>
      <c r="L206" s="172" t="s">
        <v>276</v>
      </c>
      <c r="M206" s="172" t="s">
        <v>3012</v>
      </c>
      <c r="N206" s="172" t="s">
        <v>3013</v>
      </c>
      <c r="O206" s="172" t="s">
        <v>3011</v>
      </c>
      <c r="P206" s="172" t="s">
        <v>102</v>
      </c>
      <c r="Q206" s="172" t="s">
        <v>103</v>
      </c>
      <c r="R206" s="172" t="s">
        <v>104</v>
      </c>
      <c r="S206" s="172" t="s">
        <v>5107</v>
      </c>
      <c r="T206" s="172" t="s">
        <v>5108</v>
      </c>
      <c r="U206" s="172" t="s">
        <v>5109</v>
      </c>
      <c r="V206" s="172" t="s">
        <v>2873</v>
      </c>
      <c r="W206" s="172" t="s">
        <v>2874</v>
      </c>
      <c r="X206" s="172" t="s">
        <v>2875</v>
      </c>
      <c r="Y206" s="172" t="s">
        <v>2876</v>
      </c>
      <c r="Z206" s="172" t="s">
        <v>2877</v>
      </c>
      <c r="AA206" s="172" t="s">
        <v>2878</v>
      </c>
      <c r="AB206" s="172" t="s">
        <v>2879</v>
      </c>
      <c r="AC206" s="172" t="s">
        <v>2880</v>
      </c>
      <c r="AD206" s="172" t="s">
        <v>2881</v>
      </c>
      <c r="AE206" s="172" t="s">
        <v>692</v>
      </c>
      <c r="AF206" s="172" t="s">
        <v>2986</v>
      </c>
      <c r="AG206" s="172" t="s">
        <v>2987</v>
      </c>
      <c r="AH206" s="172" t="s">
        <v>6099</v>
      </c>
      <c r="AI206" s="172" t="s">
        <v>6383</v>
      </c>
      <c r="AJ206" s="172" t="s">
        <v>6667</v>
      </c>
      <c r="AK206" s="173" t="s">
        <v>2988</v>
      </c>
      <c r="AL206" s="174" t="s">
        <v>3010</v>
      </c>
    </row>
    <row r="207" spans="1:38" ht="15.75" x14ac:dyDescent="0.25">
      <c r="A207" s="176" t="s">
        <v>3076</v>
      </c>
      <c r="B207" s="175" t="str">
        <f t="shared" si="4"/>
        <v>Production cuisine, hygiène et PMS</v>
      </c>
      <c r="C207" s="143">
        <v>201</v>
      </c>
      <c r="D207" s="172" t="s">
        <v>3075</v>
      </c>
      <c r="E207" s="172">
        <v>179</v>
      </c>
      <c r="F207" s="172" t="s">
        <v>92</v>
      </c>
      <c r="G207" s="172" t="s">
        <v>3055</v>
      </c>
      <c r="H207" s="172" t="s">
        <v>970</v>
      </c>
      <c r="I207" s="172" t="s">
        <v>3056</v>
      </c>
      <c r="J207" s="172" t="s">
        <v>3076</v>
      </c>
      <c r="K207" s="172" t="s">
        <v>3077</v>
      </c>
      <c r="L207" s="172" t="s">
        <v>276</v>
      </c>
      <c r="M207" s="172" t="s">
        <v>3078</v>
      </c>
      <c r="N207" s="172" t="s">
        <v>3079</v>
      </c>
      <c r="O207" s="172" t="s">
        <v>3080</v>
      </c>
      <c r="P207" s="172" t="s">
        <v>102</v>
      </c>
      <c r="Q207" s="172" t="s">
        <v>103</v>
      </c>
      <c r="R207" s="172" t="s">
        <v>104</v>
      </c>
      <c r="S207" s="172" t="s">
        <v>5131</v>
      </c>
      <c r="T207" s="172" t="s">
        <v>5132</v>
      </c>
      <c r="U207" s="172" t="s">
        <v>5133</v>
      </c>
      <c r="V207" s="172" t="s">
        <v>3081</v>
      </c>
      <c r="W207" s="172" t="s">
        <v>3082</v>
      </c>
      <c r="X207" s="172" t="s">
        <v>3083</v>
      </c>
      <c r="Y207" s="172" t="s">
        <v>3084</v>
      </c>
      <c r="Z207" s="172" t="s">
        <v>3085</v>
      </c>
      <c r="AA207" s="172" t="s">
        <v>3086</v>
      </c>
      <c r="AB207" s="172" t="s">
        <v>3087</v>
      </c>
      <c r="AC207" s="172" t="s">
        <v>3088</v>
      </c>
      <c r="AD207" s="172" t="s">
        <v>3089</v>
      </c>
      <c r="AE207" s="172" t="s">
        <v>3090</v>
      </c>
      <c r="AF207" s="172" t="s">
        <v>3072</v>
      </c>
      <c r="AG207" s="172" t="s">
        <v>3091</v>
      </c>
      <c r="AH207" s="172" t="s">
        <v>6107</v>
      </c>
      <c r="AI207" s="172" t="s">
        <v>6391</v>
      </c>
      <c r="AJ207" s="172" t="s">
        <v>6675</v>
      </c>
      <c r="AK207" s="173" t="s">
        <v>3074</v>
      </c>
      <c r="AL207" s="174" t="s">
        <v>3076</v>
      </c>
    </row>
    <row r="208" spans="1:38" ht="15.75" x14ac:dyDescent="0.25">
      <c r="A208" s="176" t="s">
        <v>3151</v>
      </c>
      <c r="B208" s="175" t="str">
        <f t="shared" si="4"/>
        <v>Production cuisine, hygiène et PMS</v>
      </c>
      <c r="C208" s="143">
        <v>202</v>
      </c>
      <c r="D208" s="172" t="s">
        <v>3150</v>
      </c>
      <c r="E208" s="172">
        <v>184</v>
      </c>
      <c r="F208" s="172" t="s">
        <v>92</v>
      </c>
      <c r="G208" s="172" t="s">
        <v>3055</v>
      </c>
      <c r="H208" s="172" t="s">
        <v>970</v>
      </c>
      <c r="I208" s="172" t="s">
        <v>3056</v>
      </c>
      <c r="J208" s="172" t="s">
        <v>3151</v>
      </c>
      <c r="K208" s="172" t="s">
        <v>3152</v>
      </c>
      <c r="L208" s="172" t="s">
        <v>276</v>
      </c>
      <c r="M208" s="172" t="s">
        <v>3153</v>
      </c>
      <c r="N208" s="172" t="s">
        <v>3154</v>
      </c>
      <c r="O208" s="172" t="s">
        <v>3155</v>
      </c>
      <c r="P208" s="172" t="s">
        <v>102</v>
      </c>
      <c r="Q208" s="172" t="s">
        <v>103</v>
      </c>
      <c r="R208" s="172" t="s">
        <v>104</v>
      </c>
      <c r="S208" s="172" t="s">
        <v>5147</v>
      </c>
      <c r="T208" s="172" t="s">
        <v>5148</v>
      </c>
      <c r="U208" s="172" t="s">
        <v>5149</v>
      </c>
      <c r="V208" s="172" t="s">
        <v>3156</v>
      </c>
      <c r="W208" s="172" t="s">
        <v>3157</v>
      </c>
      <c r="X208" s="172" t="s">
        <v>3158</v>
      </c>
      <c r="Y208" s="172" t="s">
        <v>3159</v>
      </c>
      <c r="Z208" s="172" t="s">
        <v>3160</v>
      </c>
      <c r="AA208" s="172" t="s">
        <v>3161</v>
      </c>
      <c r="AB208" s="172" t="s">
        <v>3162</v>
      </c>
      <c r="AC208" s="172" t="s">
        <v>3163</v>
      </c>
      <c r="AD208" s="172" t="s">
        <v>3164</v>
      </c>
      <c r="AE208" s="172" t="s">
        <v>3165</v>
      </c>
      <c r="AF208" s="172" t="s">
        <v>3072</v>
      </c>
      <c r="AG208" s="172" t="s">
        <v>3166</v>
      </c>
      <c r="AH208" s="172" t="s">
        <v>6112</v>
      </c>
      <c r="AI208" s="172" t="s">
        <v>6396</v>
      </c>
      <c r="AJ208" s="172" t="s">
        <v>6680</v>
      </c>
      <c r="AK208" s="173" t="s">
        <v>3074</v>
      </c>
      <c r="AL208" s="174" t="s">
        <v>3151</v>
      </c>
    </row>
    <row r="209" spans="1:38" ht="15.75" x14ac:dyDescent="0.25">
      <c r="A209" s="176" t="s">
        <v>3346</v>
      </c>
      <c r="B209" s="175" t="str">
        <f t="shared" si="4"/>
        <v>Textures et niveaux IDDSI</v>
      </c>
      <c r="C209" s="143">
        <v>203</v>
      </c>
      <c r="D209" s="172" t="s">
        <v>3344</v>
      </c>
      <c r="E209" s="172">
        <v>198</v>
      </c>
      <c r="F209" s="172" t="s">
        <v>3243</v>
      </c>
      <c r="G209" s="172" t="s">
        <v>3244</v>
      </c>
      <c r="H209" s="172" t="s">
        <v>94</v>
      </c>
      <c r="I209" s="172" t="s">
        <v>3345</v>
      </c>
      <c r="J209" s="172" t="s">
        <v>3346</v>
      </c>
      <c r="K209" s="172" t="s">
        <v>3347</v>
      </c>
      <c r="L209" s="172" t="s">
        <v>182</v>
      </c>
      <c r="M209" s="172" t="s">
        <v>3348</v>
      </c>
      <c r="N209" s="172" t="s">
        <v>3349</v>
      </c>
      <c r="O209" s="172" t="s">
        <v>3350</v>
      </c>
      <c r="P209" s="172" t="s">
        <v>3252</v>
      </c>
      <c r="Q209" s="172" t="s">
        <v>3253</v>
      </c>
      <c r="R209" s="172" t="s">
        <v>3254</v>
      </c>
      <c r="S209" s="172" t="s">
        <v>5194</v>
      </c>
      <c r="T209" s="172" t="s">
        <v>5195</v>
      </c>
      <c r="U209" s="172" t="s">
        <v>5196</v>
      </c>
      <c r="V209" s="172" t="s">
        <v>3351</v>
      </c>
      <c r="W209" s="172" t="s">
        <v>3256</v>
      </c>
      <c r="X209" s="172" t="s">
        <v>3257</v>
      </c>
      <c r="Y209" s="172" t="s">
        <v>3352</v>
      </c>
      <c r="Z209" s="172" t="s">
        <v>3259</v>
      </c>
      <c r="AA209" s="172" t="s">
        <v>3260</v>
      </c>
      <c r="AB209" s="172" t="s">
        <v>3353</v>
      </c>
      <c r="AC209" s="172" t="s">
        <v>3262</v>
      </c>
      <c r="AD209" s="172" t="s">
        <v>3263</v>
      </c>
      <c r="AE209" s="172" t="s">
        <v>3354</v>
      </c>
      <c r="AF209" s="172" t="s">
        <v>3265</v>
      </c>
      <c r="AG209" s="172" t="s">
        <v>3355</v>
      </c>
      <c r="AH209" s="172" t="s">
        <v>6126</v>
      </c>
      <c r="AI209" s="172" t="s">
        <v>6410</v>
      </c>
      <c r="AJ209" s="172" t="s">
        <v>6694</v>
      </c>
      <c r="AK209" s="173" t="s">
        <v>3356</v>
      </c>
      <c r="AL209" s="174" t="s">
        <v>3357</v>
      </c>
    </row>
    <row r="210" spans="1:38" ht="15.75" x14ac:dyDescent="0.25">
      <c r="A210" s="176" t="s">
        <v>3346</v>
      </c>
      <c r="B210" s="175" t="str">
        <f t="shared" si="4"/>
        <v>Textures et niveaux IDDSI</v>
      </c>
      <c r="C210" s="143">
        <v>204</v>
      </c>
      <c r="D210" s="172" t="s">
        <v>3358</v>
      </c>
      <c r="E210" s="172">
        <v>199</v>
      </c>
      <c r="F210" s="172" t="s">
        <v>3243</v>
      </c>
      <c r="G210" s="172" t="s">
        <v>3244</v>
      </c>
      <c r="H210" s="172" t="s">
        <v>94</v>
      </c>
      <c r="I210" s="172" t="s">
        <v>3345</v>
      </c>
      <c r="J210" s="172" t="s">
        <v>3346</v>
      </c>
      <c r="K210" s="172" t="s">
        <v>3359</v>
      </c>
      <c r="L210" s="172" t="s">
        <v>3360</v>
      </c>
      <c r="M210" s="172" t="s">
        <v>3361</v>
      </c>
      <c r="N210" s="172" t="s">
        <v>3362</v>
      </c>
      <c r="O210" s="172" t="s">
        <v>3363</v>
      </c>
      <c r="P210" s="172" t="s">
        <v>3252</v>
      </c>
      <c r="Q210" s="172" t="s">
        <v>3253</v>
      </c>
      <c r="R210" s="172" t="s">
        <v>3254</v>
      </c>
      <c r="S210" s="172" t="s">
        <v>5198</v>
      </c>
      <c r="T210" s="172" t="s">
        <v>5199</v>
      </c>
      <c r="U210" s="172" t="s">
        <v>5200</v>
      </c>
      <c r="V210" s="172" t="s">
        <v>3351</v>
      </c>
      <c r="W210" s="172" t="s">
        <v>3256</v>
      </c>
      <c r="X210" s="172" t="s">
        <v>3257</v>
      </c>
      <c r="Y210" s="172" t="s">
        <v>3364</v>
      </c>
      <c r="Z210" s="172" t="s">
        <v>3259</v>
      </c>
      <c r="AA210" s="172" t="s">
        <v>3260</v>
      </c>
      <c r="AB210" s="172" t="s">
        <v>3365</v>
      </c>
      <c r="AC210" s="172" t="s">
        <v>3262</v>
      </c>
      <c r="AD210" s="172" t="s">
        <v>3263</v>
      </c>
      <c r="AE210" s="172" t="s">
        <v>3354</v>
      </c>
      <c r="AF210" s="172" t="s">
        <v>3265</v>
      </c>
      <c r="AG210" s="172" t="s">
        <v>3366</v>
      </c>
      <c r="AH210" s="172" t="s">
        <v>6127</v>
      </c>
      <c r="AI210" s="172" t="s">
        <v>6411</v>
      </c>
      <c r="AJ210" s="172" t="s">
        <v>6695</v>
      </c>
      <c r="AK210" s="173" t="s">
        <v>3356</v>
      </c>
      <c r="AL210" s="174" t="s">
        <v>3367</v>
      </c>
    </row>
    <row r="211" spans="1:38" ht="15.75" x14ac:dyDescent="0.25">
      <c r="A211" s="176" t="s">
        <v>3346</v>
      </c>
      <c r="B211" s="175" t="str">
        <f t="shared" si="4"/>
        <v>Textures et niveaux IDDSI</v>
      </c>
      <c r="C211" s="143">
        <v>205</v>
      </c>
      <c r="D211" s="172" t="s">
        <v>3368</v>
      </c>
      <c r="E211" s="172">
        <v>200</v>
      </c>
      <c r="F211" s="172" t="s">
        <v>3243</v>
      </c>
      <c r="G211" s="172" t="s">
        <v>3244</v>
      </c>
      <c r="H211" s="172" t="s">
        <v>94</v>
      </c>
      <c r="I211" s="172" t="s">
        <v>3345</v>
      </c>
      <c r="J211" s="172" t="s">
        <v>3346</v>
      </c>
      <c r="K211" s="172" t="s">
        <v>3369</v>
      </c>
      <c r="L211" s="172" t="s">
        <v>3370</v>
      </c>
      <c r="M211" s="172" t="s">
        <v>3371</v>
      </c>
      <c r="N211" s="172" t="s">
        <v>3372</v>
      </c>
      <c r="O211" s="172" t="s">
        <v>3373</v>
      </c>
      <c r="P211" s="172" t="s">
        <v>3252</v>
      </c>
      <c r="Q211" s="172" t="s">
        <v>3253</v>
      </c>
      <c r="R211" s="172" t="s">
        <v>3254</v>
      </c>
      <c r="S211" s="172" t="s">
        <v>5202</v>
      </c>
      <c r="T211" s="172" t="s">
        <v>5203</v>
      </c>
      <c r="U211" s="172" t="s">
        <v>5204</v>
      </c>
      <c r="V211" s="172" t="s">
        <v>3351</v>
      </c>
      <c r="W211" s="172" t="s">
        <v>3256</v>
      </c>
      <c r="X211" s="172" t="s">
        <v>3257</v>
      </c>
      <c r="Y211" s="172" t="s">
        <v>3374</v>
      </c>
      <c r="Z211" s="172" t="s">
        <v>3259</v>
      </c>
      <c r="AA211" s="172" t="s">
        <v>3260</v>
      </c>
      <c r="AB211" s="172" t="s">
        <v>3375</v>
      </c>
      <c r="AC211" s="172" t="s">
        <v>3262</v>
      </c>
      <c r="AD211" s="172" t="s">
        <v>3263</v>
      </c>
      <c r="AE211" s="172" t="s">
        <v>3354</v>
      </c>
      <c r="AF211" s="172" t="s">
        <v>3265</v>
      </c>
      <c r="AG211" s="172" t="s">
        <v>3376</v>
      </c>
      <c r="AH211" s="172" t="s">
        <v>6128</v>
      </c>
      <c r="AI211" s="172" t="s">
        <v>6412</v>
      </c>
      <c r="AJ211" s="172" t="s">
        <v>6696</v>
      </c>
      <c r="AK211" s="173" t="s">
        <v>3356</v>
      </c>
      <c r="AL211" s="174" t="s">
        <v>3377</v>
      </c>
    </row>
    <row r="212" spans="1:38" ht="15.75" x14ac:dyDescent="0.25">
      <c r="A212" s="176" t="s">
        <v>3346</v>
      </c>
      <c r="B212" s="175" t="str">
        <f t="shared" si="4"/>
        <v>Textures et niveaux IDDSI</v>
      </c>
      <c r="C212" s="143">
        <v>206</v>
      </c>
      <c r="D212" s="172" t="s">
        <v>3378</v>
      </c>
      <c r="E212" s="172">
        <v>201</v>
      </c>
      <c r="F212" s="172" t="s">
        <v>3243</v>
      </c>
      <c r="G212" s="172" t="s">
        <v>3244</v>
      </c>
      <c r="H212" s="172" t="s">
        <v>94</v>
      </c>
      <c r="I212" s="172" t="s">
        <v>3345</v>
      </c>
      <c r="J212" s="172" t="s">
        <v>3346</v>
      </c>
      <c r="K212" s="172" t="s">
        <v>3379</v>
      </c>
      <c r="L212" s="172" t="s">
        <v>3380</v>
      </c>
      <c r="M212" s="172" t="s">
        <v>3381</v>
      </c>
      <c r="N212" s="172" t="s">
        <v>3382</v>
      </c>
      <c r="O212" s="172" t="s">
        <v>3383</v>
      </c>
      <c r="P212" s="172" t="s">
        <v>3252</v>
      </c>
      <c r="Q212" s="172" t="s">
        <v>3253</v>
      </c>
      <c r="R212" s="172" t="s">
        <v>3254</v>
      </c>
      <c r="S212" s="172" t="s">
        <v>5205</v>
      </c>
      <c r="T212" s="172" t="s">
        <v>5206</v>
      </c>
      <c r="U212" s="172" t="s">
        <v>5207</v>
      </c>
      <c r="V212" s="172" t="s">
        <v>3351</v>
      </c>
      <c r="W212" s="172" t="s">
        <v>3256</v>
      </c>
      <c r="X212" s="172" t="s">
        <v>3257</v>
      </c>
      <c r="Y212" s="172" t="s">
        <v>3384</v>
      </c>
      <c r="Z212" s="172" t="s">
        <v>3259</v>
      </c>
      <c r="AA212" s="172" t="s">
        <v>3260</v>
      </c>
      <c r="AB212" s="172" t="s">
        <v>3385</v>
      </c>
      <c r="AC212" s="172" t="s">
        <v>3262</v>
      </c>
      <c r="AD212" s="172" t="s">
        <v>3263</v>
      </c>
      <c r="AE212" s="172" t="s">
        <v>3354</v>
      </c>
      <c r="AF212" s="172" t="s">
        <v>3265</v>
      </c>
      <c r="AG212" s="172" t="s">
        <v>3386</v>
      </c>
      <c r="AH212" s="172" t="s">
        <v>6129</v>
      </c>
      <c r="AI212" s="172" t="s">
        <v>6413</v>
      </c>
      <c r="AJ212" s="172" t="s">
        <v>6697</v>
      </c>
      <c r="AK212" s="173" t="s">
        <v>3356</v>
      </c>
      <c r="AL212" s="174" t="s">
        <v>3387</v>
      </c>
    </row>
    <row r="213" spans="1:38" ht="15.75" x14ac:dyDescent="0.25">
      <c r="A213" s="176" t="s">
        <v>3346</v>
      </c>
      <c r="B213" s="175" t="str">
        <f t="shared" si="4"/>
        <v>Textures et niveaux IDDSI</v>
      </c>
      <c r="C213" s="143">
        <v>207</v>
      </c>
      <c r="D213" s="172" t="s">
        <v>3388</v>
      </c>
      <c r="E213" s="172">
        <v>202</v>
      </c>
      <c r="F213" s="172" t="s">
        <v>3243</v>
      </c>
      <c r="G213" s="172" t="s">
        <v>3244</v>
      </c>
      <c r="H213" s="172" t="s">
        <v>94</v>
      </c>
      <c r="I213" s="172" t="s">
        <v>3345</v>
      </c>
      <c r="J213" s="172" t="s">
        <v>3346</v>
      </c>
      <c r="K213" s="172" t="s">
        <v>3389</v>
      </c>
      <c r="L213" s="172" t="s">
        <v>201</v>
      </c>
      <c r="M213" s="172" t="s">
        <v>3390</v>
      </c>
      <c r="N213" s="172" t="s">
        <v>3391</v>
      </c>
      <c r="O213" s="172" t="s">
        <v>3392</v>
      </c>
      <c r="P213" s="172" t="s">
        <v>3252</v>
      </c>
      <c r="Q213" s="172" t="s">
        <v>3253</v>
      </c>
      <c r="R213" s="172" t="s">
        <v>3254</v>
      </c>
      <c r="S213" s="172" t="s">
        <v>5208</v>
      </c>
      <c r="T213" s="172" t="s">
        <v>5209</v>
      </c>
      <c r="U213" s="172" t="s">
        <v>5210</v>
      </c>
      <c r="V213" s="172" t="s">
        <v>3393</v>
      </c>
      <c r="W213" s="172" t="s">
        <v>3256</v>
      </c>
      <c r="X213" s="172" t="s">
        <v>3257</v>
      </c>
      <c r="Y213" s="172" t="s">
        <v>3394</v>
      </c>
      <c r="Z213" s="172" t="s">
        <v>3259</v>
      </c>
      <c r="AA213" s="172" t="s">
        <v>3260</v>
      </c>
      <c r="AB213" s="172" t="s">
        <v>3395</v>
      </c>
      <c r="AC213" s="172" t="s">
        <v>3262</v>
      </c>
      <c r="AD213" s="172" t="s">
        <v>3263</v>
      </c>
      <c r="AE213" s="172" t="s">
        <v>3354</v>
      </c>
      <c r="AF213" s="172" t="s">
        <v>3265</v>
      </c>
      <c r="AG213" s="172" t="s">
        <v>3396</v>
      </c>
      <c r="AH213" s="172" t="s">
        <v>6130</v>
      </c>
      <c r="AI213" s="172" t="s">
        <v>6414</v>
      </c>
      <c r="AJ213" s="172" t="s">
        <v>6698</v>
      </c>
      <c r="AK213" s="173" t="s">
        <v>3356</v>
      </c>
      <c r="AL213" s="174" t="s">
        <v>3397</v>
      </c>
    </row>
    <row r="214" spans="1:38" ht="15.75" x14ac:dyDescent="0.25">
      <c r="A214" s="176" t="s">
        <v>3346</v>
      </c>
      <c r="B214" s="175" t="str">
        <f t="shared" si="4"/>
        <v>Textures et niveaux IDDSI</v>
      </c>
      <c r="C214" s="143">
        <v>208</v>
      </c>
      <c r="D214" s="172" t="s">
        <v>3398</v>
      </c>
      <c r="E214" s="172">
        <v>203</v>
      </c>
      <c r="F214" s="172" t="s">
        <v>3243</v>
      </c>
      <c r="G214" s="172" t="s">
        <v>3244</v>
      </c>
      <c r="H214" s="172" t="s">
        <v>94</v>
      </c>
      <c r="I214" s="172" t="s">
        <v>3345</v>
      </c>
      <c r="J214" s="172" t="s">
        <v>3346</v>
      </c>
      <c r="K214" s="172" t="s">
        <v>3399</v>
      </c>
      <c r="L214" s="172" t="s">
        <v>3400</v>
      </c>
      <c r="M214" s="172" t="s">
        <v>3401</v>
      </c>
      <c r="N214" s="172" t="s">
        <v>3402</v>
      </c>
      <c r="O214" s="172" t="s">
        <v>3403</v>
      </c>
      <c r="P214" s="172" t="s">
        <v>3252</v>
      </c>
      <c r="Q214" s="172" t="s">
        <v>3253</v>
      </c>
      <c r="R214" s="172" t="s">
        <v>3254</v>
      </c>
      <c r="S214" s="172" t="s">
        <v>5211</v>
      </c>
      <c r="T214" s="172" t="s">
        <v>5212</v>
      </c>
      <c r="U214" s="172" t="s">
        <v>5213</v>
      </c>
      <c r="V214" s="172" t="s">
        <v>3404</v>
      </c>
      <c r="W214" s="172" t="s">
        <v>3256</v>
      </c>
      <c r="X214" s="172" t="s">
        <v>3257</v>
      </c>
      <c r="Y214" s="172" t="s">
        <v>3405</v>
      </c>
      <c r="Z214" s="172" t="s">
        <v>3259</v>
      </c>
      <c r="AA214" s="172" t="s">
        <v>3260</v>
      </c>
      <c r="AB214" s="172" t="s">
        <v>3406</v>
      </c>
      <c r="AC214" s="172" t="s">
        <v>3262</v>
      </c>
      <c r="AD214" s="172" t="s">
        <v>3263</v>
      </c>
      <c r="AE214" s="172" t="s">
        <v>3354</v>
      </c>
      <c r="AF214" s="172" t="s">
        <v>3265</v>
      </c>
      <c r="AG214" s="172" t="s">
        <v>3407</v>
      </c>
      <c r="AH214" s="172" t="s">
        <v>6131</v>
      </c>
      <c r="AI214" s="172" t="s">
        <v>6415</v>
      </c>
      <c r="AJ214" s="172" t="s">
        <v>6699</v>
      </c>
      <c r="AK214" s="173" t="s">
        <v>3356</v>
      </c>
      <c r="AL214" s="174" t="s">
        <v>3408</v>
      </c>
    </row>
    <row r="215" spans="1:38" ht="15.75" x14ac:dyDescent="0.25">
      <c r="A215" s="176" t="s">
        <v>3346</v>
      </c>
      <c r="B215" s="175" t="str">
        <f t="shared" si="4"/>
        <v>Textures et niveaux IDDSI</v>
      </c>
      <c r="C215" s="143">
        <v>209</v>
      </c>
      <c r="D215" s="172" t="s">
        <v>3409</v>
      </c>
      <c r="E215" s="172">
        <v>204</v>
      </c>
      <c r="F215" s="172" t="s">
        <v>3243</v>
      </c>
      <c r="G215" s="172" t="s">
        <v>3244</v>
      </c>
      <c r="H215" s="172" t="s">
        <v>94</v>
      </c>
      <c r="I215" s="172" t="s">
        <v>3345</v>
      </c>
      <c r="J215" s="172" t="s">
        <v>3346</v>
      </c>
      <c r="K215" s="172" t="s">
        <v>3410</v>
      </c>
      <c r="L215" s="172" t="s">
        <v>3411</v>
      </c>
      <c r="M215" s="172" t="s">
        <v>3412</v>
      </c>
      <c r="N215" s="172" t="s">
        <v>3413</v>
      </c>
      <c r="O215" s="172" t="s">
        <v>3414</v>
      </c>
      <c r="P215" s="172" t="s">
        <v>3252</v>
      </c>
      <c r="Q215" s="172" t="s">
        <v>3253</v>
      </c>
      <c r="R215" s="172" t="s">
        <v>3254</v>
      </c>
      <c r="S215" s="172" t="s">
        <v>5214</v>
      </c>
      <c r="T215" s="172" t="s">
        <v>5215</v>
      </c>
      <c r="U215" s="172" t="s">
        <v>5216</v>
      </c>
      <c r="V215" s="172" t="s">
        <v>3415</v>
      </c>
      <c r="W215" s="172" t="s">
        <v>3256</v>
      </c>
      <c r="X215" s="172" t="s">
        <v>3257</v>
      </c>
      <c r="Y215" s="172" t="s">
        <v>3416</v>
      </c>
      <c r="Z215" s="172" t="s">
        <v>3259</v>
      </c>
      <c r="AA215" s="172" t="s">
        <v>3260</v>
      </c>
      <c r="AB215" s="172" t="s">
        <v>3417</v>
      </c>
      <c r="AC215" s="172" t="s">
        <v>3262</v>
      </c>
      <c r="AD215" s="172" t="s">
        <v>3263</v>
      </c>
      <c r="AE215" s="172" t="s">
        <v>3354</v>
      </c>
      <c r="AF215" s="172" t="s">
        <v>3265</v>
      </c>
      <c r="AG215" s="172" t="s">
        <v>3418</v>
      </c>
      <c r="AH215" s="172" t="s">
        <v>6132</v>
      </c>
      <c r="AI215" s="172" t="s">
        <v>6416</v>
      </c>
      <c r="AJ215" s="172" t="s">
        <v>6700</v>
      </c>
      <c r="AK215" s="173" t="s">
        <v>3356</v>
      </c>
      <c r="AL215" s="174" t="s">
        <v>3419</v>
      </c>
    </row>
    <row r="216" spans="1:38" ht="15.75" x14ac:dyDescent="0.25">
      <c r="A216" s="176" t="s">
        <v>3346</v>
      </c>
      <c r="B216" s="175" t="str">
        <f t="shared" si="4"/>
        <v>Textures et niveaux IDDSI</v>
      </c>
      <c r="C216" s="143">
        <v>210</v>
      </c>
      <c r="D216" s="172" t="s">
        <v>3420</v>
      </c>
      <c r="E216" s="172">
        <v>205</v>
      </c>
      <c r="F216" s="172" t="s">
        <v>3243</v>
      </c>
      <c r="G216" s="172" t="s">
        <v>3244</v>
      </c>
      <c r="H216" s="172" t="s">
        <v>94</v>
      </c>
      <c r="I216" s="172" t="s">
        <v>3345</v>
      </c>
      <c r="J216" s="172" t="s">
        <v>3346</v>
      </c>
      <c r="K216" s="172" t="s">
        <v>3421</v>
      </c>
      <c r="L216" s="172" t="s">
        <v>3422</v>
      </c>
      <c r="M216" s="172" t="s">
        <v>3423</v>
      </c>
      <c r="N216" s="172" t="s">
        <v>3424</v>
      </c>
      <c r="O216" s="172" t="s">
        <v>3425</v>
      </c>
      <c r="P216" s="172" t="s">
        <v>3252</v>
      </c>
      <c r="Q216" s="172" t="s">
        <v>3253</v>
      </c>
      <c r="R216" s="172" t="s">
        <v>3254</v>
      </c>
      <c r="S216" s="172" t="s">
        <v>5217</v>
      </c>
      <c r="T216" s="172" t="s">
        <v>5218</v>
      </c>
      <c r="U216" s="172" t="s">
        <v>5219</v>
      </c>
      <c r="V216" s="172" t="s">
        <v>3426</v>
      </c>
      <c r="W216" s="172" t="s">
        <v>3256</v>
      </c>
      <c r="X216" s="172" t="s">
        <v>3257</v>
      </c>
      <c r="Y216" s="172" t="s">
        <v>3427</v>
      </c>
      <c r="Z216" s="172" t="s">
        <v>3259</v>
      </c>
      <c r="AA216" s="172" t="s">
        <v>3260</v>
      </c>
      <c r="AB216" s="172" t="s">
        <v>3428</v>
      </c>
      <c r="AC216" s="172" t="s">
        <v>3262</v>
      </c>
      <c r="AD216" s="172" t="s">
        <v>3263</v>
      </c>
      <c r="AE216" s="172" t="s">
        <v>3354</v>
      </c>
      <c r="AF216" s="172" t="s">
        <v>3265</v>
      </c>
      <c r="AG216" s="172" t="s">
        <v>3429</v>
      </c>
      <c r="AH216" s="172" t="s">
        <v>6133</v>
      </c>
      <c r="AI216" s="172" t="s">
        <v>6417</v>
      </c>
      <c r="AJ216" s="172" t="s">
        <v>6701</v>
      </c>
      <c r="AK216" s="173" t="s">
        <v>3356</v>
      </c>
      <c r="AL216" s="174" t="s">
        <v>3430</v>
      </c>
    </row>
    <row r="217" spans="1:38" ht="15.75" x14ac:dyDescent="0.25">
      <c r="A217" s="176" t="s">
        <v>4039</v>
      </c>
      <c r="B217" s="175" t="str">
        <f t="shared" si="4"/>
        <v>Qualité du repas, appétence et identification</v>
      </c>
      <c r="C217" s="143">
        <v>211</v>
      </c>
      <c r="D217" s="172" t="s">
        <v>4037</v>
      </c>
      <c r="E217" s="172">
        <v>262</v>
      </c>
      <c r="F217" s="172" t="s">
        <v>3243</v>
      </c>
      <c r="G217" s="172" t="s">
        <v>3244</v>
      </c>
      <c r="H217" s="172" t="s">
        <v>764</v>
      </c>
      <c r="I217" s="172" t="s">
        <v>4038</v>
      </c>
      <c r="J217" s="172" t="s">
        <v>4039</v>
      </c>
      <c r="K217" s="172" t="s">
        <v>4040</v>
      </c>
      <c r="L217" s="172" t="s">
        <v>4041</v>
      </c>
      <c r="M217" s="172" t="s">
        <v>4042</v>
      </c>
      <c r="N217" s="172" t="s">
        <v>4043</v>
      </c>
      <c r="O217" s="172" t="s">
        <v>4044</v>
      </c>
      <c r="P217" s="172" t="s">
        <v>3252</v>
      </c>
      <c r="Q217" s="172" t="s">
        <v>3253</v>
      </c>
      <c r="R217" s="172" t="s">
        <v>3254</v>
      </c>
      <c r="S217" s="172" t="s">
        <v>5401</v>
      </c>
      <c r="T217" s="172" t="s">
        <v>5402</v>
      </c>
      <c r="U217" s="172" t="s">
        <v>5403</v>
      </c>
      <c r="V217" s="172" t="s">
        <v>4045</v>
      </c>
      <c r="W217" s="172" t="s">
        <v>3256</v>
      </c>
      <c r="X217" s="172" t="s">
        <v>3257</v>
      </c>
      <c r="Y217" s="172" t="s">
        <v>4046</v>
      </c>
      <c r="Z217" s="172" t="s">
        <v>3259</v>
      </c>
      <c r="AA217" s="172" t="s">
        <v>3260</v>
      </c>
      <c r="AB217" s="172" t="s">
        <v>4047</v>
      </c>
      <c r="AC217" s="172" t="s">
        <v>3262</v>
      </c>
      <c r="AD217" s="172" t="s">
        <v>3263</v>
      </c>
      <c r="AE217" s="172" t="s">
        <v>3442</v>
      </c>
      <c r="AF217" s="172" t="s">
        <v>3265</v>
      </c>
      <c r="AG217" s="172" t="s">
        <v>4048</v>
      </c>
      <c r="AH217" s="172" t="s">
        <v>6190</v>
      </c>
      <c r="AI217" s="172" t="s">
        <v>6474</v>
      </c>
      <c r="AJ217" s="172" t="s">
        <v>6758</v>
      </c>
      <c r="AK217" s="173" t="s">
        <v>328</v>
      </c>
      <c r="AL217" s="174" t="s">
        <v>4049</v>
      </c>
    </row>
    <row r="218" spans="1:38" ht="15.75" x14ac:dyDescent="0.25">
      <c r="A218" s="176" t="s">
        <v>4039</v>
      </c>
      <c r="B218" s="175" t="str">
        <f t="shared" si="4"/>
        <v>Qualité du repas, appétence et identification</v>
      </c>
      <c r="C218" s="143">
        <v>212</v>
      </c>
      <c r="D218" s="172" t="s">
        <v>4050</v>
      </c>
      <c r="E218" s="172">
        <v>263</v>
      </c>
      <c r="F218" s="172" t="s">
        <v>3243</v>
      </c>
      <c r="G218" s="172" t="s">
        <v>3244</v>
      </c>
      <c r="H218" s="172" t="s">
        <v>764</v>
      </c>
      <c r="I218" s="172" t="s">
        <v>4038</v>
      </c>
      <c r="J218" s="172" t="s">
        <v>4039</v>
      </c>
      <c r="K218" s="172" t="s">
        <v>4051</v>
      </c>
      <c r="L218" s="172" t="s">
        <v>4052</v>
      </c>
      <c r="M218" s="172" t="s">
        <v>4053</v>
      </c>
      <c r="N218" s="172" t="s">
        <v>4054</v>
      </c>
      <c r="O218" s="172" t="s">
        <v>4055</v>
      </c>
      <c r="P218" s="172" t="s">
        <v>3252</v>
      </c>
      <c r="Q218" s="172" t="s">
        <v>3253</v>
      </c>
      <c r="R218" s="172" t="s">
        <v>3254</v>
      </c>
      <c r="S218" s="172" t="s">
        <v>5404</v>
      </c>
      <c r="T218" s="172" t="s">
        <v>5405</v>
      </c>
      <c r="U218" s="172" t="s">
        <v>5406</v>
      </c>
      <c r="V218" s="172" t="s">
        <v>4056</v>
      </c>
      <c r="W218" s="172" t="s">
        <v>3256</v>
      </c>
      <c r="X218" s="172" t="s">
        <v>3257</v>
      </c>
      <c r="Y218" s="172" t="s">
        <v>4057</v>
      </c>
      <c r="Z218" s="172" t="s">
        <v>3259</v>
      </c>
      <c r="AA218" s="172" t="s">
        <v>3260</v>
      </c>
      <c r="AB218" s="172" t="s">
        <v>4058</v>
      </c>
      <c r="AC218" s="172" t="s">
        <v>3262</v>
      </c>
      <c r="AD218" s="172" t="s">
        <v>3263</v>
      </c>
      <c r="AE218" s="172" t="s">
        <v>3442</v>
      </c>
      <c r="AF218" s="172" t="s">
        <v>3265</v>
      </c>
      <c r="AG218" s="172" t="s">
        <v>4059</v>
      </c>
      <c r="AH218" s="172" t="s">
        <v>6191</v>
      </c>
      <c r="AI218" s="172" t="s">
        <v>6475</v>
      </c>
      <c r="AJ218" s="172" t="s">
        <v>6759</v>
      </c>
      <c r="AK218" s="173" t="s">
        <v>328</v>
      </c>
      <c r="AL218" s="174" t="s">
        <v>4060</v>
      </c>
    </row>
    <row r="219" spans="1:38" ht="15.75" x14ac:dyDescent="0.25">
      <c r="A219" s="176" t="s">
        <v>4039</v>
      </c>
      <c r="B219" s="175" t="str">
        <f t="shared" si="4"/>
        <v>Qualité du repas, appétence et identification</v>
      </c>
      <c r="C219" s="143">
        <v>213</v>
      </c>
      <c r="D219" s="172" t="s">
        <v>4061</v>
      </c>
      <c r="E219" s="172">
        <v>264</v>
      </c>
      <c r="F219" s="172" t="s">
        <v>3243</v>
      </c>
      <c r="G219" s="172" t="s">
        <v>3244</v>
      </c>
      <c r="H219" s="172" t="s">
        <v>764</v>
      </c>
      <c r="I219" s="172" t="s">
        <v>4038</v>
      </c>
      <c r="J219" s="172" t="s">
        <v>4039</v>
      </c>
      <c r="K219" s="172" t="s">
        <v>4062</v>
      </c>
      <c r="L219" s="172" t="s">
        <v>4063</v>
      </c>
      <c r="M219" s="172" t="s">
        <v>4064</v>
      </c>
      <c r="N219" s="172" t="s">
        <v>4065</v>
      </c>
      <c r="O219" s="172" t="s">
        <v>4066</v>
      </c>
      <c r="P219" s="172" t="s">
        <v>3252</v>
      </c>
      <c r="Q219" s="172" t="s">
        <v>3253</v>
      </c>
      <c r="R219" s="172" t="s">
        <v>3254</v>
      </c>
      <c r="S219" s="172" t="s">
        <v>5407</v>
      </c>
      <c r="T219" s="172" t="s">
        <v>5408</v>
      </c>
      <c r="U219" s="172" t="s">
        <v>5409</v>
      </c>
      <c r="V219" s="172" t="s">
        <v>4067</v>
      </c>
      <c r="W219" s="172" t="s">
        <v>3256</v>
      </c>
      <c r="X219" s="172" t="s">
        <v>3257</v>
      </c>
      <c r="Y219" s="172" t="s">
        <v>4068</v>
      </c>
      <c r="Z219" s="172" t="s">
        <v>3259</v>
      </c>
      <c r="AA219" s="172" t="s">
        <v>3260</v>
      </c>
      <c r="AB219" s="172" t="s">
        <v>4069</v>
      </c>
      <c r="AC219" s="172" t="s">
        <v>3262</v>
      </c>
      <c r="AD219" s="172" t="s">
        <v>3263</v>
      </c>
      <c r="AE219" s="172" t="s">
        <v>3442</v>
      </c>
      <c r="AF219" s="172" t="s">
        <v>3265</v>
      </c>
      <c r="AG219" s="172" t="s">
        <v>4070</v>
      </c>
      <c r="AH219" s="172" t="s">
        <v>6192</v>
      </c>
      <c r="AI219" s="172" t="s">
        <v>6476</v>
      </c>
      <c r="AJ219" s="172" t="s">
        <v>6760</v>
      </c>
      <c r="AK219" s="173" t="s">
        <v>328</v>
      </c>
      <c r="AL219" s="174" t="s">
        <v>4071</v>
      </c>
    </row>
    <row r="220" spans="1:38" ht="15.75" x14ac:dyDescent="0.25">
      <c r="A220" s="176" t="s">
        <v>4039</v>
      </c>
      <c r="B220" s="175" t="str">
        <f t="shared" si="4"/>
        <v>Qualité du repas, appétence et identification</v>
      </c>
      <c r="C220" s="143">
        <v>214</v>
      </c>
      <c r="D220" s="172" t="s">
        <v>4072</v>
      </c>
      <c r="E220" s="172">
        <v>265</v>
      </c>
      <c r="F220" s="172" t="s">
        <v>3243</v>
      </c>
      <c r="G220" s="172" t="s">
        <v>3244</v>
      </c>
      <c r="H220" s="172" t="s">
        <v>764</v>
      </c>
      <c r="I220" s="172" t="s">
        <v>4038</v>
      </c>
      <c r="J220" s="172" t="s">
        <v>4039</v>
      </c>
      <c r="K220" s="172" t="s">
        <v>4073</v>
      </c>
      <c r="L220" s="172" t="s">
        <v>4074</v>
      </c>
      <c r="M220" s="172" t="s">
        <v>4075</v>
      </c>
      <c r="N220" s="172" t="s">
        <v>4076</v>
      </c>
      <c r="O220" s="172" t="s">
        <v>4077</v>
      </c>
      <c r="P220" s="172" t="s">
        <v>3252</v>
      </c>
      <c r="Q220" s="172" t="s">
        <v>3253</v>
      </c>
      <c r="R220" s="172" t="s">
        <v>3254</v>
      </c>
      <c r="S220" s="172" t="s">
        <v>5410</v>
      </c>
      <c r="T220" s="172" t="s">
        <v>5411</v>
      </c>
      <c r="U220" s="172" t="s">
        <v>5412</v>
      </c>
      <c r="V220" s="172" t="s">
        <v>4078</v>
      </c>
      <c r="W220" s="172" t="s">
        <v>3256</v>
      </c>
      <c r="X220" s="172" t="s">
        <v>3257</v>
      </c>
      <c r="Y220" s="172" t="s">
        <v>4079</v>
      </c>
      <c r="Z220" s="172" t="s">
        <v>3259</v>
      </c>
      <c r="AA220" s="172" t="s">
        <v>3260</v>
      </c>
      <c r="AB220" s="172" t="s">
        <v>4080</v>
      </c>
      <c r="AC220" s="172" t="s">
        <v>3262</v>
      </c>
      <c r="AD220" s="172" t="s">
        <v>3263</v>
      </c>
      <c r="AE220" s="172" t="s">
        <v>3442</v>
      </c>
      <c r="AF220" s="172" t="s">
        <v>3265</v>
      </c>
      <c r="AG220" s="172" t="s">
        <v>4081</v>
      </c>
      <c r="AH220" s="172" t="s">
        <v>6193</v>
      </c>
      <c r="AI220" s="172" t="s">
        <v>6477</v>
      </c>
      <c r="AJ220" s="172" t="s">
        <v>6761</v>
      </c>
      <c r="AK220" s="173" t="s">
        <v>328</v>
      </c>
      <c r="AL220" s="174" t="s">
        <v>4082</v>
      </c>
    </row>
    <row r="221" spans="1:38" ht="15.75" x14ac:dyDescent="0.25">
      <c r="A221" s="176" t="s">
        <v>4039</v>
      </c>
      <c r="B221" s="175" t="str">
        <f t="shared" si="4"/>
        <v>Qualité du repas, appétence et identification</v>
      </c>
      <c r="C221" s="143">
        <v>215</v>
      </c>
      <c r="D221" s="172" t="s">
        <v>4083</v>
      </c>
      <c r="E221" s="172">
        <v>266</v>
      </c>
      <c r="F221" s="172" t="s">
        <v>3243</v>
      </c>
      <c r="G221" s="172" t="s">
        <v>3244</v>
      </c>
      <c r="H221" s="172" t="s">
        <v>764</v>
      </c>
      <c r="I221" s="172" t="s">
        <v>4038</v>
      </c>
      <c r="J221" s="172" t="s">
        <v>4039</v>
      </c>
      <c r="K221" s="172" t="s">
        <v>4084</v>
      </c>
      <c r="L221" s="172" t="s">
        <v>182</v>
      </c>
      <c r="M221" s="172" t="s">
        <v>4085</v>
      </c>
      <c r="N221" s="172" t="s">
        <v>3349</v>
      </c>
      <c r="O221" s="172" t="s">
        <v>4086</v>
      </c>
      <c r="P221" s="172" t="s">
        <v>3252</v>
      </c>
      <c r="Q221" s="172" t="s">
        <v>3253</v>
      </c>
      <c r="R221" s="172" t="s">
        <v>3254</v>
      </c>
      <c r="S221" s="172" t="s">
        <v>5413</v>
      </c>
      <c r="T221" s="172" t="s">
        <v>5414</v>
      </c>
      <c r="U221" s="172" t="s">
        <v>5415</v>
      </c>
      <c r="V221" s="172" t="s">
        <v>4087</v>
      </c>
      <c r="W221" s="172" t="s">
        <v>3256</v>
      </c>
      <c r="X221" s="172" t="s">
        <v>3257</v>
      </c>
      <c r="Y221" s="172" t="s">
        <v>4088</v>
      </c>
      <c r="Z221" s="172" t="s">
        <v>3259</v>
      </c>
      <c r="AA221" s="172" t="s">
        <v>3260</v>
      </c>
      <c r="AB221" s="172" t="s">
        <v>4089</v>
      </c>
      <c r="AC221" s="172" t="s">
        <v>3262</v>
      </c>
      <c r="AD221" s="172" t="s">
        <v>3263</v>
      </c>
      <c r="AE221" s="172" t="s">
        <v>3442</v>
      </c>
      <c r="AF221" s="172" t="s">
        <v>3265</v>
      </c>
      <c r="AG221" s="172" t="s">
        <v>4090</v>
      </c>
      <c r="AH221" s="172" t="s">
        <v>6194</v>
      </c>
      <c r="AI221" s="172" t="s">
        <v>6478</v>
      </c>
      <c r="AJ221" s="172" t="s">
        <v>6762</v>
      </c>
      <c r="AK221" s="173" t="s">
        <v>328</v>
      </c>
      <c r="AL221" s="174" t="s">
        <v>4091</v>
      </c>
    </row>
    <row r="222" spans="1:38" ht="15.75" x14ac:dyDescent="0.25">
      <c r="A222" s="176" t="s">
        <v>4039</v>
      </c>
      <c r="B222" s="175" t="str">
        <f t="shared" si="4"/>
        <v>Qualité du repas, appétence et identification</v>
      </c>
      <c r="C222" s="143">
        <v>216</v>
      </c>
      <c r="D222" s="172" t="s">
        <v>4092</v>
      </c>
      <c r="E222" s="172">
        <v>267</v>
      </c>
      <c r="F222" s="172" t="s">
        <v>3243</v>
      </c>
      <c r="G222" s="172" t="s">
        <v>3244</v>
      </c>
      <c r="H222" s="172" t="s">
        <v>764</v>
      </c>
      <c r="I222" s="172" t="s">
        <v>4038</v>
      </c>
      <c r="J222" s="172" t="s">
        <v>4039</v>
      </c>
      <c r="K222" s="172" t="s">
        <v>4093</v>
      </c>
      <c r="L222" s="172" t="s">
        <v>4094</v>
      </c>
      <c r="M222" s="172" t="s">
        <v>4095</v>
      </c>
      <c r="N222" s="172" t="s">
        <v>4096</v>
      </c>
      <c r="O222" s="172" t="s">
        <v>4097</v>
      </c>
      <c r="P222" s="172" t="s">
        <v>3252</v>
      </c>
      <c r="Q222" s="172" t="s">
        <v>3253</v>
      </c>
      <c r="R222" s="172" t="s">
        <v>3254</v>
      </c>
      <c r="S222" s="172" t="s">
        <v>5416</v>
      </c>
      <c r="T222" s="172" t="s">
        <v>5417</v>
      </c>
      <c r="U222" s="172" t="s">
        <v>5418</v>
      </c>
      <c r="V222" s="172" t="s">
        <v>4098</v>
      </c>
      <c r="W222" s="172" t="s">
        <v>3256</v>
      </c>
      <c r="X222" s="172" t="s">
        <v>3257</v>
      </c>
      <c r="Y222" s="172" t="s">
        <v>4099</v>
      </c>
      <c r="Z222" s="172" t="s">
        <v>3259</v>
      </c>
      <c r="AA222" s="172" t="s">
        <v>3260</v>
      </c>
      <c r="AB222" s="172" t="s">
        <v>4100</v>
      </c>
      <c r="AC222" s="172" t="s">
        <v>3262</v>
      </c>
      <c r="AD222" s="172" t="s">
        <v>3263</v>
      </c>
      <c r="AE222" s="172" t="s">
        <v>3442</v>
      </c>
      <c r="AF222" s="172" t="s">
        <v>3265</v>
      </c>
      <c r="AG222" s="172" t="s">
        <v>4101</v>
      </c>
      <c r="AH222" s="172" t="s">
        <v>6195</v>
      </c>
      <c r="AI222" s="172" t="s">
        <v>6479</v>
      </c>
      <c r="AJ222" s="172" t="s">
        <v>6763</v>
      </c>
      <c r="AK222" s="173" t="s">
        <v>328</v>
      </c>
      <c r="AL222" s="174" t="s">
        <v>4102</v>
      </c>
    </row>
    <row r="223" spans="1:38" ht="15.75" x14ac:dyDescent="0.25">
      <c r="A223" s="176" t="s">
        <v>4039</v>
      </c>
      <c r="B223" s="175" t="str">
        <f t="shared" si="4"/>
        <v>Qualité du repas, appétence et identification</v>
      </c>
      <c r="C223" s="143">
        <v>217</v>
      </c>
      <c r="D223" s="172" t="s">
        <v>4103</v>
      </c>
      <c r="E223" s="172">
        <v>268</v>
      </c>
      <c r="F223" s="172" t="s">
        <v>3243</v>
      </c>
      <c r="G223" s="172" t="s">
        <v>3244</v>
      </c>
      <c r="H223" s="172" t="s">
        <v>764</v>
      </c>
      <c r="I223" s="172" t="s">
        <v>4038</v>
      </c>
      <c r="J223" s="172" t="s">
        <v>4039</v>
      </c>
      <c r="K223" s="172" t="s">
        <v>4104</v>
      </c>
      <c r="L223" s="172" t="s">
        <v>4105</v>
      </c>
      <c r="M223" s="172" t="s">
        <v>4106</v>
      </c>
      <c r="N223" s="172" t="s">
        <v>4107</v>
      </c>
      <c r="O223" s="172" t="s">
        <v>4108</v>
      </c>
      <c r="P223" s="172" t="s">
        <v>3252</v>
      </c>
      <c r="Q223" s="172" t="s">
        <v>3253</v>
      </c>
      <c r="R223" s="172" t="s">
        <v>3254</v>
      </c>
      <c r="S223" s="172" t="s">
        <v>5419</v>
      </c>
      <c r="T223" s="172" t="s">
        <v>5420</v>
      </c>
      <c r="U223" s="172" t="s">
        <v>5421</v>
      </c>
      <c r="V223" s="172" t="s">
        <v>3675</v>
      </c>
      <c r="W223" s="172" t="s">
        <v>3256</v>
      </c>
      <c r="X223" s="172" t="s">
        <v>3257</v>
      </c>
      <c r="Y223" s="172" t="s">
        <v>4109</v>
      </c>
      <c r="Z223" s="172" t="s">
        <v>3259</v>
      </c>
      <c r="AA223" s="172" t="s">
        <v>3260</v>
      </c>
      <c r="AB223" s="172" t="s">
        <v>4110</v>
      </c>
      <c r="AC223" s="172" t="s">
        <v>3262</v>
      </c>
      <c r="AD223" s="172" t="s">
        <v>3263</v>
      </c>
      <c r="AE223" s="172" t="s">
        <v>3442</v>
      </c>
      <c r="AF223" s="172" t="s">
        <v>3265</v>
      </c>
      <c r="AG223" s="172" t="s">
        <v>4111</v>
      </c>
      <c r="AH223" s="172" t="s">
        <v>6196</v>
      </c>
      <c r="AI223" s="172" t="s">
        <v>6480</v>
      </c>
      <c r="AJ223" s="172" t="s">
        <v>6764</v>
      </c>
      <c r="AK223" s="173" t="s">
        <v>328</v>
      </c>
      <c r="AL223" s="174" t="s">
        <v>4112</v>
      </c>
    </row>
    <row r="224" spans="1:38" ht="15.75" x14ac:dyDescent="0.25">
      <c r="A224" s="176" t="s">
        <v>4039</v>
      </c>
      <c r="B224" s="175" t="str">
        <f t="shared" si="4"/>
        <v>Qualité du repas, appétence et identification</v>
      </c>
      <c r="C224" s="143">
        <v>218</v>
      </c>
      <c r="D224" s="172" t="s">
        <v>4113</v>
      </c>
      <c r="E224" s="172">
        <v>269</v>
      </c>
      <c r="F224" s="172" t="s">
        <v>3243</v>
      </c>
      <c r="G224" s="172" t="s">
        <v>3244</v>
      </c>
      <c r="H224" s="172" t="s">
        <v>764</v>
      </c>
      <c r="I224" s="172" t="s">
        <v>4038</v>
      </c>
      <c r="J224" s="172" t="s">
        <v>4039</v>
      </c>
      <c r="K224" s="172" t="s">
        <v>4114</v>
      </c>
      <c r="L224" s="172" t="s">
        <v>4115</v>
      </c>
      <c r="M224" s="172" t="s">
        <v>4116</v>
      </c>
      <c r="N224" s="172" t="s">
        <v>4117</v>
      </c>
      <c r="O224" s="172" t="s">
        <v>4118</v>
      </c>
      <c r="P224" s="172" t="s">
        <v>3252</v>
      </c>
      <c r="Q224" s="172" t="s">
        <v>3253</v>
      </c>
      <c r="R224" s="172" t="s">
        <v>3254</v>
      </c>
      <c r="S224" s="172" t="s">
        <v>5423</v>
      </c>
      <c r="T224" s="172" t="s">
        <v>5424</v>
      </c>
      <c r="U224" s="172" t="s">
        <v>5425</v>
      </c>
      <c r="V224" s="172" t="s">
        <v>4119</v>
      </c>
      <c r="W224" s="172" t="s">
        <v>3256</v>
      </c>
      <c r="X224" s="172" t="s">
        <v>3257</v>
      </c>
      <c r="Y224" s="172" t="s">
        <v>4120</v>
      </c>
      <c r="Z224" s="172" t="s">
        <v>3259</v>
      </c>
      <c r="AA224" s="172" t="s">
        <v>3260</v>
      </c>
      <c r="AB224" s="172" t="s">
        <v>4121</v>
      </c>
      <c r="AC224" s="172" t="s">
        <v>3262</v>
      </c>
      <c r="AD224" s="172" t="s">
        <v>3263</v>
      </c>
      <c r="AE224" s="172" t="s">
        <v>3442</v>
      </c>
      <c r="AF224" s="172" t="s">
        <v>3265</v>
      </c>
      <c r="AG224" s="172" t="s">
        <v>4122</v>
      </c>
      <c r="AH224" s="172" t="s">
        <v>6197</v>
      </c>
      <c r="AI224" s="172" t="s">
        <v>6481</v>
      </c>
      <c r="AJ224" s="172" t="s">
        <v>6765</v>
      </c>
      <c r="AK224" s="173" t="s">
        <v>328</v>
      </c>
      <c r="AL224" s="174" t="s">
        <v>4123</v>
      </c>
    </row>
    <row r="225" spans="1:38" ht="15.75" x14ac:dyDescent="0.25">
      <c r="A225" s="176" t="s">
        <v>4126</v>
      </c>
      <c r="B225" s="175" t="str">
        <f t="shared" si="4"/>
        <v>Textures modifiées — général</v>
      </c>
      <c r="C225" s="143">
        <v>219</v>
      </c>
      <c r="D225" s="172" t="s">
        <v>4124</v>
      </c>
      <c r="E225" s="172">
        <v>270</v>
      </c>
      <c r="F225" s="172" t="s">
        <v>3243</v>
      </c>
      <c r="G225" s="172" t="s">
        <v>3244</v>
      </c>
      <c r="H225" s="172" t="s">
        <v>332</v>
      </c>
      <c r="I225" s="172" t="s">
        <v>4125</v>
      </c>
      <c r="J225" s="172" t="s">
        <v>4126</v>
      </c>
      <c r="K225" s="172" t="s">
        <v>4127</v>
      </c>
      <c r="L225" s="172" t="s">
        <v>3857</v>
      </c>
      <c r="M225" s="172" t="s">
        <v>4128</v>
      </c>
      <c r="N225" s="172" t="s">
        <v>3859</v>
      </c>
      <c r="O225" s="172" t="s">
        <v>4129</v>
      </c>
      <c r="P225" s="172" t="s">
        <v>3252</v>
      </c>
      <c r="Q225" s="172" t="s">
        <v>3253</v>
      </c>
      <c r="R225" s="172" t="s">
        <v>3254</v>
      </c>
      <c r="S225" s="172" t="s">
        <v>5426</v>
      </c>
      <c r="T225" s="172" t="s">
        <v>5427</v>
      </c>
      <c r="U225" s="172" t="s">
        <v>5428</v>
      </c>
      <c r="V225" s="172" t="s">
        <v>4087</v>
      </c>
      <c r="W225" s="172" t="s">
        <v>3256</v>
      </c>
      <c r="X225" s="172" t="s">
        <v>3257</v>
      </c>
      <c r="Y225" s="172" t="s">
        <v>4130</v>
      </c>
      <c r="Z225" s="172" t="s">
        <v>3259</v>
      </c>
      <c r="AA225" s="172" t="s">
        <v>3260</v>
      </c>
      <c r="AB225" s="172" t="s">
        <v>4131</v>
      </c>
      <c r="AC225" s="172" t="s">
        <v>3262</v>
      </c>
      <c r="AD225" s="172" t="s">
        <v>3263</v>
      </c>
      <c r="AE225" s="172" t="s">
        <v>4132</v>
      </c>
      <c r="AF225" s="172" t="s">
        <v>3265</v>
      </c>
      <c r="AG225" s="172" t="s">
        <v>4133</v>
      </c>
      <c r="AH225" s="172" t="s">
        <v>6198</v>
      </c>
      <c r="AI225" s="172" t="s">
        <v>6482</v>
      </c>
      <c r="AJ225" s="172" t="s">
        <v>6766</v>
      </c>
      <c r="AK225" s="173" t="s">
        <v>3877</v>
      </c>
      <c r="AL225" s="174" t="s">
        <v>4134</v>
      </c>
    </row>
    <row r="226" spans="1:38" ht="15.75" x14ac:dyDescent="0.25">
      <c r="A226" s="176" t="s">
        <v>4126</v>
      </c>
      <c r="B226" s="175" t="str">
        <f t="shared" si="4"/>
        <v>Textures modifiées — général</v>
      </c>
      <c r="C226" s="143">
        <v>220</v>
      </c>
      <c r="D226" s="172" t="s">
        <v>4135</v>
      </c>
      <c r="E226" s="172">
        <v>271</v>
      </c>
      <c r="F226" s="172" t="s">
        <v>3243</v>
      </c>
      <c r="G226" s="172" t="s">
        <v>3244</v>
      </c>
      <c r="H226" s="172" t="s">
        <v>332</v>
      </c>
      <c r="I226" s="172" t="s">
        <v>4125</v>
      </c>
      <c r="J226" s="172" t="s">
        <v>4126</v>
      </c>
      <c r="K226" s="172" t="s">
        <v>4136</v>
      </c>
      <c r="L226" s="172" t="s">
        <v>4137</v>
      </c>
      <c r="M226" s="172" t="s">
        <v>4138</v>
      </c>
      <c r="N226" s="172" t="s">
        <v>4139</v>
      </c>
      <c r="O226" s="172" t="s">
        <v>4140</v>
      </c>
      <c r="P226" s="172" t="s">
        <v>3252</v>
      </c>
      <c r="Q226" s="172" t="s">
        <v>3253</v>
      </c>
      <c r="R226" s="172" t="s">
        <v>3254</v>
      </c>
      <c r="S226" s="172" t="s">
        <v>5429</v>
      </c>
      <c r="T226" s="172" t="s">
        <v>5430</v>
      </c>
      <c r="U226" s="172" t="s">
        <v>5431</v>
      </c>
      <c r="V226" s="172" t="s">
        <v>4087</v>
      </c>
      <c r="W226" s="172" t="s">
        <v>3256</v>
      </c>
      <c r="X226" s="172" t="s">
        <v>3257</v>
      </c>
      <c r="Y226" s="172" t="s">
        <v>4141</v>
      </c>
      <c r="Z226" s="172" t="s">
        <v>3259</v>
      </c>
      <c r="AA226" s="172" t="s">
        <v>3260</v>
      </c>
      <c r="AB226" s="172" t="s">
        <v>4142</v>
      </c>
      <c r="AC226" s="172" t="s">
        <v>3262</v>
      </c>
      <c r="AD226" s="172" t="s">
        <v>3263</v>
      </c>
      <c r="AE226" s="172" t="s">
        <v>4132</v>
      </c>
      <c r="AF226" s="172" t="s">
        <v>3265</v>
      </c>
      <c r="AG226" s="172" t="s">
        <v>4143</v>
      </c>
      <c r="AH226" s="172" t="s">
        <v>6199</v>
      </c>
      <c r="AI226" s="172" t="s">
        <v>6483</v>
      </c>
      <c r="AJ226" s="172" t="s">
        <v>6767</v>
      </c>
      <c r="AK226" s="173" t="s">
        <v>3877</v>
      </c>
      <c r="AL226" s="174" t="s">
        <v>4144</v>
      </c>
    </row>
    <row r="227" spans="1:38" ht="15.75" x14ac:dyDescent="0.25">
      <c r="A227" s="176" t="s">
        <v>4126</v>
      </c>
      <c r="B227" s="175" t="str">
        <f t="shared" si="4"/>
        <v>Textures modifiées — général</v>
      </c>
      <c r="C227" s="143">
        <v>221</v>
      </c>
      <c r="D227" s="172" t="s">
        <v>4145</v>
      </c>
      <c r="E227" s="172">
        <v>272</v>
      </c>
      <c r="F227" s="172" t="s">
        <v>3243</v>
      </c>
      <c r="G227" s="172" t="s">
        <v>3244</v>
      </c>
      <c r="H227" s="172" t="s">
        <v>332</v>
      </c>
      <c r="I227" s="172" t="s">
        <v>4125</v>
      </c>
      <c r="J227" s="172" t="s">
        <v>4126</v>
      </c>
      <c r="K227" s="172" t="s">
        <v>4146</v>
      </c>
      <c r="L227" s="172" t="s">
        <v>3639</v>
      </c>
      <c r="M227" s="172" t="s">
        <v>4147</v>
      </c>
      <c r="N227" s="172" t="s">
        <v>3641</v>
      </c>
      <c r="O227" s="172" t="s">
        <v>4148</v>
      </c>
      <c r="P227" s="172" t="s">
        <v>3252</v>
      </c>
      <c r="Q227" s="172" t="s">
        <v>3253</v>
      </c>
      <c r="R227" s="172" t="s">
        <v>3254</v>
      </c>
      <c r="S227" s="172" t="s">
        <v>5432</v>
      </c>
      <c r="T227" s="172" t="s">
        <v>5433</v>
      </c>
      <c r="U227" s="172" t="s">
        <v>5434</v>
      </c>
      <c r="V227" s="172" t="s">
        <v>4149</v>
      </c>
      <c r="W227" s="172" t="s">
        <v>3256</v>
      </c>
      <c r="X227" s="172" t="s">
        <v>3257</v>
      </c>
      <c r="Y227" s="172" t="s">
        <v>4150</v>
      </c>
      <c r="Z227" s="172" t="s">
        <v>3259</v>
      </c>
      <c r="AA227" s="172" t="s">
        <v>3260</v>
      </c>
      <c r="AB227" s="172" t="s">
        <v>4151</v>
      </c>
      <c r="AC227" s="172" t="s">
        <v>3262</v>
      </c>
      <c r="AD227" s="172" t="s">
        <v>3263</v>
      </c>
      <c r="AE227" s="172" t="s">
        <v>4132</v>
      </c>
      <c r="AF227" s="172" t="s">
        <v>3265</v>
      </c>
      <c r="AG227" s="172" t="s">
        <v>4152</v>
      </c>
      <c r="AH227" s="172" t="s">
        <v>6200</v>
      </c>
      <c r="AI227" s="172" t="s">
        <v>6484</v>
      </c>
      <c r="AJ227" s="172" t="s">
        <v>6768</v>
      </c>
      <c r="AK227" s="173" t="s">
        <v>3877</v>
      </c>
      <c r="AL227" s="174" t="s">
        <v>4153</v>
      </c>
    </row>
    <row r="228" spans="1:38" ht="15.75" x14ac:dyDescent="0.25">
      <c r="A228" s="176" t="s">
        <v>4126</v>
      </c>
      <c r="B228" s="175" t="str">
        <f t="shared" si="4"/>
        <v>Textures modifiées — général</v>
      </c>
      <c r="C228" s="143">
        <v>222</v>
      </c>
      <c r="D228" s="172" t="s">
        <v>4154</v>
      </c>
      <c r="E228" s="172">
        <v>273</v>
      </c>
      <c r="F228" s="172" t="s">
        <v>3243</v>
      </c>
      <c r="G228" s="172" t="s">
        <v>3244</v>
      </c>
      <c r="H228" s="172" t="s">
        <v>332</v>
      </c>
      <c r="I228" s="172" t="s">
        <v>4125</v>
      </c>
      <c r="J228" s="172" t="s">
        <v>4126</v>
      </c>
      <c r="K228" s="172" t="s">
        <v>4155</v>
      </c>
      <c r="L228" s="172" t="s">
        <v>4156</v>
      </c>
      <c r="M228" s="172" t="s">
        <v>4157</v>
      </c>
      <c r="N228" s="172" t="s">
        <v>4158</v>
      </c>
      <c r="O228" s="172" t="s">
        <v>4159</v>
      </c>
      <c r="P228" s="172" t="s">
        <v>3252</v>
      </c>
      <c r="Q228" s="172" t="s">
        <v>3253</v>
      </c>
      <c r="R228" s="172" t="s">
        <v>3254</v>
      </c>
      <c r="S228" s="172" t="s">
        <v>5435</v>
      </c>
      <c r="T228" s="172" t="s">
        <v>5436</v>
      </c>
      <c r="U228" s="172" t="s">
        <v>5437</v>
      </c>
      <c r="V228" s="172" t="s">
        <v>3753</v>
      </c>
      <c r="W228" s="172" t="s">
        <v>3256</v>
      </c>
      <c r="X228" s="172" t="s">
        <v>3257</v>
      </c>
      <c r="Y228" s="172" t="s">
        <v>4160</v>
      </c>
      <c r="Z228" s="172" t="s">
        <v>3259</v>
      </c>
      <c r="AA228" s="172" t="s">
        <v>3260</v>
      </c>
      <c r="AB228" s="172" t="s">
        <v>4161</v>
      </c>
      <c r="AC228" s="172" t="s">
        <v>3262</v>
      </c>
      <c r="AD228" s="172" t="s">
        <v>3263</v>
      </c>
      <c r="AE228" s="172" t="s">
        <v>4132</v>
      </c>
      <c r="AF228" s="172" t="s">
        <v>3265</v>
      </c>
      <c r="AG228" s="172" t="s">
        <v>4162</v>
      </c>
      <c r="AH228" s="172" t="s">
        <v>6201</v>
      </c>
      <c r="AI228" s="172" t="s">
        <v>6485</v>
      </c>
      <c r="AJ228" s="172" t="s">
        <v>6769</v>
      </c>
      <c r="AK228" s="173" t="s">
        <v>3877</v>
      </c>
      <c r="AL228" s="174" t="s">
        <v>4163</v>
      </c>
    </row>
    <row r="229" spans="1:38" ht="15.75" x14ac:dyDescent="0.25">
      <c r="A229" s="176" t="s">
        <v>4126</v>
      </c>
      <c r="B229" s="175" t="str">
        <f t="shared" si="4"/>
        <v>Textures modifiées — général</v>
      </c>
      <c r="C229" s="143">
        <v>223</v>
      </c>
      <c r="D229" s="172" t="s">
        <v>4164</v>
      </c>
      <c r="E229" s="172">
        <v>274</v>
      </c>
      <c r="F229" s="172" t="s">
        <v>3243</v>
      </c>
      <c r="G229" s="172" t="s">
        <v>3244</v>
      </c>
      <c r="H229" s="172" t="s">
        <v>332</v>
      </c>
      <c r="I229" s="172" t="s">
        <v>4125</v>
      </c>
      <c r="J229" s="172" t="s">
        <v>4126</v>
      </c>
      <c r="K229" s="172" t="s">
        <v>4165</v>
      </c>
      <c r="L229" s="172" t="s">
        <v>4166</v>
      </c>
      <c r="M229" s="172" t="s">
        <v>4167</v>
      </c>
      <c r="N229" s="172" t="s">
        <v>4168</v>
      </c>
      <c r="O229" s="172" t="s">
        <v>4169</v>
      </c>
      <c r="P229" s="172" t="s">
        <v>3252</v>
      </c>
      <c r="Q229" s="172" t="s">
        <v>3253</v>
      </c>
      <c r="R229" s="172" t="s">
        <v>3254</v>
      </c>
      <c r="S229" s="172" t="s">
        <v>5439</v>
      </c>
      <c r="T229" s="172" t="s">
        <v>5440</v>
      </c>
      <c r="U229" s="172" t="s">
        <v>5441</v>
      </c>
      <c r="V229" s="172" t="s">
        <v>4170</v>
      </c>
      <c r="W229" s="172" t="s">
        <v>3256</v>
      </c>
      <c r="X229" s="172" t="s">
        <v>3257</v>
      </c>
      <c r="Y229" s="172" t="s">
        <v>4171</v>
      </c>
      <c r="Z229" s="172" t="s">
        <v>3259</v>
      </c>
      <c r="AA229" s="172" t="s">
        <v>3260</v>
      </c>
      <c r="AB229" s="172" t="s">
        <v>4172</v>
      </c>
      <c r="AC229" s="172" t="s">
        <v>3262</v>
      </c>
      <c r="AD229" s="172" t="s">
        <v>3263</v>
      </c>
      <c r="AE229" s="172" t="s">
        <v>4132</v>
      </c>
      <c r="AF229" s="172" t="s">
        <v>3265</v>
      </c>
      <c r="AG229" s="172" t="s">
        <v>4173</v>
      </c>
      <c r="AH229" s="172" t="s">
        <v>6202</v>
      </c>
      <c r="AI229" s="172" t="s">
        <v>6486</v>
      </c>
      <c r="AJ229" s="172" t="s">
        <v>6770</v>
      </c>
      <c r="AK229" s="173" t="s">
        <v>3877</v>
      </c>
      <c r="AL229" s="174" t="s">
        <v>4174</v>
      </c>
    </row>
    <row r="230" spans="1:38" ht="15.75" x14ac:dyDescent="0.25">
      <c r="A230" s="176" t="s">
        <v>4126</v>
      </c>
      <c r="B230" s="175" t="str">
        <f t="shared" si="4"/>
        <v>Textures modifiées — général</v>
      </c>
      <c r="C230" s="143">
        <v>224</v>
      </c>
      <c r="D230" s="172" t="s">
        <v>4175</v>
      </c>
      <c r="E230" s="172">
        <v>275</v>
      </c>
      <c r="F230" s="172" t="s">
        <v>3243</v>
      </c>
      <c r="G230" s="172" t="s">
        <v>3244</v>
      </c>
      <c r="H230" s="172" t="s">
        <v>332</v>
      </c>
      <c r="I230" s="172" t="s">
        <v>4125</v>
      </c>
      <c r="J230" s="172" t="s">
        <v>4126</v>
      </c>
      <c r="K230" s="172" t="s">
        <v>4176</v>
      </c>
      <c r="L230" s="172" t="s">
        <v>4177</v>
      </c>
      <c r="M230" s="172" t="s">
        <v>4178</v>
      </c>
      <c r="N230" s="172" t="s">
        <v>4179</v>
      </c>
      <c r="O230" s="172" t="s">
        <v>4180</v>
      </c>
      <c r="P230" s="172" t="s">
        <v>3252</v>
      </c>
      <c r="Q230" s="172" t="s">
        <v>3253</v>
      </c>
      <c r="R230" s="172" t="s">
        <v>3254</v>
      </c>
      <c r="S230" s="172" t="s">
        <v>5443</v>
      </c>
      <c r="T230" s="172" t="s">
        <v>5444</v>
      </c>
      <c r="U230" s="172" t="s">
        <v>5445</v>
      </c>
      <c r="V230" s="172" t="s">
        <v>4181</v>
      </c>
      <c r="W230" s="172" t="s">
        <v>3256</v>
      </c>
      <c r="X230" s="172" t="s">
        <v>3257</v>
      </c>
      <c r="Y230" s="172" t="s">
        <v>4182</v>
      </c>
      <c r="Z230" s="172" t="s">
        <v>3259</v>
      </c>
      <c r="AA230" s="172" t="s">
        <v>3260</v>
      </c>
      <c r="AB230" s="172" t="s">
        <v>4183</v>
      </c>
      <c r="AC230" s="172" t="s">
        <v>3262</v>
      </c>
      <c r="AD230" s="172" t="s">
        <v>3263</v>
      </c>
      <c r="AE230" s="172" t="s">
        <v>4132</v>
      </c>
      <c r="AF230" s="172" t="s">
        <v>3265</v>
      </c>
      <c r="AG230" s="172" t="s">
        <v>4184</v>
      </c>
      <c r="AH230" s="172" t="s">
        <v>6203</v>
      </c>
      <c r="AI230" s="172" t="s">
        <v>6487</v>
      </c>
      <c r="AJ230" s="172" t="s">
        <v>6771</v>
      </c>
      <c r="AK230" s="173" t="s">
        <v>3877</v>
      </c>
      <c r="AL230" s="174" t="s">
        <v>4185</v>
      </c>
    </row>
    <row r="231" spans="1:38" ht="15.75" x14ac:dyDescent="0.25">
      <c r="A231" s="176" t="s">
        <v>4126</v>
      </c>
      <c r="B231" s="175" t="str">
        <f t="shared" si="4"/>
        <v>Textures modifiées — général</v>
      </c>
      <c r="C231" s="143">
        <v>225</v>
      </c>
      <c r="D231" s="172" t="s">
        <v>4186</v>
      </c>
      <c r="E231" s="172">
        <v>276</v>
      </c>
      <c r="F231" s="172" t="s">
        <v>3243</v>
      </c>
      <c r="G231" s="172" t="s">
        <v>3244</v>
      </c>
      <c r="H231" s="172" t="s">
        <v>332</v>
      </c>
      <c r="I231" s="172" t="s">
        <v>4125</v>
      </c>
      <c r="J231" s="172" t="s">
        <v>4126</v>
      </c>
      <c r="K231" s="172" t="s">
        <v>4187</v>
      </c>
      <c r="L231" s="172" t="s">
        <v>4188</v>
      </c>
      <c r="M231" s="172" t="s">
        <v>4189</v>
      </c>
      <c r="N231" s="172" t="s">
        <v>4190</v>
      </c>
      <c r="O231" s="172" t="s">
        <v>4191</v>
      </c>
      <c r="P231" s="172" t="s">
        <v>3252</v>
      </c>
      <c r="Q231" s="172" t="s">
        <v>3253</v>
      </c>
      <c r="R231" s="172" t="s">
        <v>3254</v>
      </c>
      <c r="S231" s="172" t="s">
        <v>5446</v>
      </c>
      <c r="T231" s="172" t="s">
        <v>5447</v>
      </c>
      <c r="U231" s="172" t="s">
        <v>5448</v>
      </c>
      <c r="V231" s="172" t="s">
        <v>4192</v>
      </c>
      <c r="W231" s="172" t="s">
        <v>3256</v>
      </c>
      <c r="X231" s="172" t="s">
        <v>3257</v>
      </c>
      <c r="Y231" s="172" t="s">
        <v>4193</v>
      </c>
      <c r="Z231" s="172" t="s">
        <v>3259</v>
      </c>
      <c r="AA231" s="172" t="s">
        <v>3260</v>
      </c>
      <c r="AB231" s="172" t="s">
        <v>4194</v>
      </c>
      <c r="AC231" s="172" t="s">
        <v>3262</v>
      </c>
      <c r="AD231" s="172" t="s">
        <v>3263</v>
      </c>
      <c r="AE231" s="172" t="s">
        <v>4132</v>
      </c>
      <c r="AF231" s="172" t="s">
        <v>3265</v>
      </c>
      <c r="AG231" s="172" t="s">
        <v>4195</v>
      </c>
      <c r="AH231" s="172" t="s">
        <v>6204</v>
      </c>
      <c r="AI231" s="172" t="s">
        <v>6488</v>
      </c>
      <c r="AJ231" s="172" t="s">
        <v>6772</v>
      </c>
      <c r="AK231" s="173" t="s">
        <v>3877</v>
      </c>
      <c r="AL231" s="174" t="s">
        <v>4196</v>
      </c>
    </row>
    <row r="232" spans="1:38" ht="15.75" x14ac:dyDescent="0.25">
      <c r="A232" s="176" t="s">
        <v>4126</v>
      </c>
      <c r="B232" s="175" t="str">
        <f t="shared" si="4"/>
        <v>Textures modifiées — général</v>
      </c>
      <c r="C232" s="143">
        <v>226</v>
      </c>
      <c r="D232" s="172" t="s">
        <v>4197</v>
      </c>
      <c r="E232" s="172">
        <v>277</v>
      </c>
      <c r="F232" s="172" t="s">
        <v>3243</v>
      </c>
      <c r="G232" s="172" t="s">
        <v>3244</v>
      </c>
      <c r="H232" s="172" t="s">
        <v>332</v>
      </c>
      <c r="I232" s="172" t="s">
        <v>4125</v>
      </c>
      <c r="J232" s="172" t="s">
        <v>4126</v>
      </c>
      <c r="K232" s="172" t="s">
        <v>4198</v>
      </c>
      <c r="L232" s="172" t="s">
        <v>4199</v>
      </c>
      <c r="M232" s="172" t="s">
        <v>4200</v>
      </c>
      <c r="N232" s="172" t="s">
        <v>4201</v>
      </c>
      <c r="O232" s="172" t="s">
        <v>4202</v>
      </c>
      <c r="P232" s="172" t="s">
        <v>3252</v>
      </c>
      <c r="Q232" s="172" t="s">
        <v>3253</v>
      </c>
      <c r="R232" s="172" t="s">
        <v>3254</v>
      </c>
      <c r="S232" s="172" t="s">
        <v>5449</v>
      </c>
      <c r="T232" s="172" t="s">
        <v>5450</v>
      </c>
      <c r="U232" s="172" t="s">
        <v>5451</v>
      </c>
      <c r="V232" s="172" t="s">
        <v>4203</v>
      </c>
      <c r="W232" s="172" t="s">
        <v>3256</v>
      </c>
      <c r="X232" s="172" t="s">
        <v>3257</v>
      </c>
      <c r="Y232" s="172" t="s">
        <v>4204</v>
      </c>
      <c r="Z232" s="172" t="s">
        <v>3259</v>
      </c>
      <c r="AA232" s="172" t="s">
        <v>3260</v>
      </c>
      <c r="AB232" s="172" t="s">
        <v>4205</v>
      </c>
      <c r="AC232" s="172" t="s">
        <v>3262</v>
      </c>
      <c r="AD232" s="172" t="s">
        <v>3263</v>
      </c>
      <c r="AE232" s="172" t="s">
        <v>4132</v>
      </c>
      <c r="AF232" s="172" t="s">
        <v>3265</v>
      </c>
      <c r="AG232" s="172" t="s">
        <v>4206</v>
      </c>
      <c r="AH232" s="172" t="s">
        <v>6205</v>
      </c>
      <c r="AI232" s="172" t="s">
        <v>6489</v>
      </c>
      <c r="AJ232" s="172" t="s">
        <v>6773</v>
      </c>
      <c r="AK232" s="173" t="s">
        <v>3877</v>
      </c>
      <c r="AL232" s="174" t="s">
        <v>4207</v>
      </c>
    </row>
    <row r="233" spans="1:38" ht="15.75" x14ac:dyDescent="0.25">
      <c r="A233" s="176" t="s">
        <v>294</v>
      </c>
      <c r="B233" s="175" t="str">
        <f t="shared" si="4"/>
        <v>Textures et niveaux IDDSI</v>
      </c>
      <c r="C233" s="143">
        <v>227</v>
      </c>
      <c r="D233" s="172" t="s">
        <v>293</v>
      </c>
      <c r="E233" s="172">
        <v>11</v>
      </c>
      <c r="F233" s="172" t="s">
        <v>92</v>
      </c>
      <c r="G233" s="172" t="s">
        <v>93</v>
      </c>
      <c r="H233" s="172" t="s">
        <v>94</v>
      </c>
      <c r="I233" s="172" t="s">
        <v>95</v>
      </c>
      <c r="J233" s="172" t="s">
        <v>294</v>
      </c>
      <c r="K233" s="172" t="s">
        <v>295</v>
      </c>
      <c r="L233" s="172" t="s">
        <v>182</v>
      </c>
      <c r="M233" s="172" t="s">
        <v>296</v>
      </c>
      <c r="N233" s="172" t="s">
        <v>297</v>
      </c>
      <c r="O233" s="172" t="s">
        <v>298</v>
      </c>
      <c r="P233" s="172" t="s">
        <v>102</v>
      </c>
      <c r="Q233" s="172" t="s">
        <v>103</v>
      </c>
      <c r="R233" s="172" t="s">
        <v>104</v>
      </c>
      <c r="S233" s="172" t="s">
        <v>4557</v>
      </c>
      <c r="T233" s="172" t="s">
        <v>4558</v>
      </c>
      <c r="U233" s="172" t="s">
        <v>4559</v>
      </c>
      <c r="V233" s="172" t="s">
        <v>299</v>
      </c>
      <c r="W233" s="172" t="s">
        <v>300</v>
      </c>
      <c r="X233" s="172" t="s">
        <v>301</v>
      </c>
      <c r="Y233" s="172" t="s">
        <v>302</v>
      </c>
      <c r="Z233" s="172" t="s">
        <v>303</v>
      </c>
      <c r="AA233" s="172" t="s">
        <v>304</v>
      </c>
      <c r="AB233" s="172" t="s">
        <v>305</v>
      </c>
      <c r="AC233" s="172" t="s">
        <v>306</v>
      </c>
      <c r="AD233" s="172" t="s">
        <v>307</v>
      </c>
      <c r="AE233" s="172" t="s">
        <v>114</v>
      </c>
      <c r="AF233" s="172" t="s">
        <v>308</v>
      </c>
      <c r="AG233" s="172" t="s">
        <v>309</v>
      </c>
      <c r="AH233" s="172" t="s">
        <v>5940</v>
      </c>
      <c r="AI233" s="172" t="s">
        <v>6224</v>
      </c>
      <c r="AJ233" s="172" t="s">
        <v>6508</v>
      </c>
      <c r="AK233" s="173" t="s">
        <v>291</v>
      </c>
      <c r="AL233" s="174" t="s">
        <v>310</v>
      </c>
    </row>
    <row r="234" spans="1:38" ht="15.75" x14ac:dyDescent="0.25">
      <c r="A234" s="176" t="s">
        <v>610</v>
      </c>
      <c r="B234" s="175" t="str">
        <f t="shared" si="4"/>
        <v>Santé, nutrition et hydratation</v>
      </c>
      <c r="C234" s="143">
        <v>228</v>
      </c>
      <c r="D234" s="172" t="s">
        <v>609</v>
      </c>
      <c r="E234" s="172">
        <v>28</v>
      </c>
      <c r="F234" s="172" t="s">
        <v>92</v>
      </c>
      <c r="G234" s="172" t="s">
        <v>93</v>
      </c>
      <c r="H234" s="172" t="s">
        <v>554</v>
      </c>
      <c r="I234" s="172" t="s">
        <v>555</v>
      </c>
      <c r="J234" s="172" t="s">
        <v>610</v>
      </c>
      <c r="K234" s="172" t="s">
        <v>611</v>
      </c>
      <c r="L234" s="172" t="s">
        <v>182</v>
      </c>
      <c r="M234" s="172" t="s">
        <v>612</v>
      </c>
      <c r="N234" s="172" t="s">
        <v>613</v>
      </c>
      <c r="O234" s="172" t="s">
        <v>614</v>
      </c>
      <c r="P234" s="172" t="s">
        <v>102</v>
      </c>
      <c r="Q234" s="172" t="s">
        <v>103</v>
      </c>
      <c r="R234" s="172" t="s">
        <v>104</v>
      </c>
      <c r="S234" s="172" t="s">
        <v>4620</v>
      </c>
      <c r="T234" s="172" t="s">
        <v>4621</v>
      </c>
      <c r="U234" s="172" t="s">
        <v>4622</v>
      </c>
      <c r="V234" s="172" t="s">
        <v>615</v>
      </c>
      <c r="W234" s="172" t="s">
        <v>616</v>
      </c>
      <c r="X234" s="172" t="s">
        <v>617</v>
      </c>
      <c r="Y234" s="172" t="s">
        <v>618</v>
      </c>
      <c r="Z234" s="172" t="s">
        <v>619</v>
      </c>
      <c r="AA234" s="172" t="s">
        <v>620</v>
      </c>
      <c r="AB234" s="172" t="s">
        <v>621</v>
      </c>
      <c r="AC234" s="172" t="s">
        <v>622</v>
      </c>
      <c r="AD234" s="172" t="s">
        <v>623</v>
      </c>
      <c r="AE234" s="172" t="s">
        <v>570</v>
      </c>
      <c r="AF234" s="172" t="s">
        <v>571</v>
      </c>
      <c r="AG234" s="172" t="s">
        <v>624</v>
      </c>
      <c r="AH234" s="172" t="s">
        <v>5957</v>
      </c>
      <c r="AI234" s="172" t="s">
        <v>6241</v>
      </c>
      <c r="AJ234" s="172" t="s">
        <v>6525</v>
      </c>
      <c r="AK234" s="173" t="s">
        <v>350</v>
      </c>
      <c r="AL234" s="174" t="s">
        <v>625</v>
      </c>
    </row>
    <row r="235" spans="1:38" ht="15.75" x14ac:dyDescent="0.25">
      <c r="A235" s="176" t="s">
        <v>730</v>
      </c>
      <c r="B235" s="175" t="str">
        <f t="shared" si="4"/>
        <v>Santé, nutrition et hydratation</v>
      </c>
      <c r="C235" s="143">
        <v>229</v>
      </c>
      <c r="D235" s="172" t="s">
        <v>729</v>
      </c>
      <c r="E235" s="172">
        <v>35</v>
      </c>
      <c r="F235" s="172" t="s">
        <v>92</v>
      </c>
      <c r="G235" s="172" t="s">
        <v>93</v>
      </c>
      <c r="H235" s="172" t="s">
        <v>554</v>
      </c>
      <c r="I235" s="172" t="s">
        <v>555</v>
      </c>
      <c r="J235" s="172" t="s">
        <v>730</v>
      </c>
      <c r="K235" s="172" t="s">
        <v>731</v>
      </c>
      <c r="L235" s="172" t="s">
        <v>276</v>
      </c>
      <c r="M235" s="172" t="s">
        <v>732</v>
      </c>
      <c r="N235" s="172" t="s">
        <v>733</v>
      </c>
      <c r="O235" s="172" t="s">
        <v>734</v>
      </c>
      <c r="P235" s="172" t="s">
        <v>102</v>
      </c>
      <c r="Q235" s="172" t="s">
        <v>103</v>
      </c>
      <c r="R235" s="172" t="s">
        <v>104</v>
      </c>
      <c r="S235" s="172" t="s">
        <v>4645</v>
      </c>
      <c r="T235" s="172" t="s">
        <v>4646</v>
      </c>
      <c r="U235" s="172" t="s">
        <v>4647</v>
      </c>
      <c r="V235" s="172" t="s">
        <v>735</v>
      </c>
      <c r="W235" s="172" t="s">
        <v>736</v>
      </c>
      <c r="X235" s="172" t="s">
        <v>737</v>
      </c>
      <c r="Y235" s="172" t="s">
        <v>738</v>
      </c>
      <c r="Z235" s="172" t="s">
        <v>739</v>
      </c>
      <c r="AA235" s="172" t="s">
        <v>740</v>
      </c>
      <c r="AB235" s="172" t="s">
        <v>741</v>
      </c>
      <c r="AC235" s="172" t="s">
        <v>742</v>
      </c>
      <c r="AD235" s="172" t="s">
        <v>743</v>
      </c>
      <c r="AE235" s="172" t="s">
        <v>570</v>
      </c>
      <c r="AF235" s="172" t="s">
        <v>571</v>
      </c>
      <c r="AG235" s="172" t="s">
        <v>744</v>
      </c>
      <c r="AH235" s="172" t="s">
        <v>5964</v>
      </c>
      <c r="AI235" s="172" t="s">
        <v>6248</v>
      </c>
      <c r="AJ235" s="172" t="s">
        <v>6532</v>
      </c>
      <c r="AK235" s="173" t="s">
        <v>350</v>
      </c>
      <c r="AL235" s="174" t="s">
        <v>745</v>
      </c>
    </row>
    <row r="236" spans="1:38" ht="15.75" x14ac:dyDescent="0.25">
      <c r="A236" s="176" t="s">
        <v>747</v>
      </c>
      <c r="B236" s="175" t="str">
        <f t="shared" si="4"/>
        <v>Santé, nutrition et hydratation</v>
      </c>
      <c r="C236" s="143">
        <v>230</v>
      </c>
      <c r="D236" s="172" t="s">
        <v>746</v>
      </c>
      <c r="E236" s="172">
        <v>36</v>
      </c>
      <c r="F236" s="172" t="s">
        <v>92</v>
      </c>
      <c r="G236" s="172" t="s">
        <v>93</v>
      </c>
      <c r="H236" s="172" t="s">
        <v>554</v>
      </c>
      <c r="I236" s="172" t="s">
        <v>555</v>
      </c>
      <c r="J236" s="172" t="s">
        <v>747</v>
      </c>
      <c r="K236" s="172" t="s">
        <v>748</v>
      </c>
      <c r="L236" s="172" t="s">
        <v>276</v>
      </c>
      <c r="M236" s="172" t="s">
        <v>749</v>
      </c>
      <c r="N236" s="172" t="s">
        <v>750</v>
      </c>
      <c r="O236" s="172" t="s">
        <v>751</v>
      </c>
      <c r="P236" s="172" t="s">
        <v>102</v>
      </c>
      <c r="Q236" s="172" t="s">
        <v>103</v>
      </c>
      <c r="R236" s="172" t="s">
        <v>104</v>
      </c>
      <c r="S236" s="172" t="s">
        <v>4650</v>
      </c>
      <c r="T236" s="172" t="s">
        <v>4651</v>
      </c>
      <c r="U236" s="172" t="s">
        <v>4652</v>
      </c>
      <c r="V236" s="172" t="s">
        <v>752</v>
      </c>
      <c r="W236" s="172" t="s">
        <v>753</v>
      </c>
      <c r="X236" s="172" t="s">
        <v>754</v>
      </c>
      <c r="Y236" s="172" t="s">
        <v>755</v>
      </c>
      <c r="Z236" s="172" t="s">
        <v>756</v>
      </c>
      <c r="AA236" s="172" t="s">
        <v>757</v>
      </c>
      <c r="AB236" s="172" t="s">
        <v>758</v>
      </c>
      <c r="AC236" s="172" t="s">
        <v>759</v>
      </c>
      <c r="AD236" s="172" t="s">
        <v>760</v>
      </c>
      <c r="AE236" s="172" t="s">
        <v>570</v>
      </c>
      <c r="AF236" s="172" t="s">
        <v>571</v>
      </c>
      <c r="AG236" s="172" t="s">
        <v>761</v>
      </c>
      <c r="AH236" s="172" t="s">
        <v>5965</v>
      </c>
      <c r="AI236" s="172" t="s">
        <v>6249</v>
      </c>
      <c r="AJ236" s="172" t="s">
        <v>6533</v>
      </c>
      <c r="AK236" s="173" t="s">
        <v>350</v>
      </c>
      <c r="AL236" s="174" t="s">
        <v>762</v>
      </c>
    </row>
    <row r="237" spans="1:38" ht="15.75" x14ac:dyDescent="0.25">
      <c r="A237" s="176" t="s">
        <v>800</v>
      </c>
      <c r="B237" s="175" t="str">
        <f t="shared" si="4"/>
        <v>Qualité du repas, appétence et identification</v>
      </c>
      <c r="C237" s="143">
        <v>231</v>
      </c>
      <c r="D237" s="172" t="s">
        <v>799</v>
      </c>
      <c r="E237" s="172">
        <v>39</v>
      </c>
      <c r="F237" s="172" t="s">
        <v>92</v>
      </c>
      <c r="G237" s="172" t="s">
        <v>331</v>
      </c>
      <c r="H237" s="172" t="s">
        <v>764</v>
      </c>
      <c r="I237" s="172" t="s">
        <v>765</v>
      </c>
      <c r="J237" s="172" t="s">
        <v>800</v>
      </c>
      <c r="K237" s="172" t="s">
        <v>801</v>
      </c>
      <c r="L237" s="172" t="s">
        <v>182</v>
      </c>
      <c r="M237" s="172" t="s">
        <v>802</v>
      </c>
      <c r="N237" s="172" t="s">
        <v>803</v>
      </c>
      <c r="O237" s="172" t="s">
        <v>804</v>
      </c>
      <c r="P237" s="172" t="s">
        <v>102</v>
      </c>
      <c r="Q237" s="172" t="s">
        <v>103</v>
      </c>
      <c r="R237" s="172" t="s">
        <v>104</v>
      </c>
      <c r="S237" s="172" t="s">
        <v>4668</v>
      </c>
      <c r="T237" s="172" t="s">
        <v>4669</v>
      </c>
      <c r="U237" s="172" t="s">
        <v>4670</v>
      </c>
      <c r="V237" s="172" t="s">
        <v>805</v>
      </c>
      <c r="W237" s="172" t="s">
        <v>806</v>
      </c>
      <c r="X237" s="172" t="s">
        <v>807</v>
      </c>
      <c r="Y237" s="172" t="s">
        <v>808</v>
      </c>
      <c r="Z237" s="172" t="s">
        <v>809</v>
      </c>
      <c r="AA237" s="172" t="s">
        <v>810</v>
      </c>
      <c r="AB237" s="172" t="s">
        <v>811</v>
      </c>
      <c r="AC237" s="172" t="s">
        <v>812</v>
      </c>
      <c r="AD237" s="172" t="s">
        <v>813</v>
      </c>
      <c r="AE237" s="172" t="s">
        <v>114</v>
      </c>
      <c r="AF237" s="172" t="s">
        <v>571</v>
      </c>
      <c r="AG237" s="172" t="s">
        <v>814</v>
      </c>
      <c r="AH237" s="172" t="s">
        <v>5968</v>
      </c>
      <c r="AI237" s="172" t="s">
        <v>6252</v>
      </c>
      <c r="AJ237" s="172" t="s">
        <v>6536</v>
      </c>
      <c r="AK237" s="173" t="s">
        <v>350</v>
      </c>
      <c r="AL237" s="174" t="s">
        <v>815</v>
      </c>
    </row>
    <row r="238" spans="1:38" ht="15.75" x14ac:dyDescent="0.25">
      <c r="A238" s="176" t="s">
        <v>851</v>
      </c>
      <c r="B238" s="175" t="str">
        <f t="shared" si="4"/>
        <v>Qualité du repas, appétence et identification</v>
      </c>
      <c r="C238" s="143">
        <v>232</v>
      </c>
      <c r="D238" s="172" t="s">
        <v>850</v>
      </c>
      <c r="E238" s="172">
        <v>42</v>
      </c>
      <c r="F238" s="172" t="s">
        <v>92</v>
      </c>
      <c r="G238" s="172" t="s">
        <v>331</v>
      </c>
      <c r="H238" s="172" t="s">
        <v>764</v>
      </c>
      <c r="I238" s="172" t="s">
        <v>765</v>
      </c>
      <c r="J238" s="172" t="s">
        <v>851</v>
      </c>
      <c r="K238" s="172" t="s">
        <v>852</v>
      </c>
      <c r="L238" s="172" t="s">
        <v>276</v>
      </c>
      <c r="M238" s="172" t="s">
        <v>853</v>
      </c>
      <c r="N238" s="172" t="s">
        <v>854</v>
      </c>
      <c r="O238" s="172" t="s">
        <v>855</v>
      </c>
      <c r="P238" s="172" t="s">
        <v>102</v>
      </c>
      <c r="Q238" s="172" t="s">
        <v>103</v>
      </c>
      <c r="R238" s="172" t="s">
        <v>104</v>
      </c>
      <c r="S238" s="172" t="s">
        <v>4677</v>
      </c>
      <c r="T238" s="172" t="s">
        <v>4678</v>
      </c>
      <c r="U238" s="172" t="s">
        <v>4679</v>
      </c>
      <c r="V238" s="172" t="s">
        <v>856</v>
      </c>
      <c r="W238" s="172" t="s">
        <v>857</v>
      </c>
      <c r="X238" s="172" t="s">
        <v>858</v>
      </c>
      <c r="Y238" s="172" t="s">
        <v>859</v>
      </c>
      <c r="Z238" s="172" t="s">
        <v>860</v>
      </c>
      <c r="AA238" s="172" t="s">
        <v>861</v>
      </c>
      <c r="AB238" s="172" t="s">
        <v>862</v>
      </c>
      <c r="AC238" s="172" t="s">
        <v>863</v>
      </c>
      <c r="AD238" s="172" t="s">
        <v>864</v>
      </c>
      <c r="AE238" s="172" t="s">
        <v>114</v>
      </c>
      <c r="AF238" s="172" t="s">
        <v>571</v>
      </c>
      <c r="AG238" s="172" t="s">
        <v>865</v>
      </c>
      <c r="AH238" s="172" t="s">
        <v>5971</v>
      </c>
      <c r="AI238" s="172" t="s">
        <v>6255</v>
      </c>
      <c r="AJ238" s="172" t="s">
        <v>6539</v>
      </c>
      <c r="AK238" s="173" t="s">
        <v>350</v>
      </c>
      <c r="AL238" s="174" t="s">
        <v>866</v>
      </c>
    </row>
    <row r="239" spans="1:38" ht="15.75" x14ac:dyDescent="0.25">
      <c r="A239" s="176" t="s">
        <v>1597</v>
      </c>
      <c r="B239" s="175" t="str">
        <f t="shared" si="4"/>
        <v>Refus alimentaires et adaptation</v>
      </c>
      <c r="C239" s="143">
        <v>233</v>
      </c>
      <c r="D239" s="172" t="s">
        <v>1596</v>
      </c>
      <c r="E239" s="172">
        <v>84</v>
      </c>
      <c r="F239" s="172" t="s">
        <v>92</v>
      </c>
      <c r="G239" s="172" t="s">
        <v>93</v>
      </c>
      <c r="H239" s="172" t="s">
        <v>1407</v>
      </c>
      <c r="I239" s="172" t="s">
        <v>1408</v>
      </c>
      <c r="J239" s="172" t="s">
        <v>1597</v>
      </c>
      <c r="K239" s="172" t="s">
        <v>1598</v>
      </c>
      <c r="L239" s="172" t="s">
        <v>276</v>
      </c>
      <c r="M239" s="172" t="s">
        <v>1599</v>
      </c>
      <c r="N239" s="172" t="s">
        <v>1600</v>
      </c>
      <c r="O239" s="172" t="s">
        <v>1601</v>
      </c>
      <c r="P239" s="172" t="s">
        <v>102</v>
      </c>
      <c r="Q239" s="172" t="s">
        <v>103</v>
      </c>
      <c r="R239" s="172" t="s">
        <v>104</v>
      </c>
      <c r="S239" s="172" t="s">
        <v>4817</v>
      </c>
      <c r="T239" s="172" t="s">
        <v>4818</v>
      </c>
      <c r="U239" s="172" t="s">
        <v>4819</v>
      </c>
      <c r="V239" s="172" t="s">
        <v>1602</v>
      </c>
      <c r="W239" s="172" t="s">
        <v>1603</v>
      </c>
      <c r="X239" s="172" t="s">
        <v>1604</v>
      </c>
      <c r="Y239" s="172" t="s">
        <v>1605</v>
      </c>
      <c r="Z239" s="172" t="s">
        <v>1606</v>
      </c>
      <c r="AA239" s="172" t="s">
        <v>1607</v>
      </c>
      <c r="AB239" s="172" t="s">
        <v>1608</v>
      </c>
      <c r="AC239" s="172" t="s">
        <v>1609</v>
      </c>
      <c r="AD239" s="172" t="s">
        <v>1610</v>
      </c>
      <c r="AE239" s="172" t="s">
        <v>114</v>
      </c>
      <c r="AF239" s="172" t="s">
        <v>1611</v>
      </c>
      <c r="AG239" s="172" t="s">
        <v>1424</v>
      </c>
      <c r="AH239" s="172" t="s">
        <v>6013</v>
      </c>
      <c r="AI239" s="172" t="s">
        <v>6297</v>
      </c>
      <c r="AJ239" s="172" t="s">
        <v>6581</v>
      </c>
      <c r="AK239" s="173" t="s">
        <v>350</v>
      </c>
      <c r="AL239" s="174" t="s">
        <v>1612</v>
      </c>
    </row>
    <row r="240" spans="1:38" ht="15.75" x14ac:dyDescent="0.25">
      <c r="A240" s="176" t="s">
        <v>2228</v>
      </c>
      <c r="B240" s="175" t="str">
        <f t="shared" si="4"/>
        <v>Cadre réglementaire et ESMS</v>
      </c>
      <c r="C240" s="143">
        <v>234</v>
      </c>
      <c r="D240" s="172" t="s">
        <v>2227</v>
      </c>
      <c r="E240" s="172">
        <v>120</v>
      </c>
      <c r="F240" s="172" t="s">
        <v>92</v>
      </c>
      <c r="G240" s="172" t="s">
        <v>2038</v>
      </c>
      <c r="H240" s="172" t="s">
        <v>2039</v>
      </c>
      <c r="I240" s="172" t="s">
        <v>2040</v>
      </c>
      <c r="J240" s="172" t="s">
        <v>2228</v>
      </c>
      <c r="K240" s="172" t="s">
        <v>2229</v>
      </c>
      <c r="L240" s="172" t="s">
        <v>276</v>
      </c>
      <c r="M240" s="172" t="s">
        <v>2230</v>
      </c>
      <c r="N240" s="172" t="s">
        <v>2231</v>
      </c>
      <c r="O240" s="172" t="s">
        <v>2232</v>
      </c>
      <c r="P240" s="172" t="s">
        <v>102</v>
      </c>
      <c r="Q240" s="172" t="s">
        <v>103</v>
      </c>
      <c r="R240" s="172" t="s">
        <v>104</v>
      </c>
      <c r="S240" s="172" t="s">
        <v>4934</v>
      </c>
      <c r="T240" s="172" t="s">
        <v>4935</v>
      </c>
      <c r="U240" s="172" t="s">
        <v>4936</v>
      </c>
      <c r="V240" s="172" t="s">
        <v>2233</v>
      </c>
      <c r="W240" s="172" t="s">
        <v>2234</v>
      </c>
      <c r="X240" s="172" t="s">
        <v>2235</v>
      </c>
      <c r="Y240" s="172" t="s">
        <v>2236</v>
      </c>
      <c r="Z240" s="172" t="s">
        <v>2237</v>
      </c>
      <c r="AA240" s="172" t="s">
        <v>2238</v>
      </c>
      <c r="AB240" s="172" t="s">
        <v>2239</v>
      </c>
      <c r="AC240" s="172" t="s">
        <v>2240</v>
      </c>
      <c r="AD240" s="172" t="s">
        <v>2241</v>
      </c>
      <c r="AE240" s="172" t="s">
        <v>692</v>
      </c>
      <c r="AF240" s="172" t="s">
        <v>2242</v>
      </c>
      <c r="AG240" s="172" t="s">
        <v>1424</v>
      </c>
      <c r="AH240" s="172" t="s">
        <v>6049</v>
      </c>
      <c r="AI240" s="172" t="s">
        <v>6333</v>
      </c>
      <c r="AJ240" s="172" t="s">
        <v>6617</v>
      </c>
      <c r="AK240" s="173" t="s">
        <v>350</v>
      </c>
      <c r="AL240" s="174" t="s">
        <v>2243</v>
      </c>
    </row>
    <row r="241" spans="1:38" ht="15.75" x14ac:dyDescent="0.25">
      <c r="A241" s="176" t="s">
        <v>2547</v>
      </c>
      <c r="B241" s="175" t="str">
        <f t="shared" si="4"/>
        <v>Allergènes, régimes et traçabilité convive</v>
      </c>
      <c r="C241" s="143">
        <v>235</v>
      </c>
      <c r="D241" s="172" t="s">
        <v>2546</v>
      </c>
      <c r="E241" s="172">
        <v>138</v>
      </c>
      <c r="F241" s="172" t="s">
        <v>92</v>
      </c>
      <c r="G241" s="172" t="s">
        <v>93</v>
      </c>
      <c r="H241" s="172" t="s">
        <v>2427</v>
      </c>
      <c r="I241" s="172" t="s">
        <v>2428</v>
      </c>
      <c r="J241" s="172" t="s">
        <v>2547</v>
      </c>
      <c r="K241" s="172" t="s">
        <v>2548</v>
      </c>
      <c r="L241" s="172" t="s">
        <v>276</v>
      </c>
      <c r="M241" s="172" t="s">
        <v>2549</v>
      </c>
      <c r="N241" s="172" t="s">
        <v>2550</v>
      </c>
      <c r="O241" s="172" t="s">
        <v>2551</v>
      </c>
      <c r="P241" s="172" t="s">
        <v>102</v>
      </c>
      <c r="Q241" s="172" t="s">
        <v>103</v>
      </c>
      <c r="R241" s="172" t="s">
        <v>104</v>
      </c>
      <c r="S241" s="172" t="s">
        <v>4993</v>
      </c>
      <c r="T241" s="172" t="s">
        <v>4994</v>
      </c>
      <c r="U241" s="172" t="s">
        <v>4995</v>
      </c>
      <c r="V241" s="172" t="s">
        <v>2552</v>
      </c>
      <c r="W241" s="172" t="s">
        <v>2553</v>
      </c>
      <c r="X241" s="172" t="s">
        <v>2554</v>
      </c>
      <c r="Y241" s="172" t="s">
        <v>2555</v>
      </c>
      <c r="Z241" s="172" t="s">
        <v>2556</v>
      </c>
      <c r="AA241" s="172" t="s">
        <v>2557</v>
      </c>
      <c r="AB241" s="172" t="s">
        <v>2558</v>
      </c>
      <c r="AC241" s="172" t="s">
        <v>2559</v>
      </c>
      <c r="AD241" s="172" t="s">
        <v>2560</v>
      </c>
      <c r="AE241" s="172" t="s">
        <v>476</v>
      </c>
      <c r="AF241" s="172" t="s">
        <v>2561</v>
      </c>
      <c r="AG241" s="172" t="s">
        <v>1424</v>
      </c>
      <c r="AH241" s="172" t="s">
        <v>6067</v>
      </c>
      <c r="AI241" s="172" t="s">
        <v>6351</v>
      </c>
      <c r="AJ241" s="172" t="s">
        <v>6635</v>
      </c>
      <c r="AK241" s="173" t="s">
        <v>350</v>
      </c>
      <c r="AL241" s="174" t="s">
        <v>2562</v>
      </c>
    </row>
    <row r="242" spans="1:38" ht="15.75" x14ac:dyDescent="0.25">
      <c r="A242" s="176" t="s">
        <v>2843</v>
      </c>
      <c r="B242" s="175" t="str">
        <f t="shared" si="4"/>
        <v>Santé, nutrition et hydratation</v>
      </c>
      <c r="C242" s="143">
        <v>236</v>
      </c>
      <c r="D242" s="172" t="s">
        <v>2841</v>
      </c>
      <c r="E242" s="172">
        <v>156</v>
      </c>
      <c r="F242" s="172" t="s">
        <v>92</v>
      </c>
      <c r="G242" s="172" t="s">
        <v>93</v>
      </c>
      <c r="H242" s="172" t="s">
        <v>554</v>
      </c>
      <c r="I242" s="172" t="s">
        <v>2842</v>
      </c>
      <c r="J242" s="172" t="s">
        <v>2843</v>
      </c>
      <c r="K242" s="172" t="s">
        <v>2844</v>
      </c>
      <c r="L242" s="172" t="s">
        <v>276</v>
      </c>
      <c r="M242" s="172" t="s">
        <v>2844</v>
      </c>
      <c r="N242" s="172" t="s">
        <v>2844</v>
      </c>
      <c r="O242" s="172" t="s">
        <v>2844</v>
      </c>
      <c r="P242" s="172" t="s">
        <v>102</v>
      </c>
      <c r="Q242" s="172" t="s">
        <v>103</v>
      </c>
      <c r="R242" s="172" t="s">
        <v>104</v>
      </c>
      <c r="S242" s="172" t="s">
        <v>5057</v>
      </c>
      <c r="T242" s="172" t="s">
        <v>5058</v>
      </c>
      <c r="U242" s="172" t="s">
        <v>5059</v>
      </c>
      <c r="V242" s="172" t="s">
        <v>2845</v>
      </c>
      <c r="W242" s="172" t="s">
        <v>2846</v>
      </c>
      <c r="X242" s="172" t="s">
        <v>2847</v>
      </c>
      <c r="Y242" s="172" t="s">
        <v>2848</v>
      </c>
      <c r="Z242" s="172" t="s">
        <v>2849</v>
      </c>
      <c r="AA242" s="172" t="s">
        <v>2850</v>
      </c>
      <c r="AB242" s="172" t="s">
        <v>2851</v>
      </c>
      <c r="AC242" s="172" t="s">
        <v>2852</v>
      </c>
      <c r="AD242" s="172" t="s">
        <v>2853</v>
      </c>
      <c r="AE242" s="172" t="s">
        <v>570</v>
      </c>
      <c r="AF242" s="172" t="s">
        <v>2835</v>
      </c>
      <c r="AG242" s="172" t="s">
        <v>2836</v>
      </c>
      <c r="AH242" s="172" t="s">
        <v>6084</v>
      </c>
      <c r="AI242" s="172" t="s">
        <v>6368</v>
      </c>
      <c r="AJ242" s="172" t="s">
        <v>6652</v>
      </c>
      <c r="AK242" s="173" t="s">
        <v>2837</v>
      </c>
      <c r="AL242" s="174" t="s">
        <v>2854</v>
      </c>
    </row>
    <row r="243" spans="1:38" ht="15.75" x14ac:dyDescent="0.25">
      <c r="A243" s="176" t="s">
        <v>2871</v>
      </c>
      <c r="B243" s="175" t="str">
        <f t="shared" si="4"/>
        <v>Service, accompagnement et observation</v>
      </c>
      <c r="C243" s="143">
        <v>237</v>
      </c>
      <c r="D243" s="172" t="s">
        <v>2869</v>
      </c>
      <c r="E243" s="172">
        <v>158</v>
      </c>
      <c r="F243" s="172" t="s">
        <v>92</v>
      </c>
      <c r="G243" s="172" t="s">
        <v>93</v>
      </c>
      <c r="H243" s="172" t="s">
        <v>1189</v>
      </c>
      <c r="I243" s="172" t="s">
        <v>2870</v>
      </c>
      <c r="J243" s="172" t="s">
        <v>2871</v>
      </c>
      <c r="K243" s="172" t="s">
        <v>2872</v>
      </c>
      <c r="L243" s="172" t="s">
        <v>276</v>
      </c>
      <c r="M243" s="172" t="s">
        <v>2872</v>
      </c>
      <c r="N243" s="172" t="s">
        <v>2872</v>
      </c>
      <c r="O243" s="172" t="s">
        <v>2872</v>
      </c>
      <c r="P243" s="172" t="s">
        <v>102</v>
      </c>
      <c r="Q243" s="172" t="s">
        <v>103</v>
      </c>
      <c r="R243" s="172" t="s">
        <v>104</v>
      </c>
      <c r="S243" s="172" t="s">
        <v>5063</v>
      </c>
      <c r="T243" s="172" t="s">
        <v>5064</v>
      </c>
      <c r="U243" s="172" t="s">
        <v>5065</v>
      </c>
      <c r="V243" s="172" t="s">
        <v>2873</v>
      </c>
      <c r="W243" s="172" t="s">
        <v>2874</v>
      </c>
      <c r="X243" s="172" t="s">
        <v>2875</v>
      </c>
      <c r="Y243" s="172" t="s">
        <v>2876</v>
      </c>
      <c r="Z243" s="172" t="s">
        <v>2877</v>
      </c>
      <c r="AA243" s="172" t="s">
        <v>2878</v>
      </c>
      <c r="AB243" s="172" t="s">
        <v>2879</v>
      </c>
      <c r="AC243" s="172" t="s">
        <v>2880</v>
      </c>
      <c r="AD243" s="172" t="s">
        <v>2881</v>
      </c>
      <c r="AE243" s="172" t="s">
        <v>692</v>
      </c>
      <c r="AF243" s="172" t="s">
        <v>2835</v>
      </c>
      <c r="AG243" s="172" t="s">
        <v>2836</v>
      </c>
      <c r="AH243" s="172" t="s">
        <v>6086</v>
      </c>
      <c r="AI243" s="172" t="s">
        <v>6370</v>
      </c>
      <c r="AJ243" s="172" t="s">
        <v>6654</v>
      </c>
      <c r="AK243" s="173" t="s">
        <v>2837</v>
      </c>
      <c r="AL243" s="174" t="s">
        <v>2882</v>
      </c>
    </row>
    <row r="244" spans="1:38" ht="15.75" x14ac:dyDescent="0.25">
      <c r="A244" s="176" t="s">
        <v>3100</v>
      </c>
      <c r="B244" s="175" t="str">
        <f t="shared" si="4"/>
        <v>Production cuisine, hygiène et PMS</v>
      </c>
      <c r="C244" s="143">
        <v>238</v>
      </c>
      <c r="D244" s="172" t="s">
        <v>3099</v>
      </c>
      <c r="E244" s="172">
        <v>181</v>
      </c>
      <c r="F244" s="172" t="s">
        <v>92</v>
      </c>
      <c r="G244" s="172" t="s">
        <v>3055</v>
      </c>
      <c r="H244" s="172" t="s">
        <v>970</v>
      </c>
      <c r="I244" s="172" t="s">
        <v>3056</v>
      </c>
      <c r="J244" s="172" t="s">
        <v>3100</v>
      </c>
      <c r="K244" s="172" t="s">
        <v>3101</v>
      </c>
      <c r="L244" s="172" t="s">
        <v>276</v>
      </c>
      <c r="M244" s="172" t="s">
        <v>3102</v>
      </c>
      <c r="N244" s="172" t="s">
        <v>3103</v>
      </c>
      <c r="O244" s="172" t="s">
        <v>3104</v>
      </c>
      <c r="P244" s="172" t="s">
        <v>102</v>
      </c>
      <c r="Q244" s="172" t="s">
        <v>103</v>
      </c>
      <c r="R244" s="172" t="s">
        <v>104</v>
      </c>
      <c r="S244" s="172" t="s">
        <v>5137</v>
      </c>
      <c r="T244" s="172" t="s">
        <v>5138</v>
      </c>
      <c r="U244" s="172" t="s">
        <v>5139</v>
      </c>
      <c r="V244" s="172" t="s">
        <v>3105</v>
      </c>
      <c r="W244" s="172" t="s">
        <v>3106</v>
      </c>
      <c r="X244" s="172" t="s">
        <v>3107</v>
      </c>
      <c r="Y244" s="172" t="s">
        <v>3108</v>
      </c>
      <c r="Z244" s="172" t="s">
        <v>3109</v>
      </c>
      <c r="AA244" s="172" t="s">
        <v>3110</v>
      </c>
      <c r="AB244" s="172" t="s">
        <v>3111</v>
      </c>
      <c r="AC244" s="172" t="s">
        <v>3112</v>
      </c>
      <c r="AD244" s="172" t="s">
        <v>3113</v>
      </c>
      <c r="AE244" s="172" t="s">
        <v>3114</v>
      </c>
      <c r="AF244" s="172" t="s">
        <v>3072</v>
      </c>
      <c r="AG244" s="172" t="s">
        <v>3115</v>
      </c>
      <c r="AH244" s="172" t="s">
        <v>6109</v>
      </c>
      <c r="AI244" s="172" t="s">
        <v>6393</v>
      </c>
      <c r="AJ244" s="172" t="s">
        <v>6677</v>
      </c>
      <c r="AK244" s="173" t="s">
        <v>3074</v>
      </c>
      <c r="AL244" s="174" t="s">
        <v>3100</v>
      </c>
    </row>
    <row r="245" spans="1:38" ht="15.75" x14ac:dyDescent="0.25">
      <c r="A245" s="176" t="s">
        <v>3134</v>
      </c>
      <c r="B245" s="175" t="str">
        <f t="shared" si="4"/>
        <v>Production cuisine, hygiène et PMS</v>
      </c>
      <c r="C245" s="143">
        <v>239</v>
      </c>
      <c r="D245" s="172" t="s">
        <v>3133</v>
      </c>
      <c r="E245" s="172">
        <v>183</v>
      </c>
      <c r="F245" s="172" t="s">
        <v>92</v>
      </c>
      <c r="G245" s="172" t="s">
        <v>3055</v>
      </c>
      <c r="H245" s="172" t="s">
        <v>970</v>
      </c>
      <c r="I245" s="172" t="s">
        <v>3056</v>
      </c>
      <c r="J245" s="172" t="s">
        <v>3134</v>
      </c>
      <c r="K245" s="172" t="s">
        <v>3135</v>
      </c>
      <c r="L245" s="172" t="s">
        <v>276</v>
      </c>
      <c r="M245" s="172" t="s">
        <v>3136</v>
      </c>
      <c r="N245" s="172" t="s">
        <v>3137</v>
      </c>
      <c r="O245" s="172" t="s">
        <v>3138</v>
      </c>
      <c r="P245" s="172" t="s">
        <v>102</v>
      </c>
      <c r="Q245" s="172" t="s">
        <v>103</v>
      </c>
      <c r="R245" s="172" t="s">
        <v>104</v>
      </c>
      <c r="S245" s="172" t="s">
        <v>5143</v>
      </c>
      <c r="T245" s="172" t="s">
        <v>5144</v>
      </c>
      <c r="U245" s="172" t="s">
        <v>5145</v>
      </c>
      <c r="V245" s="172" t="s">
        <v>3139</v>
      </c>
      <c r="W245" s="172" t="s">
        <v>3140</v>
      </c>
      <c r="X245" s="172" t="s">
        <v>3141</v>
      </c>
      <c r="Y245" s="172" t="s">
        <v>3142</v>
      </c>
      <c r="Z245" s="172" t="s">
        <v>3143</v>
      </c>
      <c r="AA245" s="172" t="s">
        <v>3144</v>
      </c>
      <c r="AB245" s="172" t="s">
        <v>3145</v>
      </c>
      <c r="AC245" s="172" t="s">
        <v>3146</v>
      </c>
      <c r="AD245" s="172" t="s">
        <v>3147</v>
      </c>
      <c r="AE245" s="172" t="s">
        <v>3148</v>
      </c>
      <c r="AF245" s="172" t="s">
        <v>3072</v>
      </c>
      <c r="AG245" s="172" t="s">
        <v>3149</v>
      </c>
      <c r="AH245" s="172" t="s">
        <v>6111</v>
      </c>
      <c r="AI245" s="172" t="s">
        <v>6395</v>
      </c>
      <c r="AJ245" s="172" t="s">
        <v>6679</v>
      </c>
      <c r="AK245" s="173" t="s">
        <v>3074</v>
      </c>
      <c r="AL245" s="174" t="s">
        <v>3134</v>
      </c>
    </row>
    <row r="246" spans="1:38" ht="15.75" x14ac:dyDescent="0.25">
      <c r="A246" s="176" t="s">
        <v>3605</v>
      </c>
      <c r="B246" s="175" t="str">
        <f t="shared" si="4"/>
        <v>Service, accompagnement et observation</v>
      </c>
      <c r="C246" s="143">
        <v>240</v>
      </c>
      <c r="D246" s="172" t="s">
        <v>3603</v>
      </c>
      <c r="E246" s="172">
        <v>222</v>
      </c>
      <c r="F246" s="172" t="s">
        <v>3243</v>
      </c>
      <c r="G246" s="172" t="s">
        <v>3244</v>
      </c>
      <c r="H246" s="172" t="s">
        <v>1189</v>
      </c>
      <c r="I246" s="172" t="s">
        <v>3604</v>
      </c>
      <c r="J246" s="172" t="s">
        <v>3605</v>
      </c>
      <c r="K246" s="172" t="s">
        <v>3606</v>
      </c>
      <c r="L246" s="172" t="s">
        <v>3326</v>
      </c>
      <c r="M246" s="172" t="s">
        <v>3607</v>
      </c>
      <c r="N246" s="172" t="s">
        <v>3328</v>
      </c>
      <c r="O246" s="172" t="s">
        <v>3608</v>
      </c>
      <c r="P246" s="172" t="s">
        <v>3252</v>
      </c>
      <c r="Q246" s="172" t="s">
        <v>3253</v>
      </c>
      <c r="R246" s="172" t="s">
        <v>3254</v>
      </c>
      <c r="S246" s="172" t="s">
        <v>5272</v>
      </c>
      <c r="T246" s="172" t="s">
        <v>5273</v>
      </c>
      <c r="U246" s="172" t="s">
        <v>5274</v>
      </c>
      <c r="V246" s="172" t="s">
        <v>3609</v>
      </c>
      <c r="W246" s="172" t="s">
        <v>3256</v>
      </c>
      <c r="X246" s="172" t="s">
        <v>3257</v>
      </c>
      <c r="Y246" s="172" t="s">
        <v>3610</v>
      </c>
      <c r="Z246" s="172" t="s">
        <v>3259</v>
      </c>
      <c r="AA246" s="172" t="s">
        <v>3260</v>
      </c>
      <c r="AB246" s="172" t="s">
        <v>3611</v>
      </c>
      <c r="AC246" s="172" t="s">
        <v>3262</v>
      </c>
      <c r="AD246" s="172" t="s">
        <v>3263</v>
      </c>
      <c r="AE246" s="172" t="s">
        <v>3612</v>
      </c>
      <c r="AF246" s="172" t="s">
        <v>3265</v>
      </c>
      <c r="AG246" s="172" t="s">
        <v>3613</v>
      </c>
      <c r="AH246" s="172" t="s">
        <v>6150</v>
      </c>
      <c r="AI246" s="172" t="s">
        <v>6434</v>
      </c>
      <c r="AJ246" s="172" t="s">
        <v>6718</v>
      </c>
      <c r="AK246" s="173" t="s">
        <v>328</v>
      </c>
      <c r="AL246" s="174" t="s">
        <v>3614</v>
      </c>
    </row>
    <row r="247" spans="1:38" ht="15.75" x14ac:dyDescent="0.25">
      <c r="A247" s="176" t="s">
        <v>3605</v>
      </c>
      <c r="B247" s="175" t="str">
        <f t="shared" si="4"/>
        <v>Service, accompagnement et observation</v>
      </c>
      <c r="C247" s="143">
        <v>241</v>
      </c>
      <c r="D247" s="172" t="s">
        <v>3615</v>
      </c>
      <c r="E247" s="172">
        <v>223</v>
      </c>
      <c r="F247" s="172" t="s">
        <v>3243</v>
      </c>
      <c r="G247" s="172" t="s">
        <v>3244</v>
      </c>
      <c r="H247" s="172" t="s">
        <v>1189</v>
      </c>
      <c r="I247" s="172" t="s">
        <v>3604</v>
      </c>
      <c r="J247" s="172" t="s">
        <v>3605</v>
      </c>
      <c r="K247" s="172" t="s">
        <v>3616</v>
      </c>
      <c r="L247" s="172" t="s">
        <v>3617</v>
      </c>
      <c r="M247" s="172" t="s">
        <v>3618</v>
      </c>
      <c r="N247" s="172" t="s">
        <v>3619</v>
      </c>
      <c r="O247" s="172" t="s">
        <v>3620</v>
      </c>
      <c r="P247" s="172" t="s">
        <v>3252</v>
      </c>
      <c r="Q247" s="172" t="s">
        <v>3253</v>
      </c>
      <c r="R247" s="172" t="s">
        <v>3254</v>
      </c>
      <c r="S247" s="172" t="s">
        <v>5275</v>
      </c>
      <c r="T247" s="172" t="s">
        <v>5276</v>
      </c>
      <c r="U247" s="172" t="s">
        <v>5277</v>
      </c>
      <c r="V247" s="172" t="s">
        <v>3621</v>
      </c>
      <c r="W247" s="172" t="s">
        <v>3256</v>
      </c>
      <c r="X247" s="172" t="s">
        <v>3257</v>
      </c>
      <c r="Y247" s="172" t="s">
        <v>3622</v>
      </c>
      <c r="Z247" s="172" t="s">
        <v>3259</v>
      </c>
      <c r="AA247" s="172" t="s">
        <v>3260</v>
      </c>
      <c r="AB247" s="172" t="s">
        <v>3623</v>
      </c>
      <c r="AC247" s="172" t="s">
        <v>3262</v>
      </c>
      <c r="AD247" s="172" t="s">
        <v>3263</v>
      </c>
      <c r="AE247" s="172" t="s">
        <v>3612</v>
      </c>
      <c r="AF247" s="172" t="s">
        <v>3265</v>
      </c>
      <c r="AG247" s="172" t="s">
        <v>3624</v>
      </c>
      <c r="AH247" s="172" t="s">
        <v>6151</v>
      </c>
      <c r="AI247" s="172" t="s">
        <v>6435</v>
      </c>
      <c r="AJ247" s="172" t="s">
        <v>6719</v>
      </c>
      <c r="AK247" s="173" t="s">
        <v>328</v>
      </c>
      <c r="AL247" s="174" t="s">
        <v>3625</v>
      </c>
    </row>
    <row r="248" spans="1:38" ht="15.75" x14ac:dyDescent="0.25">
      <c r="A248" s="176" t="s">
        <v>3605</v>
      </c>
      <c r="B248" s="175" t="str">
        <f t="shared" si="4"/>
        <v>Service, accompagnement et observation</v>
      </c>
      <c r="C248" s="143">
        <v>242</v>
      </c>
      <c r="D248" s="172" t="s">
        <v>3626</v>
      </c>
      <c r="E248" s="172">
        <v>224</v>
      </c>
      <c r="F248" s="172" t="s">
        <v>3243</v>
      </c>
      <c r="G248" s="172" t="s">
        <v>3244</v>
      </c>
      <c r="H248" s="172" t="s">
        <v>1189</v>
      </c>
      <c r="I248" s="172" t="s">
        <v>3604</v>
      </c>
      <c r="J248" s="172" t="s">
        <v>3605</v>
      </c>
      <c r="K248" s="172" t="s">
        <v>3627</v>
      </c>
      <c r="L248" s="172" t="s">
        <v>3628</v>
      </c>
      <c r="M248" s="172" t="s">
        <v>3629</v>
      </c>
      <c r="N248" s="172" t="s">
        <v>3630</v>
      </c>
      <c r="O248" s="172" t="s">
        <v>3631</v>
      </c>
      <c r="P248" s="172" t="s">
        <v>3252</v>
      </c>
      <c r="Q248" s="172" t="s">
        <v>3253</v>
      </c>
      <c r="R248" s="172" t="s">
        <v>3254</v>
      </c>
      <c r="S248" s="172" t="s">
        <v>5279</v>
      </c>
      <c r="T248" s="172" t="s">
        <v>5280</v>
      </c>
      <c r="U248" s="172" t="s">
        <v>5281</v>
      </c>
      <c r="V248" s="172" t="s">
        <v>3632</v>
      </c>
      <c r="W248" s="172" t="s">
        <v>3256</v>
      </c>
      <c r="X248" s="172" t="s">
        <v>3257</v>
      </c>
      <c r="Y248" s="172" t="s">
        <v>3633</v>
      </c>
      <c r="Z248" s="172" t="s">
        <v>3259</v>
      </c>
      <c r="AA248" s="172" t="s">
        <v>3260</v>
      </c>
      <c r="AB248" s="172" t="s">
        <v>3634</v>
      </c>
      <c r="AC248" s="172" t="s">
        <v>3262</v>
      </c>
      <c r="AD248" s="172" t="s">
        <v>3263</v>
      </c>
      <c r="AE248" s="172" t="s">
        <v>3612</v>
      </c>
      <c r="AF248" s="172" t="s">
        <v>3265</v>
      </c>
      <c r="AG248" s="172" t="s">
        <v>3635</v>
      </c>
      <c r="AH248" s="172" t="s">
        <v>6152</v>
      </c>
      <c r="AI248" s="172" t="s">
        <v>6436</v>
      </c>
      <c r="AJ248" s="172" t="s">
        <v>6720</v>
      </c>
      <c r="AK248" s="173" t="s">
        <v>328</v>
      </c>
      <c r="AL248" s="174" t="s">
        <v>3636</v>
      </c>
    </row>
    <row r="249" spans="1:38" ht="15.75" x14ac:dyDescent="0.25">
      <c r="A249" s="176" t="s">
        <v>3605</v>
      </c>
      <c r="B249" s="175" t="str">
        <f t="shared" si="4"/>
        <v>Service, accompagnement et observation</v>
      </c>
      <c r="C249" s="143">
        <v>243</v>
      </c>
      <c r="D249" s="172" t="s">
        <v>3637</v>
      </c>
      <c r="E249" s="172">
        <v>225</v>
      </c>
      <c r="F249" s="172" t="s">
        <v>3243</v>
      </c>
      <c r="G249" s="172" t="s">
        <v>3244</v>
      </c>
      <c r="H249" s="172" t="s">
        <v>1189</v>
      </c>
      <c r="I249" s="172" t="s">
        <v>3604</v>
      </c>
      <c r="J249" s="172" t="s">
        <v>3605</v>
      </c>
      <c r="K249" s="172" t="s">
        <v>3638</v>
      </c>
      <c r="L249" s="172" t="s">
        <v>3639</v>
      </c>
      <c r="M249" s="172" t="s">
        <v>3640</v>
      </c>
      <c r="N249" s="172" t="s">
        <v>3641</v>
      </c>
      <c r="O249" s="172" t="s">
        <v>3642</v>
      </c>
      <c r="P249" s="172" t="s">
        <v>3252</v>
      </c>
      <c r="Q249" s="172" t="s">
        <v>3253</v>
      </c>
      <c r="R249" s="172" t="s">
        <v>3254</v>
      </c>
      <c r="S249" s="172" t="s">
        <v>5282</v>
      </c>
      <c r="T249" s="172" t="s">
        <v>5283</v>
      </c>
      <c r="U249" s="172" t="s">
        <v>5284</v>
      </c>
      <c r="V249" s="172" t="s">
        <v>3643</v>
      </c>
      <c r="W249" s="172" t="s">
        <v>3256</v>
      </c>
      <c r="X249" s="172" t="s">
        <v>3257</v>
      </c>
      <c r="Y249" s="172" t="s">
        <v>3644</v>
      </c>
      <c r="Z249" s="172" t="s">
        <v>3259</v>
      </c>
      <c r="AA249" s="172" t="s">
        <v>3260</v>
      </c>
      <c r="AB249" s="172" t="s">
        <v>3645</v>
      </c>
      <c r="AC249" s="172" t="s">
        <v>3262</v>
      </c>
      <c r="AD249" s="172" t="s">
        <v>3263</v>
      </c>
      <c r="AE249" s="172" t="s">
        <v>3612</v>
      </c>
      <c r="AF249" s="172" t="s">
        <v>3265</v>
      </c>
      <c r="AG249" s="172" t="s">
        <v>3646</v>
      </c>
      <c r="AH249" s="172" t="s">
        <v>6153</v>
      </c>
      <c r="AI249" s="172" t="s">
        <v>6437</v>
      </c>
      <c r="AJ249" s="172" t="s">
        <v>6721</v>
      </c>
      <c r="AK249" s="173" t="s">
        <v>328</v>
      </c>
      <c r="AL249" s="174" t="s">
        <v>3647</v>
      </c>
    </row>
    <row r="250" spans="1:38" ht="15.75" x14ac:dyDescent="0.25">
      <c r="A250" s="176" t="s">
        <v>3605</v>
      </c>
      <c r="B250" s="175" t="str">
        <f t="shared" si="4"/>
        <v>Service, accompagnement et observation</v>
      </c>
      <c r="C250" s="143">
        <v>244</v>
      </c>
      <c r="D250" s="172" t="s">
        <v>3648</v>
      </c>
      <c r="E250" s="172">
        <v>226</v>
      </c>
      <c r="F250" s="172" t="s">
        <v>3243</v>
      </c>
      <c r="G250" s="172" t="s">
        <v>3244</v>
      </c>
      <c r="H250" s="172" t="s">
        <v>1189</v>
      </c>
      <c r="I250" s="172" t="s">
        <v>3604</v>
      </c>
      <c r="J250" s="172" t="s">
        <v>3605</v>
      </c>
      <c r="K250" s="172" t="s">
        <v>3649</v>
      </c>
      <c r="L250" s="172" t="s">
        <v>3650</v>
      </c>
      <c r="M250" s="172" t="s">
        <v>3651</v>
      </c>
      <c r="N250" s="172" t="s">
        <v>3652</v>
      </c>
      <c r="O250" s="172" t="s">
        <v>3653</v>
      </c>
      <c r="P250" s="172" t="s">
        <v>3252</v>
      </c>
      <c r="Q250" s="172" t="s">
        <v>3253</v>
      </c>
      <c r="R250" s="172" t="s">
        <v>3254</v>
      </c>
      <c r="S250" s="172" t="s">
        <v>5285</v>
      </c>
      <c r="T250" s="172" t="s">
        <v>5286</v>
      </c>
      <c r="U250" s="172" t="s">
        <v>5287</v>
      </c>
      <c r="V250" s="172" t="s">
        <v>3643</v>
      </c>
      <c r="W250" s="172" t="s">
        <v>3256</v>
      </c>
      <c r="X250" s="172" t="s">
        <v>3257</v>
      </c>
      <c r="Y250" s="172" t="s">
        <v>3654</v>
      </c>
      <c r="Z250" s="172" t="s">
        <v>3259</v>
      </c>
      <c r="AA250" s="172" t="s">
        <v>3260</v>
      </c>
      <c r="AB250" s="172" t="s">
        <v>3655</v>
      </c>
      <c r="AC250" s="172" t="s">
        <v>3262</v>
      </c>
      <c r="AD250" s="172" t="s">
        <v>3263</v>
      </c>
      <c r="AE250" s="172" t="s">
        <v>3612</v>
      </c>
      <c r="AF250" s="172" t="s">
        <v>3265</v>
      </c>
      <c r="AG250" s="172" t="s">
        <v>3656</v>
      </c>
      <c r="AH250" s="172" t="s">
        <v>6154</v>
      </c>
      <c r="AI250" s="172" t="s">
        <v>6438</v>
      </c>
      <c r="AJ250" s="172" t="s">
        <v>6722</v>
      </c>
      <c r="AK250" s="173" t="s">
        <v>328</v>
      </c>
      <c r="AL250" s="174" t="s">
        <v>3657</v>
      </c>
    </row>
    <row r="251" spans="1:38" ht="15.75" x14ac:dyDescent="0.25">
      <c r="A251" s="176" t="s">
        <v>3605</v>
      </c>
      <c r="B251" s="175" t="str">
        <f t="shared" si="4"/>
        <v>Service, accompagnement et observation</v>
      </c>
      <c r="C251" s="143">
        <v>245</v>
      </c>
      <c r="D251" s="172" t="s">
        <v>3658</v>
      </c>
      <c r="E251" s="172">
        <v>227</v>
      </c>
      <c r="F251" s="172" t="s">
        <v>3243</v>
      </c>
      <c r="G251" s="172" t="s">
        <v>3244</v>
      </c>
      <c r="H251" s="172" t="s">
        <v>1189</v>
      </c>
      <c r="I251" s="172" t="s">
        <v>3604</v>
      </c>
      <c r="J251" s="172" t="s">
        <v>3605</v>
      </c>
      <c r="K251" s="172" t="s">
        <v>3659</v>
      </c>
      <c r="L251" s="172" t="s">
        <v>3660</v>
      </c>
      <c r="M251" s="172" t="s">
        <v>3661</v>
      </c>
      <c r="N251" s="172" t="s">
        <v>3662</v>
      </c>
      <c r="O251" s="172" t="s">
        <v>3663</v>
      </c>
      <c r="P251" s="172" t="s">
        <v>3252</v>
      </c>
      <c r="Q251" s="172" t="s">
        <v>3253</v>
      </c>
      <c r="R251" s="172" t="s">
        <v>3254</v>
      </c>
      <c r="S251" s="172" t="s">
        <v>5289</v>
      </c>
      <c r="T251" s="172" t="s">
        <v>5290</v>
      </c>
      <c r="U251" s="172" t="s">
        <v>5291</v>
      </c>
      <c r="V251" s="172" t="s">
        <v>3664</v>
      </c>
      <c r="W251" s="172" t="s">
        <v>3256</v>
      </c>
      <c r="X251" s="172" t="s">
        <v>3257</v>
      </c>
      <c r="Y251" s="172" t="s">
        <v>3665</v>
      </c>
      <c r="Z251" s="172" t="s">
        <v>3259</v>
      </c>
      <c r="AA251" s="172" t="s">
        <v>3260</v>
      </c>
      <c r="AB251" s="172" t="s">
        <v>3666</v>
      </c>
      <c r="AC251" s="172" t="s">
        <v>3262</v>
      </c>
      <c r="AD251" s="172" t="s">
        <v>3263</v>
      </c>
      <c r="AE251" s="172" t="s">
        <v>3612</v>
      </c>
      <c r="AF251" s="172" t="s">
        <v>3265</v>
      </c>
      <c r="AG251" s="172" t="s">
        <v>3667</v>
      </c>
      <c r="AH251" s="172" t="s">
        <v>6155</v>
      </c>
      <c r="AI251" s="172" t="s">
        <v>6439</v>
      </c>
      <c r="AJ251" s="172" t="s">
        <v>6723</v>
      </c>
      <c r="AK251" s="173" t="s">
        <v>328</v>
      </c>
      <c r="AL251" s="174" t="s">
        <v>3668</v>
      </c>
    </row>
    <row r="252" spans="1:38" ht="15.75" x14ac:dyDescent="0.25">
      <c r="A252" s="176" t="s">
        <v>3605</v>
      </c>
      <c r="B252" s="175" t="str">
        <f t="shared" si="4"/>
        <v>Service, accompagnement et observation</v>
      </c>
      <c r="C252" s="143">
        <v>246</v>
      </c>
      <c r="D252" s="172" t="s">
        <v>3669</v>
      </c>
      <c r="E252" s="172">
        <v>228</v>
      </c>
      <c r="F252" s="172" t="s">
        <v>3243</v>
      </c>
      <c r="G252" s="172" t="s">
        <v>3244</v>
      </c>
      <c r="H252" s="172" t="s">
        <v>1189</v>
      </c>
      <c r="I252" s="172" t="s">
        <v>3604</v>
      </c>
      <c r="J252" s="172" t="s">
        <v>3605</v>
      </c>
      <c r="K252" s="172" t="s">
        <v>3670</v>
      </c>
      <c r="L252" s="172" t="s">
        <v>3671</v>
      </c>
      <c r="M252" s="172" t="s">
        <v>3672</v>
      </c>
      <c r="N252" s="172" t="s">
        <v>3673</v>
      </c>
      <c r="O252" s="172" t="s">
        <v>3674</v>
      </c>
      <c r="P252" s="172" t="s">
        <v>3252</v>
      </c>
      <c r="Q252" s="172" t="s">
        <v>3253</v>
      </c>
      <c r="R252" s="172" t="s">
        <v>3254</v>
      </c>
      <c r="S252" s="172" t="s">
        <v>5292</v>
      </c>
      <c r="T252" s="172" t="s">
        <v>5293</v>
      </c>
      <c r="U252" s="172" t="s">
        <v>5294</v>
      </c>
      <c r="V252" s="172" t="s">
        <v>3675</v>
      </c>
      <c r="W252" s="172" t="s">
        <v>3256</v>
      </c>
      <c r="X252" s="172" t="s">
        <v>3257</v>
      </c>
      <c r="Y252" s="172" t="s">
        <v>3676</v>
      </c>
      <c r="Z252" s="172" t="s">
        <v>3259</v>
      </c>
      <c r="AA252" s="172" t="s">
        <v>3260</v>
      </c>
      <c r="AB252" s="172" t="s">
        <v>3677</v>
      </c>
      <c r="AC252" s="172" t="s">
        <v>3262</v>
      </c>
      <c r="AD252" s="172" t="s">
        <v>3263</v>
      </c>
      <c r="AE252" s="172" t="s">
        <v>3612</v>
      </c>
      <c r="AF252" s="172" t="s">
        <v>3265</v>
      </c>
      <c r="AG252" s="172" t="s">
        <v>3678</v>
      </c>
      <c r="AH252" s="172" t="s">
        <v>6156</v>
      </c>
      <c r="AI252" s="172" t="s">
        <v>6440</v>
      </c>
      <c r="AJ252" s="172" t="s">
        <v>6724</v>
      </c>
      <c r="AK252" s="173" t="s">
        <v>328</v>
      </c>
      <c r="AL252" s="174" t="s">
        <v>3679</v>
      </c>
    </row>
    <row r="253" spans="1:38" ht="15.75" x14ac:dyDescent="0.25">
      <c r="A253" s="176" t="s">
        <v>3605</v>
      </c>
      <c r="B253" s="175" t="str">
        <f t="shared" si="4"/>
        <v>Service, accompagnement et observation</v>
      </c>
      <c r="C253" s="143">
        <v>247</v>
      </c>
      <c r="D253" s="172" t="s">
        <v>3680</v>
      </c>
      <c r="E253" s="172">
        <v>229</v>
      </c>
      <c r="F253" s="172" t="s">
        <v>3243</v>
      </c>
      <c r="G253" s="172" t="s">
        <v>3244</v>
      </c>
      <c r="H253" s="172" t="s">
        <v>1189</v>
      </c>
      <c r="I253" s="172" t="s">
        <v>3604</v>
      </c>
      <c r="J253" s="172" t="s">
        <v>3605</v>
      </c>
      <c r="K253" s="172" t="s">
        <v>3681</v>
      </c>
      <c r="L253" s="172" t="s">
        <v>3682</v>
      </c>
      <c r="M253" s="172" t="s">
        <v>3683</v>
      </c>
      <c r="N253" s="172" t="s">
        <v>3684</v>
      </c>
      <c r="O253" s="172" t="s">
        <v>3685</v>
      </c>
      <c r="P253" s="172" t="s">
        <v>3252</v>
      </c>
      <c r="Q253" s="172" t="s">
        <v>3253</v>
      </c>
      <c r="R253" s="172" t="s">
        <v>3254</v>
      </c>
      <c r="S253" s="172" t="s">
        <v>5295</v>
      </c>
      <c r="T253" s="172" t="s">
        <v>5296</v>
      </c>
      <c r="U253" s="172" t="s">
        <v>5297</v>
      </c>
      <c r="V253" s="172" t="s">
        <v>3686</v>
      </c>
      <c r="W253" s="172" t="s">
        <v>3256</v>
      </c>
      <c r="X253" s="172" t="s">
        <v>3257</v>
      </c>
      <c r="Y253" s="172" t="s">
        <v>3687</v>
      </c>
      <c r="Z253" s="172" t="s">
        <v>3259</v>
      </c>
      <c r="AA253" s="172" t="s">
        <v>3260</v>
      </c>
      <c r="AB253" s="172" t="s">
        <v>3688</v>
      </c>
      <c r="AC253" s="172" t="s">
        <v>3262</v>
      </c>
      <c r="AD253" s="172" t="s">
        <v>3263</v>
      </c>
      <c r="AE253" s="172" t="s">
        <v>3612</v>
      </c>
      <c r="AF253" s="172" t="s">
        <v>3265</v>
      </c>
      <c r="AG253" s="172" t="s">
        <v>3689</v>
      </c>
      <c r="AH253" s="172" t="s">
        <v>6157</v>
      </c>
      <c r="AI253" s="172" t="s">
        <v>6441</v>
      </c>
      <c r="AJ253" s="172" t="s">
        <v>6725</v>
      </c>
      <c r="AK253" s="173" t="s">
        <v>328</v>
      </c>
      <c r="AL253" s="174" t="s">
        <v>3690</v>
      </c>
    </row>
    <row r="254" spans="1:38" ht="15.75" x14ac:dyDescent="0.25">
      <c r="A254" s="176" t="s">
        <v>3954</v>
      </c>
      <c r="B254" s="175" t="str">
        <f t="shared" si="4"/>
        <v>Production cuisine, hygiène et PMS</v>
      </c>
      <c r="C254" s="143">
        <v>248</v>
      </c>
      <c r="D254" s="172" t="s">
        <v>3952</v>
      </c>
      <c r="E254" s="172">
        <v>254</v>
      </c>
      <c r="F254" s="172" t="s">
        <v>3243</v>
      </c>
      <c r="G254" s="172" t="s">
        <v>3244</v>
      </c>
      <c r="H254" s="172" t="s">
        <v>970</v>
      </c>
      <c r="I254" s="172" t="s">
        <v>3953</v>
      </c>
      <c r="J254" s="172" t="s">
        <v>3954</v>
      </c>
      <c r="K254" s="172" t="s">
        <v>3955</v>
      </c>
      <c r="L254" s="172" t="s">
        <v>3956</v>
      </c>
      <c r="M254" s="172" t="s">
        <v>3957</v>
      </c>
      <c r="N254" s="172" t="s">
        <v>3958</v>
      </c>
      <c r="O254" s="172" t="s">
        <v>3959</v>
      </c>
      <c r="P254" s="172" t="s">
        <v>3252</v>
      </c>
      <c r="Q254" s="172" t="s">
        <v>3253</v>
      </c>
      <c r="R254" s="172" t="s">
        <v>3254</v>
      </c>
      <c r="S254" s="172" t="s">
        <v>5375</v>
      </c>
      <c r="T254" s="172" t="s">
        <v>5376</v>
      </c>
      <c r="U254" s="172" t="s">
        <v>5377</v>
      </c>
      <c r="V254" s="172" t="s">
        <v>3960</v>
      </c>
      <c r="W254" s="172" t="s">
        <v>3256</v>
      </c>
      <c r="X254" s="172" t="s">
        <v>3257</v>
      </c>
      <c r="Y254" s="172" t="s">
        <v>3961</v>
      </c>
      <c r="Z254" s="172" t="s">
        <v>3259</v>
      </c>
      <c r="AA254" s="172" t="s">
        <v>3260</v>
      </c>
      <c r="AB254" s="172" t="s">
        <v>3962</v>
      </c>
      <c r="AC254" s="172" t="s">
        <v>3262</v>
      </c>
      <c r="AD254" s="172" t="s">
        <v>3263</v>
      </c>
      <c r="AE254" s="172" t="s">
        <v>3963</v>
      </c>
      <c r="AF254" s="172" t="s">
        <v>3265</v>
      </c>
      <c r="AG254" s="172" t="s">
        <v>3964</v>
      </c>
      <c r="AH254" s="172" t="s">
        <v>6182</v>
      </c>
      <c r="AI254" s="172" t="s">
        <v>6466</v>
      </c>
      <c r="AJ254" s="172" t="s">
        <v>6750</v>
      </c>
      <c r="AK254" s="173" t="s">
        <v>3965</v>
      </c>
      <c r="AL254" s="174" t="s">
        <v>3966</v>
      </c>
    </row>
    <row r="255" spans="1:38" ht="15.75" x14ac:dyDescent="0.25">
      <c r="A255" s="176" t="s">
        <v>3954</v>
      </c>
      <c r="B255" s="175" t="str">
        <f t="shared" si="4"/>
        <v>Production cuisine, hygiène et PMS</v>
      </c>
      <c r="C255" s="143">
        <v>249</v>
      </c>
      <c r="D255" s="172" t="s">
        <v>3967</v>
      </c>
      <c r="E255" s="172">
        <v>255</v>
      </c>
      <c r="F255" s="172" t="s">
        <v>3243</v>
      </c>
      <c r="G255" s="172" t="s">
        <v>3244</v>
      </c>
      <c r="H255" s="172" t="s">
        <v>970</v>
      </c>
      <c r="I255" s="172" t="s">
        <v>3953</v>
      </c>
      <c r="J255" s="172" t="s">
        <v>3954</v>
      </c>
      <c r="K255" s="172" t="s">
        <v>3968</v>
      </c>
      <c r="L255" s="172" t="s">
        <v>3969</v>
      </c>
      <c r="M255" s="172" t="s">
        <v>3970</v>
      </c>
      <c r="N255" s="172" t="s">
        <v>3971</v>
      </c>
      <c r="O255" s="172" t="s">
        <v>3972</v>
      </c>
      <c r="P255" s="172" t="s">
        <v>3252</v>
      </c>
      <c r="Q255" s="172" t="s">
        <v>3253</v>
      </c>
      <c r="R255" s="172" t="s">
        <v>3254</v>
      </c>
      <c r="S255" s="172" t="s">
        <v>5378</v>
      </c>
      <c r="T255" s="172" t="s">
        <v>5379</v>
      </c>
      <c r="U255" s="172" t="s">
        <v>5380</v>
      </c>
      <c r="V255" s="172" t="s">
        <v>3339</v>
      </c>
      <c r="W255" s="172" t="s">
        <v>3256</v>
      </c>
      <c r="X255" s="172" t="s">
        <v>3257</v>
      </c>
      <c r="Y255" s="172" t="s">
        <v>3973</v>
      </c>
      <c r="Z255" s="172" t="s">
        <v>3259</v>
      </c>
      <c r="AA255" s="172" t="s">
        <v>3260</v>
      </c>
      <c r="AB255" s="172" t="s">
        <v>3974</v>
      </c>
      <c r="AC255" s="172" t="s">
        <v>3262</v>
      </c>
      <c r="AD255" s="172" t="s">
        <v>3263</v>
      </c>
      <c r="AE255" s="172" t="s">
        <v>3963</v>
      </c>
      <c r="AF255" s="172" t="s">
        <v>3265</v>
      </c>
      <c r="AG255" s="172" t="s">
        <v>3975</v>
      </c>
      <c r="AH255" s="172" t="s">
        <v>6183</v>
      </c>
      <c r="AI255" s="172" t="s">
        <v>6467</v>
      </c>
      <c r="AJ255" s="172" t="s">
        <v>6751</v>
      </c>
      <c r="AK255" s="173" t="s">
        <v>3965</v>
      </c>
      <c r="AL255" s="174" t="s">
        <v>3976</v>
      </c>
    </row>
    <row r="256" spans="1:38" ht="15.75" x14ac:dyDescent="0.25">
      <c r="A256" s="176" t="s">
        <v>3954</v>
      </c>
      <c r="B256" s="175" t="str">
        <f t="shared" si="4"/>
        <v>Production cuisine, hygiène et PMS</v>
      </c>
      <c r="C256" s="143">
        <v>250</v>
      </c>
      <c r="D256" s="172" t="s">
        <v>3977</v>
      </c>
      <c r="E256" s="172">
        <v>256</v>
      </c>
      <c r="F256" s="172" t="s">
        <v>3243</v>
      </c>
      <c r="G256" s="172" t="s">
        <v>3244</v>
      </c>
      <c r="H256" s="172" t="s">
        <v>970</v>
      </c>
      <c r="I256" s="172" t="s">
        <v>3953</v>
      </c>
      <c r="J256" s="172" t="s">
        <v>3954</v>
      </c>
      <c r="K256" s="172" t="s">
        <v>3978</v>
      </c>
      <c r="L256" s="172" t="s">
        <v>3979</v>
      </c>
      <c r="M256" s="172" t="s">
        <v>3980</v>
      </c>
      <c r="N256" s="172" t="s">
        <v>3981</v>
      </c>
      <c r="O256" s="172" t="s">
        <v>3982</v>
      </c>
      <c r="P256" s="172" t="s">
        <v>3252</v>
      </c>
      <c r="Q256" s="172" t="s">
        <v>3253</v>
      </c>
      <c r="R256" s="172" t="s">
        <v>3254</v>
      </c>
      <c r="S256" s="172" t="s">
        <v>5381</v>
      </c>
      <c r="T256" s="172" t="s">
        <v>5382</v>
      </c>
      <c r="U256" s="172" t="s">
        <v>5383</v>
      </c>
      <c r="V256" s="172" t="s">
        <v>3983</v>
      </c>
      <c r="W256" s="172" t="s">
        <v>3256</v>
      </c>
      <c r="X256" s="172" t="s">
        <v>3257</v>
      </c>
      <c r="Y256" s="172" t="s">
        <v>3984</v>
      </c>
      <c r="Z256" s="172" t="s">
        <v>3259</v>
      </c>
      <c r="AA256" s="172" t="s">
        <v>3260</v>
      </c>
      <c r="AB256" s="172" t="s">
        <v>3985</v>
      </c>
      <c r="AC256" s="172" t="s">
        <v>3262</v>
      </c>
      <c r="AD256" s="172" t="s">
        <v>3263</v>
      </c>
      <c r="AE256" s="172" t="s">
        <v>3963</v>
      </c>
      <c r="AF256" s="172" t="s">
        <v>3265</v>
      </c>
      <c r="AG256" s="172" t="s">
        <v>3986</v>
      </c>
      <c r="AH256" s="172" t="s">
        <v>6184</v>
      </c>
      <c r="AI256" s="172" t="s">
        <v>6468</v>
      </c>
      <c r="AJ256" s="172" t="s">
        <v>6752</v>
      </c>
      <c r="AK256" s="173" t="s">
        <v>3965</v>
      </c>
      <c r="AL256" s="174" t="s">
        <v>3987</v>
      </c>
    </row>
    <row r="257" spans="1:38" ht="15.75" x14ac:dyDescent="0.25">
      <c r="A257" s="176" t="s">
        <v>3954</v>
      </c>
      <c r="B257" s="175" t="str">
        <f t="shared" si="4"/>
        <v>Production cuisine, hygiène et PMS</v>
      </c>
      <c r="C257" s="143">
        <v>251</v>
      </c>
      <c r="D257" s="172" t="s">
        <v>3988</v>
      </c>
      <c r="E257" s="172">
        <v>257</v>
      </c>
      <c r="F257" s="172" t="s">
        <v>3243</v>
      </c>
      <c r="G257" s="172" t="s">
        <v>3244</v>
      </c>
      <c r="H257" s="172" t="s">
        <v>970</v>
      </c>
      <c r="I257" s="172" t="s">
        <v>3953</v>
      </c>
      <c r="J257" s="172" t="s">
        <v>3954</v>
      </c>
      <c r="K257" s="172" t="s">
        <v>3989</v>
      </c>
      <c r="L257" s="172" t="s">
        <v>3990</v>
      </c>
      <c r="M257" s="172" t="s">
        <v>3991</v>
      </c>
      <c r="N257" s="172" t="s">
        <v>3992</v>
      </c>
      <c r="O257" s="172" t="s">
        <v>3993</v>
      </c>
      <c r="P257" s="172" t="s">
        <v>3252</v>
      </c>
      <c r="Q257" s="172" t="s">
        <v>3253</v>
      </c>
      <c r="R257" s="172" t="s">
        <v>3254</v>
      </c>
      <c r="S257" s="172" t="s">
        <v>5384</v>
      </c>
      <c r="T257" s="172" t="s">
        <v>5385</v>
      </c>
      <c r="U257" s="172" t="s">
        <v>5386</v>
      </c>
      <c r="V257" s="172" t="s">
        <v>3577</v>
      </c>
      <c r="W257" s="172" t="s">
        <v>3256</v>
      </c>
      <c r="X257" s="172" t="s">
        <v>3257</v>
      </c>
      <c r="Y257" s="172" t="s">
        <v>3994</v>
      </c>
      <c r="Z257" s="172" t="s">
        <v>3259</v>
      </c>
      <c r="AA257" s="172" t="s">
        <v>3260</v>
      </c>
      <c r="AB257" s="172" t="s">
        <v>3995</v>
      </c>
      <c r="AC257" s="172" t="s">
        <v>3262</v>
      </c>
      <c r="AD257" s="172" t="s">
        <v>3263</v>
      </c>
      <c r="AE257" s="172" t="s">
        <v>3963</v>
      </c>
      <c r="AF257" s="172" t="s">
        <v>3265</v>
      </c>
      <c r="AG257" s="172" t="s">
        <v>3996</v>
      </c>
      <c r="AH257" s="172" t="s">
        <v>6185</v>
      </c>
      <c r="AI257" s="172" t="s">
        <v>6469</v>
      </c>
      <c r="AJ257" s="172" t="s">
        <v>6753</v>
      </c>
      <c r="AK257" s="173" t="s">
        <v>3965</v>
      </c>
      <c r="AL257" s="174" t="s">
        <v>3997</v>
      </c>
    </row>
    <row r="258" spans="1:38" ht="15.75" x14ac:dyDescent="0.25">
      <c r="A258" s="176" t="s">
        <v>3954</v>
      </c>
      <c r="B258" s="175" t="str">
        <f t="shared" si="4"/>
        <v>Production cuisine, hygiène et PMS</v>
      </c>
      <c r="C258" s="143">
        <v>252</v>
      </c>
      <c r="D258" s="172" t="s">
        <v>3998</v>
      </c>
      <c r="E258" s="172">
        <v>258</v>
      </c>
      <c r="F258" s="172" t="s">
        <v>3243</v>
      </c>
      <c r="G258" s="172" t="s">
        <v>3244</v>
      </c>
      <c r="H258" s="172" t="s">
        <v>970</v>
      </c>
      <c r="I258" s="172" t="s">
        <v>3953</v>
      </c>
      <c r="J258" s="172" t="s">
        <v>3954</v>
      </c>
      <c r="K258" s="172" t="s">
        <v>3999</v>
      </c>
      <c r="L258" s="172" t="s">
        <v>3707</v>
      </c>
      <c r="M258" s="172" t="s">
        <v>4000</v>
      </c>
      <c r="N258" s="172" t="s">
        <v>3709</v>
      </c>
      <c r="O258" s="172" t="s">
        <v>4001</v>
      </c>
      <c r="P258" s="172" t="s">
        <v>3252</v>
      </c>
      <c r="Q258" s="172" t="s">
        <v>3253</v>
      </c>
      <c r="R258" s="172" t="s">
        <v>3254</v>
      </c>
      <c r="S258" s="172" t="s">
        <v>5387</v>
      </c>
      <c r="T258" s="172" t="s">
        <v>5388</v>
      </c>
      <c r="U258" s="172" t="s">
        <v>5389</v>
      </c>
      <c r="V258" s="172" t="s">
        <v>4002</v>
      </c>
      <c r="W258" s="172" t="s">
        <v>3256</v>
      </c>
      <c r="X258" s="172" t="s">
        <v>3257</v>
      </c>
      <c r="Y258" s="172" t="s">
        <v>4003</v>
      </c>
      <c r="Z258" s="172" t="s">
        <v>3259</v>
      </c>
      <c r="AA258" s="172" t="s">
        <v>3260</v>
      </c>
      <c r="AB258" s="172" t="s">
        <v>4004</v>
      </c>
      <c r="AC258" s="172" t="s">
        <v>3262</v>
      </c>
      <c r="AD258" s="172" t="s">
        <v>3263</v>
      </c>
      <c r="AE258" s="172" t="s">
        <v>3963</v>
      </c>
      <c r="AF258" s="172" t="s">
        <v>3265</v>
      </c>
      <c r="AG258" s="172" t="s">
        <v>4005</v>
      </c>
      <c r="AH258" s="172" t="s">
        <v>6186</v>
      </c>
      <c r="AI258" s="172" t="s">
        <v>6470</v>
      </c>
      <c r="AJ258" s="172" t="s">
        <v>6754</v>
      </c>
      <c r="AK258" s="173" t="s">
        <v>3965</v>
      </c>
      <c r="AL258" s="174" t="s">
        <v>4006</v>
      </c>
    </row>
    <row r="259" spans="1:38" ht="15.75" x14ac:dyDescent="0.25">
      <c r="A259" s="176" t="s">
        <v>3954</v>
      </c>
      <c r="B259" s="175" t="str">
        <f t="shared" si="4"/>
        <v>Production cuisine, hygiène et PMS</v>
      </c>
      <c r="C259" s="143">
        <v>253</v>
      </c>
      <c r="D259" s="172" t="s">
        <v>4007</v>
      </c>
      <c r="E259" s="172">
        <v>259</v>
      </c>
      <c r="F259" s="172" t="s">
        <v>3243</v>
      </c>
      <c r="G259" s="172" t="s">
        <v>3244</v>
      </c>
      <c r="H259" s="172" t="s">
        <v>970</v>
      </c>
      <c r="I259" s="172" t="s">
        <v>3953</v>
      </c>
      <c r="J259" s="172" t="s">
        <v>3954</v>
      </c>
      <c r="K259" s="172" t="s">
        <v>4008</v>
      </c>
      <c r="L259" s="172" t="s">
        <v>3707</v>
      </c>
      <c r="M259" s="172" t="s">
        <v>4009</v>
      </c>
      <c r="N259" s="172" t="s">
        <v>3709</v>
      </c>
      <c r="O259" s="172" t="s">
        <v>4010</v>
      </c>
      <c r="P259" s="172" t="s">
        <v>3252</v>
      </c>
      <c r="Q259" s="172" t="s">
        <v>3253</v>
      </c>
      <c r="R259" s="172" t="s">
        <v>3254</v>
      </c>
      <c r="S259" s="172" t="s">
        <v>5391</v>
      </c>
      <c r="T259" s="172" t="s">
        <v>5392</v>
      </c>
      <c r="U259" s="172" t="s">
        <v>5393</v>
      </c>
      <c r="V259" s="172" t="s">
        <v>4002</v>
      </c>
      <c r="W259" s="172" t="s">
        <v>3256</v>
      </c>
      <c r="X259" s="172" t="s">
        <v>3257</v>
      </c>
      <c r="Y259" s="172" t="s">
        <v>4011</v>
      </c>
      <c r="Z259" s="172" t="s">
        <v>3259</v>
      </c>
      <c r="AA259" s="172" t="s">
        <v>3260</v>
      </c>
      <c r="AB259" s="172" t="s">
        <v>4012</v>
      </c>
      <c r="AC259" s="172" t="s">
        <v>3262</v>
      </c>
      <c r="AD259" s="172" t="s">
        <v>3263</v>
      </c>
      <c r="AE259" s="172" t="s">
        <v>3963</v>
      </c>
      <c r="AF259" s="172" t="s">
        <v>3265</v>
      </c>
      <c r="AG259" s="172" t="s">
        <v>4013</v>
      </c>
      <c r="AH259" s="172" t="s">
        <v>6187</v>
      </c>
      <c r="AI259" s="172" t="s">
        <v>6471</v>
      </c>
      <c r="AJ259" s="172" t="s">
        <v>6755</v>
      </c>
      <c r="AK259" s="173" t="s">
        <v>3965</v>
      </c>
      <c r="AL259" s="174" t="s">
        <v>4014</v>
      </c>
    </row>
    <row r="260" spans="1:38" ht="15.75" x14ac:dyDescent="0.25">
      <c r="A260" s="176" t="s">
        <v>3954</v>
      </c>
      <c r="B260" s="175" t="str">
        <f t="shared" si="4"/>
        <v>Production cuisine, hygiène et PMS</v>
      </c>
      <c r="C260" s="143">
        <v>254</v>
      </c>
      <c r="D260" s="172" t="s">
        <v>4015</v>
      </c>
      <c r="E260" s="172">
        <v>260</v>
      </c>
      <c r="F260" s="172" t="s">
        <v>3243</v>
      </c>
      <c r="G260" s="172" t="s">
        <v>3244</v>
      </c>
      <c r="H260" s="172" t="s">
        <v>970</v>
      </c>
      <c r="I260" s="172" t="s">
        <v>3953</v>
      </c>
      <c r="J260" s="172" t="s">
        <v>3954</v>
      </c>
      <c r="K260" s="172" t="s">
        <v>4016</v>
      </c>
      <c r="L260" s="172" t="s">
        <v>4017</v>
      </c>
      <c r="M260" s="172" t="s">
        <v>4018</v>
      </c>
      <c r="N260" s="172" t="s">
        <v>4019</v>
      </c>
      <c r="O260" s="172" t="s">
        <v>4020</v>
      </c>
      <c r="P260" s="172" t="s">
        <v>3252</v>
      </c>
      <c r="Q260" s="172" t="s">
        <v>3253</v>
      </c>
      <c r="R260" s="172" t="s">
        <v>3254</v>
      </c>
      <c r="S260" s="172" t="s">
        <v>5395</v>
      </c>
      <c r="T260" s="172" t="s">
        <v>5396</v>
      </c>
      <c r="U260" s="172" t="s">
        <v>5397</v>
      </c>
      <c r="V260" s="172" t="s">
        <v>4021</v>
      </c>
      <c r="W260" s="172" t="s">
        <v>3256</v>
      </c>
      <c r="X260" s="172" t="s">
        <v>3257</v>
      </c>
      <c r="Y260" s="172" t="s">
        <v>4022</v>
      </c>
      <c r="Z260" s="172" t="s">
        <v>3259</v>
      </c>
      <c r="AA260" s="172" t="s">
        <v>3260</v>
      </c>
      <c r="AB260" s="172" t="s">
        <v>4023</v>
      </c>
      <c r="AC260" s="172" t="s">
        <v>3262</v>
      </c>
      <c r="AD260" s="172" t="s">
        <v>3263</v>
      </c>
      <c r="AE260" s="172" t="s">
        <v>3963</v>
      </c>
      <c r="AF260" s="172" t="s">
        <v>3265</v>
      </c>
      <c r="AG260" s="172" t="s">
        <v>4024</v>
      </c>
      <c r="AH260" s="172" t="s">
        <v>6188</v>
      </c>
      <c r="AI260" s="172" t="s">
        <v>6472</v>
      </c>
      <c r="AJ260" s="172" t="s">
        <v>6756</v>
      </c>
      <c r="AK260" s="173" t="s">
        <v>3965</v>
      </c>
      <c r="AL260" s="174" t="s">
        <v>4025</v>
      </c>
    </row>
    <row r="261" spans="1:38" ht="15.75" x14ac:dyDescent="0.25">
      <c r="A261" s="176" t="s">
        <v>3954</v>
      </c>
      <c r="B261" s="175" t="str">
        <f t="shared" si="4"/>
        <v>Production cuisine, hygiène et PMS</v>
      </c>
      <c r="C261" s="143">
        <v>255</v>
      </c>
      <c r="D261" s="172" t="s">
        <v>4026</v>
      </c>
      <c r="E261" s="172">
        <v>261</v>
      </c>
      <c r="F261" s="172" t="s">
        <v>3243</v>
      </c>
      <c r="G261" s="172" t="s">
        <v>3244</v>
      </c>
      <c r="H261" s="172" t="s">
        <v>970</v>
      </c>
      <c r="I261" s="172" t="s">
        <v>3953</v>
      </c>
      <c r="J261" s="172" t="s">
        <v>3954</v>
      </c>
      <c r="K261" s="172" t="s">
        <v>4027</v>
      </c>
      <c r="L261" s="172" t="s">
        <v>4028</v>
      </c>
      <c r="M261" s="172" t="s">
        <v>4029</v>
      </c>
      <c r="N261" s="172" t="s">
        <v>4030</v>
      </c>
      <c r="O261" s="172" t="s">
        <v>4031</v>
      </c>
      <c r="P261" s="172" t="s">
        <v>3252</v>
      </c>
      <c r="Q261" s="172" t="s">
        <v>3253</v>
      </c>
      <c r="R261" s="172" t="s">
        <v>3254</v>
      </c>
      <c r="S261" s="172" t="s">
        <v>5398</v>
      </c>
      <c r="T261" s="172" t="s">
        <v>5399</v>
      </c>
      <c r="U261" s="172" t="s">
        <v>5400</v>
      </c>
      <c r="V261" s="172" t="s">
        <v>4032</v>
      </c>
      <c r="W261" s="172" t="s">
        <v>3256</v>
      </c>
      <c r="X261" s="172" t="s">
        <v>3257</v>
      </c>
      <c r="Y261" s="172" t="s">
        <v>4033</v>
      </c>
      <c r="Z261" s="172" t="s">
        <v>3259</v>
      </c>
      <c r="AA261" s="172" t="s">
        <v>3260</v>
      </c>
      <c r="AB261" s="172" t="s">
        <v>4034</v>
      </c>
      <c r="AC261" s="172" t="s">
        <v>3262</v>
      </c>
      <c r="AD261" s="172" t="s">
        <v>3263</v>
      </c>
      <c r="AE261" s="172" t="s">
        <v>3963</v>
      </c>
      <c r="AF261" s="172" t="s">
        <v>3265</v>
      </c>
      <c r="AG261" s="172" t="s">
        <v>4035</v>
      </c>
      <c r="AH261" s="172" t="s">
        <v>6189</v>
      </c>
      <c r="AI261" s="172" t="s">
        <v>6473</v>
      </c>
      <c r="AJ261" s="172" t="s">
        <v>6757</v>
      </c>
      <c r="AK261" s="173" t="s">
        <v>3965</v>
      </c>
      <c r="AL261" s="174" t="s">
        <v>4036</v>
      </c>
    </row>
    <row r="262" spans="1:38" ht="15.75" x14ac:dyDescent="0.25">
      <c r="A262" s="176" t="s">
        <v>256</v>
      </c>
      <c r="B262" s="175" t="str">
        <f t="shared" si="4"/>
        <v>Textures et niveaux IDDSI</v>
      </c>
      <c r="C262" s="143">
        <v>256</v>
      </c>
      <c r="D262" s="172" t="s">
        <v>255</v>
      </c>
      <c r="E262" s="172">
        <v>9</v>
      </c>
      <c r="F262" s="172" t="s">
        <v>92</v>
      </c>
      <c r="G262" s="172" t="s">
        <v>93</v>
      </c>
      <c r="H262" s="172" t="s">
        <v>94</v>
      </c>
      <c r="I262" s="172" t="s">
        <v>95</v>
      </c>
      <c r="J262" s="172" t="s">
        <v>256</v>
      </c>
      <c r="K262" s="172" t="s">
        <v>257</v>
      </c>
      <c r="L262" s="172" t="s">
        <v>239</v>
      </c>
      <c r="M262" s="172" t="s">
        <v>258</v>
      </c>
      <c r="N262" s="172" t="s">
        <v>259</v>
      </c>
      <c r="O262" s="172" t="s">
        <v>260</v>
      </c>
      <c r="P262" s="172" t="s">
        <v>102</v>
      </c>
      <c r="Q262" s="172" t="s">
        <v>103</v>
      </c>
      <c r="R262" s="172" t="s">
        <v>104</v>
      </c>
      <c r="S262" s="172" t="s">
        <v>4547</v>
      </c>
      <c r="T262" s="172" t="s">
        <v>4548</v>
      </c>
      <c r="U262" s="172" t="s">
        <v>4549</v>
      </c>
      <c r="V262" s="172" t="s">
        <v>261</v>
      </c>
      <c r="W262" s="172" t="s">
        <v>262</v>
      </c>
      <c r="X262" s="172" t="s">
        <v>263</v>
      </c>
      <c r="Y262" s="172" t="s">
        <v>264</v>
      </c>
      <c r="Z262" s="172" t="s">
        <v>265</v>
      </c>
      <c r="AA262" s="172" t="s">
        <v>266</v>
      </c>
      <c r="AB262" s="172" t="s">
        <v>267</v>
      </c>
      <c r="AC262" s="172" t="s">
        <v>268</v>
      </c>
      <c r="AD262" s="172" t="s">
        <v>269</v>
      </c>
      <c r="AE262" s="172" t="s">
        <v>114</v>
      </c>
      <c r="AF262" s="172" t="s">
        <v>270</v>
      </c>
      <c r="AG262" s="172" t="s">
        <v>271</v>
      </c>
      <c r="AH262" s="172" t="s">
        <v>5938</v>
      </c>
      <c r="AI262" s="172" t="s">
        <v>6222</v>
      </c>
      <c r="AJ262" s="172" t="s">
        <v>6506</v>
      </c>
      <c r="AK262" s="173" t="s">
        <v>117</v>
      </c>
      <c r="AL262" s="174" t="s">
        <v>272</v>
      </c>
    </row>
    <row r="263" spans="1:38" ht="15.75" x14ac:dyDescent="0.25">
      <c r="A263" s="176" t="s">
        <v>274</v>
      </c>
      <c r="B263" s="175" t="str">
        <f t="shared" si="4"/>
        <v>Textures et niveaux IDDSI</v>
      </c>
      <c r="C263" s="143">
        <v>257</v>
      </c>
      <c r="D263" s="172" t="s">
        <v>273</v>
      </c>
      <c r="E263" s="172">
        <v>10</v>
      </c>
      <c r="F263" s="172" t="s">
        <v>92</v>
      </c>
      <c r="G263" s="172" t="s">
        <v>93</v>
      </c>
      <c r="H263" s="172" t="s">
        <v>94</v>
      </c>
      <c r="I263" s="172" t="s">
        <v>95</v>
      </c>
      <c r="J263" s="172" t="s">
        <v>274</v>
      </c>
      <c r="K263" s="172" t="s">
        <v>275</v>
      </c>
      <c r="L263" s="172" t="s">
        <v>276</v>
      </c>
      <c r="M263" s="172" t="s">
        <v>277</v>
      </c>
      <c r="N263" s="172" t="s">
        <v>278</v>
      </c>
      <c r="O263" s="172" t="s">
        <v>279</v>
      </c>
      <c r="P263" s="172" t="s">
        <v>102</v>
      </c>
      <c r="Q263" s="172" t="s">
        <v>103</v>
      </c>
      <c r="R263" s="172" t="s">
        <v>104</v>
      </c>
      <c r="S263" s="172" t="s">
        <v>4552</v>
      </c>
      <c r="T263" s="172" t="s">
        <v>4553</v>
      </c>
      <c r="U263" s="172" t="s">
        <v>4554</v>
      </c>
      <c r="V263" s="172" t="s">
        <v>280</v>
      </c>
      <c r="W263" s="172" t="s">
        <v>281</v>
      </c>
      <c r="X263" s="172" t="s">
        <v>282</v>
      </c>
      <c r="Y263" s="172" t="s">
        <v>283</v>
      </c>
      <c r="Z263" s="172" t="s">
        <v>284</v>
      </c>
      <c r="AA263" s="172" t="s">
        <v>285</v>
      </c>
      <c r="AB263" s="172" t="s">
        <v>286</v>
      </c>
      <c r="AC263" s="172" t="s">
        <v>287</v>
      </c>
      <c r="AD263" s="172" t="s">
        <v>288</v>
      </c>
      <c r="AE263" s="172" t="s">
        <v>114</v>
      </c>
      <c r="AF263" s="172" t="s">
        <v>289</v>
      </c>
      <c r="AG263" s="172" t="s">
        <v>290</v>
      </c>
      <c r="AH263" s="172" t="s">
        <v>5939</v>
      </c>
      <c r="AI263" s="172" t="s">
        <v>6223</v>
      </c>
      <c r="AJ263" s="172" t="s">
        <v>6507</v>
      </c>
      <c r="AK263" s="173" t="s">
        <v>291</v>
      </c>
      <c r="AL263" s="174" t="s">
        <v>292</v>
      </c>
    </row>
    <row r="264" spans="1:38" ht="15.75" x14ac:dyDescent="0.25">
      <c r="A264" s="176" t="s">
        <v>354</v>
      </c>
      <c r="B264" s="175" t="str">
        <f t="shared" ref="B264:B291" si="5">H264</f>
        <v>Textures modifiées — général</v>
      </c>
      <c r="C264" s="143">
        <v>258</v>
      </c>
      <c r="D264" s="172" t="s">
        <v>353</v>
      </c>
      <c r="E264" s="172">
        <v>14</v>
      </c>
      <c r="F264" s="172" t="s">
        <v>92</v>
      </c>
      <c r="G264" s="172" t="s">
        <v>331</v>
      </c>
      <c r="H264" s="172" t="s">
        <v>332</v>
      </c>
      <c r="I264" s="172" t="s">
        <v>333</v>
      </c>
      <c r="J264" s="172" t="s">
        <v>354</v>
      </c>
      <c r="K264" s="172" t="s">
        <v>355</v>
      </c>
      <c r="L264" s="172" t="s">
        <v>182</v>
      </c>
      <c r="M264" s="172" t="s">
        <v>356</v>
      </c>
      <c r="N264" s="172" t="s">
        <v>357</v>
      </c>
      <c r="O264" s="172" t="s">
        <v>358</v>
      </c>
      <c r="P264" s="172" t="s">
        <v>102</v>
      </c>
      <c r="Q264" s="172" t="s">
        <v>103</v>
      </c>
      <c r="R264" s="172" t="s">
        <v>104</v>
      </c>
      <c r="S264" s="172" t="s">
        <v>4570</v>
      </c>
      <c r="T264" s="172" t="s">
        <v>4571</v>
      </c>
      <c r="U264" s="172" t="s">
        <v>4572</v>
      </c>
      <c r="V264" s="172" t="s">
        <v>359</v>
      </c>
      <c r="W264" s="172" t="s">
        <v>360</v>
      </c>
      <c r="X264" s="172" t="s">
        <v>361</v>
      </c>
      <c r="Y264" s="172" t="s">
        <v>362</v>
      </c>
      <c r="Z264" s="172" t="s">
        <v>363</v>
      </c>
      <c r="AA264" s="172" t="s">
        <v>364</v>
      </c>
      <c r="AB264" s="172" t="s">
        <v>365</v>
      </c>
      <c r="AC264" s="172" t="s">
        <v>366</v>
      </c>
      <c r="AD264" s="172" t="s">
        <v>367</v>
      </c>
      <c r="AE264" s="172" t="s">
        <v>114</v>
      </c>
      <c r="AF264" s="172" t="s">
        <v>368</v>
      </c>
      <c r="AG264" s="172" t="s">
        <v>369</v>
      </c>
      <c r="AH264" s="172" t="s">
        <v>5943</v>
      </c>
      <c r="AI264" s="172" t="s">
        <v>6227</v>
      </c>
      <c r="AJ264" s="172" t="s">
        <v>6511</v>
      </c>
      <c r="AK264" s="173" t="s">
        <v>350</v>
      </c>
      <c r="AL264" s="174" t="s">
        <v>370</v>
      </c>
    </row>
    <row r="265" spans="1:38" ht="15.75" x14ac:dyDescent="0.25">
      <c r="A265" s="176" t="s">
        <v>408</v>
      </c>
      <c r="B265" s="175" t="str">
        <f t="shared" si="5"/>
        <v>Textures modifiées — général</v>
      </c>
      <c r="C265" s="143">
        <v>259</v>
      </c>
      <c r="D265" s="172" t="s">
        <v>407</v>
      </c>
      <c r="E265" s="172">
        <v>17</v>
      </c>
      <c r="F265" s="172" t="s">
        <v>92</v>
      </c>
      <c r="G265" s="172" t="s">
        <v>331</v>
      </c>
      <c r="H265" s="172" t="s">
        <v>332</v>
      </c>
      <c r="I265" s="172" t="s">
        <v>333</v>
      </c>
      <c r="J265" s="172" t="s">
        <v>408</v>
      </c>
      <c r="K265" s="172" t="s">
        <v>409</v>
      </c>
      <c r="L265" s="172" t="s">
        <v>276</v>
      </c>
      <c r="M265" s="172" t="s">
        <v>410</v>
      </c>
      <c r="N265" s="172" t="s">
        <v>411</v>
      </c>
      <c r="O265" s="172" t="s">
        <v>412</v>
      </c>
      <c r="P265" s="172" t="s">
        <v>102</v>
      </c>
      <c r="Q265" s="172" t="s">
        <v>103</v>
      </c>
      <c r="R265" s="172" t="s">
        <v>104</v>
      </c>
      <c r="S265" s="172" t="s">
        <v>4584</v>
      </c>
      <c r="T265" s="172" t="s">
        <v>4585</v>
      </c>
      <c r="U265" s="172" t="s">
        <v>4586</v>
      </c>
      <c r="V265" s="172" t="s">
        <v>413</v>
      </c>
      <c r="W265" s="172" t="s">
        <v>414</v>
      </c>
      <c r="X265" s="172" t="s">
        <v>415</v>
      </c>
      <c r="Y265" s="172" t="s">
        <v>416</v>
      </c>
      <c r="Z265" s="172" t="s">
        <v>417</v>
      </c>
      <c r="AA265" s="172" t="s">
        <v>418</v>
      </c>
      <c r="AB265" s="172" t="s">
        <v>419</v>
      </c>
      <c r="AC265" s="172" t="s">
        <v>420</v>
      </c>
      <c r="AD265" s="172" t="s">
        <v>421</v>
      </c>
      <c r="AE265" s="172" t="s">
        <v>114</v>
      </c>
      <c r="AF265" s="172" t="s">
        <v>422</v>
      </c>
      <c r="AG265" s="172" t="s">
        <v>423</v>
      </c>
      <c r="AH265" s="172" t="s">
        <v>5946</v>
      </c>
      <c r="AI265" s="172" t="s">
        <v>6230</v>
      </c>
      <c r="AJ265" s="172" t="s">
        <v>6514</v>
      </c>
      <c r="AK265" s="173" t="s">
        <v>350</v>
      </c>
      <c r="AL265" s="174" t="s">
        <v>424</v>
      </c>
    </row>
    <row r="266" spans="1:38" ht="15.75" x14ac:dyDescent="0.25">
      <c r="A266" s="176" t="s">
        <v>678</v>
      </c>
      <c r="B266" s="175" t="str">
        <f t="shared" si="5"/>
        <v>Santé, nutrition et hydratation</v>
      </c>
      <c r="C266" s="143">
        <v>260</v>
      </c>
      <c r="D266" s="172" t="s">
        <v>677</v>
      </c>
      <c r="E266" s="172">
        <v>32</v>
      </c>
      <c r="F266" s="172" t="s">
        <v>92</v>
      </c>
      <c r="G266" s="172" t="s">
        <v>93</v>
      </c>
      <c r="H266" s="172" t="s">
        <v>554</v>
      </c>
      <c r="I266" s="172" t="s">
        <v>555</v>
      </c>
      <c r="J266" s="172" t="s">
        <v>678</v>
      </c>
      <c r="K266" s="172" t="s">
        <v>679</v>
      </c>
      <c r="L266" s="172" t="s">
        <v>276</v>
      </c>
      <c r="M266" s="172" t="s">
        <v>680</v>
      </c>
      <c r="N266" s="172" t="s">
        <v>681</v>
      </c>
      <c r="O266" s="172" t="s">
        <v>682</v>
      </c>
      <c r="P266" s="172" t="s">
        <v>102</v>
      </c>
      <c r="Q266" s="172" t="s">
        <v>103</v>
      </c>
      <c r="R266" s="172" t="s">
        <v>104</v>
      </c>
      <c r="S266" s="172" t="s">
        <v>4633</v>
      </c>
      <c r="T266" s="172" t="s">
        <v>4634</v>
      </c>
      <c r="U266" s="172" t="s">
        <v>4635</v>
      </c>
      <c r="V266" s="172" t="s">
        <v>683</v>
      </c>
      <c r="W266" s="172" t="s">
        <v>684</v>
      </c>
      <c r="X266" s="172" t="s">
        <v>685</v>
      </c>
      <c r="Y266" s="172" t="s">
        <v>686</v>
      </c>
      <c r="Z266" s="172" t="s">
        <v>687</v>
      </c>
      <c r="AA266" s="172" t="s">
        <v>688</v>
      </c>
      <c r="AB266" s="172" t="s">
        <v>689</v>
      </c>
      <c r="AC266" s="172" t="s">
        <v>690</v>
      </c>
      <c r="AD266" s="172" t="s">
        <v>691</v>
      </c>
      <c r="AE266" s="172" t="s">
        <v>692</v>
      </c>
      <c r="AF266" s="172" t="s">
        <v>571</v>
      </c>
      <c r="AG266" s="172" t="s">
        <v>693</v>
      </c>
      <c r="AH266" s="172" t="s">
        <v>5961</v>
      </c>
      <c r="AI266" s="172" t="s">
        <v>6245</v>
      </c>
      <c r="AJ266" s="172" t="s">
        <v>6529</v>
      </c>
      <c r="AK266" s="173" t="s">
        <v>350</v>
      </c>
      <c r="AL266" s="174" t="s">
        <v>694</v>
      </c>
    </row>
    <row r="267" spans="1:38" ht="15.75" x14ac:dyDescent="0.25">
      <c r="A267" s="176" t="s">
        <v>834</v>
      </c>
      <c r="B267" s="175" t="str">
        <f t="shared" si="5"/>
        <v>Qualité du repas, appétence et identification</v>
      </c>
      <c r="C267" s="143">
        <v>261</v>
      </c>
      <c r="D267" s="172" t="s">
        <v>833</v>
      </c>
      <c r="E267" s="172">
        <v>41</v>
      </c>
      <c r="F267" s="172" t="s">
        <v>92</v>
      </c>
      <c r="G267" s="172" t="s">
        <v>331</v>
      </c>
      <c r="H267" s="172" t="s">
        <v>764</v>
      </c>
      <c r="I267" s="172" t="s">
        <v>765</v>
      </c>
      <c r="J267" s="172" t="s">
        <v>834</v>
      </c>
      <c r="K267" s="172" t="s">
        <v>835</v>
      </c>
      <c r="L267" s="172" t="s">
        <v>201</v>
      </c>
      <c r="M267" s="172" t="s">
        <v>836</v>
      </c>
      <c r="N267" s="172" t="s">
        <v>837</v>
      </c>
      <c r="O267" s="172" t="s">
        <v>838</v>
      </c>
      <c r="P267" s="172" t="s">
        <v>102</v>
      </c>
      <c r="Q267" s="172" t="s">
        <v>103</v>
      </c>
      <c r="R267" s="172" t="s">
        <v>104</v>
      </c>
      <c r="S267" s="172" t="s">
        <v>4674</v>
      </c>
      <c r="T267" s="172" t="s">
        <v>4675</v>
      </c>
      <c r="U267" s="172" t="s">
        <v>4676</v>
      </c>
      <c r="V267" s="172" t="s">
        <v>839</v>
      </c>
      <c r="W267" s="172" t="s">
        <v>840</v>
      </c>
      <c r="X267" s="172" t="s">
        <v>841</v>
      </c>
      <c r="Y267" s="172" t="s">
        <v>842</v>
      </c>
      <c r="Z267" s="172" t="s">
        <v>843</v>
      </c>
      <c r="AA267" s="172" t="s">
        <v>844</v>
      </c>
      <c r="AB267" s="172" t="s">
        <v>845</v>
      </c>
      <c r="AC267" s="172" t="s">
        <v>846</v>
      </c>
      <c r="AD267" s="172" t="s">
        <v>847</v>
      </c>
      <c r="AE267" s="172" t="s">
        <v>114</v>
      </c>
      <c r="AF267" s="172" t="s">
        <v>571</v>
      </c>
      <c r="AG267" s="172" t="s">
        <v>848</v>
      </c>
      <c r="AH267" s="172" t="s">
        <v>5970</v>
      </c>
      <c r="AI267" s="172" t="s">
        <v>6254</v>
      </c>
      <c r="AJ267" s="172" t="s">
        <v>6538</v>
      </c>
      <c r="AK267" s="173" t="s">
        <v>350</v>
      </c>
      <c r="AL267" s="174" t="s">
        <v>849</v>
      </c>
    </row>
    <row r="268" spans="1:38" ht="15.75" x14ac:dyDescent="0.25">
      <c r="A268" s="176" t="s">
        <v>1135</v>
      </c>
      <c r="B268" s="175" t="str">
        <f t="shared" si="5"/>
        <v>Production cuisine, hygiène et PMS</v>
      </c>
      <c r="C268" s="143">
        <v>262</v>
      </c>
      <c r="D268" s="172" t="s">
        <v>1134</v>
      </c>
      <c r="E268" s="172">
        <v>58</v>
      </c>
      <c r="F268" s="172" t="s">
        <v>92</v>
      </c>
      <c r="G268" s="172" t="s">
        <v>93</v>
      </c>
      <c r="H268" s="172" t="s">
        <v>970</v>
      </c>
      <c r="I268" s="172" t="s">
        <v>971</v>
      </c>
      <c r="J268" s="172" t="s">
        <v>1135</v>
      </c>
      <c r="K268" s="172" t="s">
        <v>1136</v>
      </c>
      <c r="L268" s="172" t="s">
        <v>276</v>
      </c>
      <c r="M268" s="172" t="s">
        <v>1137</v>
      </c>
      <c r="N268" s="172" t="s">
        <v>1138</v>
      </c>
      <c r="O268" s="172" t="s">
        <v>1139</v>
      </c>
      <c r="P268" s="172" t="s">
        <v>102</v>
      </c>
      <c r="Q268" s="172" t="s">
        <v>103</v>
      </c>
      <c r="R268" s="172" t="s">
        <v>104</v>
      </c>
      <c r="S268" s="172" t="s">
        <v>4730</v>
      </c>
      <c r="T268" s="172" t="s">
        <v>4731</v>
      </c>
      <c r="U268" s="172" t="s">
        <v>4732</v>
      </c>
      <c r="V268" s="172" t="s">
        <v>1140</v>
      </c>
      <c r="W268" s="172" t="s">
        <v>1141</v>
      </c>
      <c r="X268" s="172" t="s">
        <v>1142</v>
      </c>
      <c r="Y268" s="172" t="s">
        <v>1143</v>
      </c>
      <c r="Z268" s="172" t="s">
        <v>1144</v>
      </c>
      <c r="AA268" s="172" t="s">
        <v>1145</v>
      </c>
      <c r="AB268" s="172" t="s">
        <v>1146</v>
      </c>
      <c r="AC268" s="172" t="s">
        <v>1147</v>
      </c>
      <c r="AD268" s="172" t="s">
        <v>1148</v>
      </c>
      <c r="AE268" s="172" t="s">
        <v>986</v>
      </c>
      <c r="AF268" s="172" t="s">
        <v>1149</v>
      </c>
      <c r="AG268" s="172" t="s">
        <v>1150</v>
      </c>
      <c r="AH268" s="172" t="s">
        <v>5987</v>
      </c>
      <c r="AI268" s="172" t="s">
        <v>6271</v>
      </c>
      <c r="AJ268" s="172" t="s">
        <v>6555</v>
      </c>
      <c r="AK268" s="173" t="s">
        <v>350</v>
      </c>
      <c r="AL268" s="174" t="s">
        <v>1151</v>
      </c>
    </row>
    <row r="269" spans="1:38" ht="15.75" x14ac:dyDescent="0.25">
      <c r="A269" s="176" t="s">
        <v>1299</v>
      </c>
      <c r="B269" s="175" t="str">
        <f t="shared" si="5"/>
        <v>Service, accompagnement et observation</v>
      </c>
      <c r="C269" s="143">
        <v>263</v>
      </c>
      <c r="D269" s="172" t="s">
        <v>1298</v>
      </c>
      <c r="E269" s="172">
        <v>67</v>
      </c>
      <c r="F269" s="172" t="s">
        <v>92</v>
      </c>
      <c r="G269" s="172" t="s">
        <v>93</v>
      </c>
      <c r="H269" s="172" t="s">
        <v>1189</v>
      </c>
      <c r="I269" s="172" t="s">
        <v>1190</v>
      </c>
      <c r="J269" s="172" t="s">
        <v>1299</v>
      </c>
      <c r="K269" s="172" t="s">
        <v>1300</v>
      </c>
      <c r="L269" s="172" t="s">
        <v>276</v>
      </c>
      <c r="M269" s="172" t="s">
        <v>1301</v>
      </c>
      <c r="N269" s="172" t="s">
        <v>1302</v>
      </c>
      <c r="O269" s="172" t="s">
        <v>1303</v>
      </c>
      <c r="P269" s="172" t="s">
        <v>102</v>
      </c>
      <c r="Q269" s="172" t="s">
        <v>103</v>
      </c>
      <c r="R269" s="172" t="s">
        <v>104</v>
      </c>
      <c r="S269" s="172" t="s">
        <v>4761</v>
      </c>
      <c r="T269" s="172" t="s">
        <v>4762</v>
      </c>
      <c r="U269" s="172" t="s">
        <v>4763</v>
      </c>
      <c r="V269" s="172" t="s">
        <v>1304</v>
      </c>
      <c r="W269" s="172" t="s">
        <v>1305</v>
      </c>
      <c r="X269" s="172" t="s">
        <v>1306</v>
      </c>
      <c r="Y269" s="172" t="s">
        <v>1307</v>
      </c>
      <c r="Z269" s="172" t="s">
        <v>1308</v>
      </c>
      <c r="AA269" s="172" t="s">
        <v>1309</v>
      </c>
      <c r="AB269" s="172" t="s">
        <v>1310</v>
      </c>
      <c r="AC269" s="172" t="s">
        <v>1311</v>
      </c>
      <c r="AD269" s="172" t="s">
        <v>1312</v>
      </c>
      <c r="AE269" s="172" t="s">
        <v>692</v>
      </c>
      <c r="AF269" s="172" t="s">
        <v>1313</v>
      </c>
      <c r="AG269" s="172" t="s">
        <v>1314</v>
      </c>
      <c r="AH269" s="172" t="s">
        <v>5996</v>
      </c>
      <c r="AI269" s="172" t="s">
        <v>6280</v>
      </c>
      <c r="AJ269" s="172" t="s">
        <v>6564</v>
      </c>
      <c r="AK269" s="173" t="s">
        <v>350</v>
      </c>
      <c r="AL269" s="174" t="s">
        <v>1315</v>
      </c>
    </row>
    <row r="270" spans="1:38" ht="15.75" x14ac:dyDescent="0.25">
      <c r="A270" s="176" t="s">
        <v>1427</v>
      </c>
      <c r="B270" s="175" t="str">
        <f t="shared" si="5"/>
        <v>Refus alimentaires et adaptation</v>
      </c>
      <c r="C270" s="143">
        <v>264</v>
      </c>
      <c r="D270" s="172" t="s">
        <v>1426</v>
      </c>
      <c r="E270" s="172">
        <v>74</v>
      </c>
      <c r="F270" s="172" t="s">
        <v>92</v>
      </c>
      <c r="G270" s="172" t="s">
        <v>93</v>
      </c>
      <c r="H270" s="172" t="s">
        <v>1407</v>
      </c>
      <c r="I270" s="172" t="s">
        <v>1408</v>
      </c>
      <c r="J270" s="172" t="s">
        <v>1427</v>
      </c>
      <c r="K270" s="172" t="s">
        <v>1428</v>
      </c>
      <c r="L270" s="172" t="s">
        <v>276</v>
      </c>
      <c r="M270" s="172" t="s">
        <v>1429</v>
      </c>
      <c r="N270" s="172" t="s">
        <v>1430</v>
      </c>
      <c r="O270" s="172" t="s">
        <v>1431</v>
      </c>
      <c r="P270" s="172" t="s">
        <v>102</v>
      </c>
      <c r="Q270" s="172" t="s">
        <v>103</v>
      </c>
      <c r="R270" s="172" t="s">
        <v>104</v>
      </c>
      <c r="S270" s="172" t="s">
        <v>4782</v>
      </c>
      <c r="T270" s="172" t="s">
        <v>4783</v>
      </c>
      <c r="U270" s="172" t="s">
        <v>4784</v>
      </c>
      <c r="V270" s="172" t="s">
        <v>1432</v>
      </c>
      <c r="W270" s="172" t="s">
        <v>1433</v>
      </c>
      <c r="X270" s="172" t="s">
        <v>1434</v>
      </c>
      <c r="Y270" s="172" t="s">
        <v>1435</v>
      </c>
      <c r="Z270" s="172" t="s">
        <v>1436</v>
      </c>
      <c r="AA270" s="172" t="s">
        <v>1437</v>
      </c>
      <c r="AB270" s="172" t="s">
        <v>1438</v>
      </c>
      <c r="AC270" s="172" t="s">
        <v>1439</v>
      </c>
      <c r="AD270" s="172" t="s">
        <v>1440</v>
      </c>
      <c r="AE270" s="172" t="s">
        <v>114</v>
      </c>
      <c r="AF270" s="172" t="s">
        <v>1441</v>
      </c>
      <c r="AG270" s="172" t="s">
        <v>1424</v>
      </c>
      <c r="AH270" s="172" t="s">
        <v>6003</v>
      </c>
      <c r="AI270" s="172" t="s">
        <v>6287</v>
      </c>
      <c r="AJ270" s="172" t="s">
        <v>6571</v>
      </c>
      <c r="AK270" s="173" t="s">
        <v>350</v>
      </c>
      <c r="AL270" s="174" t="s">
        <v>1442</v>
      </c>
    </row>
    <row r="271" spans="1:38" ht="15.75" x14ac:dyDescent="0.25">
      <c r="A271" s="176" t="s">
        <v>1546</v>
      </c>
      <c r="B271" s="175" t="str">
        <f t="shared" si="5"/>
        <v>Refus alimentaires et adaptation</v>
      </c>
      <c r="C271" s="143">
        <v>265</v>
      </c>
      <c r="D271" s="172" t="s">
        <v>1545</v>
      </c>
      <c r="E271" s="172">
        <v>81</v>
      </c>
      <c r="F271" s="172" t="s">
        <v>92</v>
      </c>
      <c r="G271" s="172" t="s">
        <v>93</v>
      </c>
      <c r="H271" s="172" t="s">
        <v>1407</v>
      </c>
      <c r="I271" s="172" t="s">
        <v>1408</v>
      </c>
      <c r="J271" s="172" t="s">
        <v>1546</v>
      </c>
      <c r="K271" s="172" t="s">
        <v>1547</v>
      </c>
      <c r="L271" s="172" t="s">
        <v>276</v>
      </c>
      <c r="M271" s="172" t="s">
        <v>1548</v>
      </c>
      <c r="N271" s="172" t="s">
        <v>1549</v>
      </c>
      <c r="O271" s="172" t="s">
        <v>1550</v>
      </c>
      <c r="P271" s="172" t="s">
        <v>102</v>
      </c>
      <c r="Q271" s="172" t="s">
        <v>103</v>
      </c>
      <c r="R271" s="172" t="s">
        <v>104</v>
      </c>
      <c r="S271" s="172" t="s">
        <v>4808</v>
      </c>
      <c r="T271" s="172" t="s">
        <v>4809</v>
      </c>
      <c r="U271" s="172" t="s">
        <v>4810</v>
      </c>
      <c r="V271" s="172" t="s">
        <v>1551</v>
      </c>
      <c r="W271" s="172" t="s">
        <v>1552</v>
      </c>
      <c r="X271" s="172" t="s">
        <v>1553</v>
      </c>
      <c r="Y271" s="172" t="s">
        <v>1554</v>
      </c>
      <c r="Z271" s="172" t="s">
        <v>1555</v>
      </c>
      <c r="AA271" s="172" t="s">
        <v>1556</v>
      </c>
      <c r="AB271" s="172" t="s">
        <v>1557</v>
      </c>
      <c r="AC271" s="172" t="s">
        <v>1558</v>
      </c>
      <c r="AD271" s="172" t="s">
        <v>1559</v>
      </c>
      <c r="AE271" s="172" t="s">
        <v>114</v>
      </c>
      <c r="AF271" s="172" t="s">
        <v>1560</v>
      </c>
      <c r="AG271" s="172" t="s">
        <v>1424</v>
      </c>
      <c r="AH271" s="172" t="s">
        <v>6010</v>
      </c>
      <c r="AI271" s="172" t="s">
        <v>6294</v>
      </c>
      <c r="AJ271" s="172" t="s">
        <v>6578</v>
      </c>
      <c r="AK271" s="173" t="s">
        <v>350</v>
      </c>
      <c r="AL271" s="174" t="s">
        <v>1561</v>
      </c>
    </row>
    <row r="272" spans="1:38" ht="15.75" x14ac:dyDescent="0.25">
      <c r="A272" s="176" t="s">
        <v>1796</v>
      </c>
      <c r="B272" s="175" t="str">
        <f t="shared" si="5"/>
        <v>Éthique, bientraitance et repas</v>
      </c>
      <c r="C272" s="143">
        <v>266</v>
      </c>
      <c r="D272" s="172" t="s">
        <v>1795</v>
      </c>
      <c r="E272" s="172">
        <v>95</v>
      </c>
      <c r="F272" s="172" t="s">
        <v>92</v>
      </c>
      <c r="G272" s="172" t="s">
        <v>93</v>
      </c>
      <c r="H272" s="172" t="s">
        <v>1614</v>
      </c>
      <c r="I272" s="172" t="s">
        <v>1615</v>
      </c>
      <c r="J272" s="172" t="s">
        <v>1796</v>
      </c>
      <c r="K272" s="172" t="s">
        <v>1797</v>
      </c>
      <c r="L272" s="172" t="s">
        <v>276</v>
      </c>
      <c r="M272" s="172" t="s">
        <v>1798</v>
      </c>
      <c r="N272" s="172" t="s">
        <v>1799</v>
      </c>
      <c r="O272" s="172" t="s">
        <v>1800</v>
      </c>
      <c r="P272" s="172" t="s">
        <v>102</v>
      </c>
      <c r="Q272" s="172" t="s">
        <v>103</v>
      </c>
      <c r="R272" s="172" t="s">
        <v>104</v>
      </c>
      <c r="S272" s="172" t="s">
        <v>4854</v>
      </c>
      <c r="T272" s="172" t="s">
        <v>4855</v>
      </c>
      <c r="U272" s="172" t="s">
        <v>4856</v>
      </c>
      <c r="V272" s="172" t="s">
        <v>1801</v>
      </c>
      <c r="W272" s="172" t="s">
        <v>1802</v>
      </c>
      <c r="X272" s="172" t="s">
        <v>1803</v>
      </c>
      <c r="Y272" s="172" t="s">
        <v>1804</v>
      </c>
      <c r="Z272" s="172" t="s">
        <v>1805</v>
      </c>
      <c r="AA272" s="172" t="s">
        <v>1806</v>
      </c>
      <c r="AB272" s="172" t="s">
        <v>1807</v>
      </c>
      <c r="AC272" s="172" t="s">
        <v>1808</v>
      </c>
      <c r="AD272" s="172" t="s">
        <v>1809</v>
      </c>
      <c r="AE272" s="172" t="s">
        <v>1630</v>
      </c>
      <c r="AF272" s="172" t="s">
        <v>1810</v>
      </c>
      <c r="AG272" s="172" t="s">
        <v>1811</v>
      </c>
      <c r="AH272" s="172" t="s">
        <v>6024</v>
      </c>
      <c r="AI272" s="172" t="s">
        <v>6308</v>
      </c>
      <c r="AJ272" s="172" t="s">
        <v>6592</v>
      </c>
      <c r="AK272" s="173" t="s">
        <v>350</v>
      </c>
      <c r="AL272" s="174" t="s">
        <v>1812</v>
      </c>
    </row>
    <row r="273" spans="1:38" ht="15.75" x14ac:dyDescent="0.25">
      <c r="A273" s="176" t="s">
        <v>2581</v>
      </c>
      <c r="B273" s="175" t="str">
        <f t="shared" si="5"/>
        <v>Allergènes, régimes et traçabilité convive</v>
      </c>
      <c r="C273" s="143">
        <v>267</v>
      </c>
      <c r="D273" s="172" t="s">
        <v>2580</v>
      </c>
      <c r="E273" s="172">
        <v>140</v>
      </c>
      <c r="F273" s="172" t="s">
        <v>92</v>
      </c>
      <c r="G273" s="172" t="s">
        <v>93</v>
      </c>
      <c r="H273" s="172" t="s">
        <v>2427</v>
      </c>
      <c r="I273" s="172" t="s">
        <v>2428</v>
      </c>
      <c r="J273" s="172" t="s">
        <v>2581</v>
      </c>
      <c r="K273" s="172" t="s">
        <v>2582</v>
      </c>
      <c r="L273" s="172" t="s">
        <v>182</v>
      </c>
      <c r="M273" s="172" t="s">
        <v>2583</v>
      </c>
      <c r="N273" s="172" t="s">
        <v>2584</v>
      </c>
      <c r="O273" s="172" t="s">
        <v>2585</v>
      </c>
      <c r="P273" s="172" t="s">
        <v>102</v>
      </c>
      <c r="Q273" s="172" t="s">
        <v>103</v>
      </c>
      <c r="R273" s="172" t="s">
        <v>104</v>
      </c>
      <c r="S273" s="172" t="s">
        <v>5001</v>
      </c>
      <c r="T273" s="172" t="s">
        <v>5002</v>
      </c>
      <c r="U273" s="172" t="s">
        <v>5003</v>
      </c>
      <c r="V273" s="172" t="s">
        <v>2586</v>
      </c>
      <c r="W273" s="172" t="s">
        <v>2587</v>
      </c>
      <c r="X273" s="172" t="s">
        <v>2588</v>
      </c>
      <c r="Y273" s="172" t="s">
        <v>2589</v>
      </c>
      <c r="Z273" s="172" t="s">
        <v>2590</v>
      </c>
      <c r="AA273" s="172" t="s">
        <v>2591</v>
      </c>
      <c r="AB273" s="172" t="s">
        <v>2592</v>
      </c>
      <c r="AC273" s="172" t="s">
        <v>2593</v>
      </c>
      <c r="AD273" s="172" t="s">
        <v>2594</v>
      </c>
      <c r="AE273" s="172" t="s">
        <v>476</v>
      </c>
      <c r="AF273" s="172" t="s">
        <v>2595</v>
      </c>
      <c r="AG273" s="172" t="s">
        <v>1424</v>
      </c>
      <c r="AH273" s="172" t="s">
        <v>6069</v>
      </c>
      <c r="AI273" s="172" t="s">
        <v>6353</v>
      </c>
      <c r="AJ273" s="172" t="s">
        <v>6637</v>
      </c>
      <c r="AK273" s="173" t="s">
        <v>350</v>
      </c>
      <c r="AL273" s="174" t="s">
        <v>2596</v>
      </c>
    </row>
    <row r="274" spans="1:38" ht="15.75" x14ac:dyDescent="0.25">
      <c r="A274" s="176" t="s">
        <v>2652</v>
      </c>
      <c r="B274" s="175" t="str">
        <f t="shared" si="5"/>
        <v>Autonomie, outils et manger-main</v>
      </c>
      <c r="C274" s="143">
        <v>268</v>
      </c>
      <c r="D274" s="172" t="s">
        <v>2651</v>
      </c>
      <c r="E274" s="172">
        <v>144</v>
      </c>
      <c r="F274" s="172" t="s">
        <v>92</v>
      </c>
      <c r="G274" s="172" t="s">
        <v>93</v>
      </c>
      <c r="H274" s="172" t="s">
        <v>2615</v>
      </c>
      <c r="I274" s="172" t="s">
        <v>2616</v>
      </c>
      <c r="J274" s="172" t="s">
        <v>2652</v>
      </c>
      <c r="K274" s="172" t="s">
        <v>2653</v>
      </c>
      <c r="L274" s="172" t="s">
        <v>276</v>
      </c>
      <c r="M274" s="172" t="s">
        <v>2654</v>
      </c>
      <c r="N274" s="172" t="s">
        <v>2655</v>
      </c>
      <c r="O274" s="172" t="s">
        <v>2656</v>
      </c>
      <c r="P274" s="172" t="s">
        <v>102</v>
      </c>
      <c r="Q274" s="172" t="s">
        <v>103</v>
      </c>
      <c r="R274" s="172" t="s">
        <v>104</v>
      </c>
      <c r="S274" s="172" t="s">
        <v>5016</v>
      </c>
      <c r="T274" s="172" t="s">
        <v>5017</v>
      </c>
      <c r="U274" s="172" t="s">
        <v>5018</v>
      </c>
      <c r="V274" s="172" t="s">
        <v>2657</v>
      </c>
      <c r="W274" s="172" t="s">
        <v>2658</v>
      </c>
      <c r="X274" s="172" t="s">
        <v>2659</v>
      </c>
      <c r="Y274" s="172" t="s">
        <v>2660</v>
      </c>
      <c r="Z274" s="172" t="s">
        <v>2661</v>
      </c>
      <c r="AA274" s="172" t="s">
        <v>2662</v>
      </c>
      <c r="AB274" s="172" t="s">
        <v>2663</v>
      </c>
      <c r="AC274" s="172" t="s">
        <v>2664</v>
      </c>
      <c r="AD274" s="172" t="s">
        <v>2665</v>
      </c>
      <c r="AE274" s="172" t="s">
        <v>2631</v>
      </c>
      <c r="AF274" s="172" t="s">
        <v>2666</v>
      </c>
      <c r="AG274" s="172" t="s">
        <v>1424</v>
      </c>
      <c r="AH274" s="172" t="s">
        <v>6073</v>
      </c>
      <c r="AI274" s="172" t="s">
        <v>6357</v>
      </c>
      <c r="AJ274" s="172" t="s">
        <v>6641</v>
      </c>
      <c r="AK274" s="173" t="s">
        <v>350</v>
      </c>
      <c r="AL274" s="174" t="s">
        <v>2667</v>
      </c>
    </row>
    <row r="275" spans="1:38" ht="15.75" x14ac:dyDescent="0.25">
      <c r="A275" s="176" t="s">
        <v>2686</v>
      </c>
      <c r="B275" s="175" t="str">
        <f t="shared" si="5"/>
        <v>Autonomie, outils et manger-main</v>
      </c>
      <c r="C275" s="143">
        <v>269</v>
      </c>
      <c r="D275" s="172" t="s">
        <v>2685</v>
      </c>
      <c r="E275" s="172">
        <v>146</v>
      </c>
      <c r="F275" s="172" t="s">
        <v>92</v>
      </c>
      <c r="G275" s="172" t="s">
        <v>93</v>
      </c>
      <c r="H275" s="172" t="s">
        <v>2615</v>
      </c>
      <c r="I275" s="172" t="s">
        <v>2616</v>
      </c>
      <c r="J275" s="172" t="s">
        <v>2686</v>
      </c>
      <c r="K275" s="172" t="s">
        <v>2687</v>
      </c>
      <c r="L275" s="172" t="s">
        <v>276</v>
      </c>
      <c r="M275" s="172" t="s">
        <v>2688</v>
      </c>
      <c r="N275" s="172" t="s">
        <v>2689</v>
      </c>
      <c r="O275" s="172" t="s">
        <v>2690</v>
      </c>
      <c r="P275" s="172" t="s">
        <v>102</v>
      </c>
      <c r="Q275" s="172" t="s">
        <v>103</v>
      </c>
      <c r="R275" s="172" t="s">
        <v>104</v>
      </c>
      <c r="S275" s="172" t="s">
        <v>5022</v>
      </c>
      <c r="T275" s="172" t="s">
        <v>5023</v>
      </c>
      <c r="U275" s="172" t="s">
        <v>5024</v>
      </c>
      <c r="V275" s="172" t="s">
        <v>2691</v>
      </c>
      <c r="W275" s="172" t="s">
        <v>2692</v>
      </c>
      <c r="X275" s="172" t="s">
        <v>2693</v>
      </c>
      <c r="Y275" s="172" t="s">
        <v>2694</v>
      </c>
      <c r="Z275" s="172" t="s">
        <v>2695</v>
      </c>
      <c r="AA275" s="172" t="s">
        <v>2696</v>
      </c>
      <c r="AB275" s="172" t="s">
        <v>2697</v>
      </c>
      <c r="AC275" s="172" t="s">
        <v>2698</v>
      </c>
      <c r="AD275" s="172" t="s">
        <v>2699</v>
      </c>
      <c r="AE275" s="172" t="s">
        <v>2631</v>
      </c>
      <c r="AF275" s="172" t="s">
        <v>2700</v>
      </c>
      <c r="AG275" s="172" t="s">
        <v>1424</v>
      </c>
      <c r="AH275" s="172" t="s">
        <v>6075</v>
      </c>
      <c r="AI275" s="172" t="s">
        <v>6359</v>
      </c>
      <c r="AJ275" s="172" t="s">
        <v>6643</v>
      </c>
      <c r="AK275" s="173" t="s">
        <v>350</v>
      </c>
      <c r="AL275" s="174" t="s">
        <v>2701</v>
      </c>
    </row>
    <row r="276" spans="1:38" ht="15.75" x14ac:dyDescent="0.25">
      <c r="A276" s="176" t="s">
        <v>2824</v>
      </c>
      <c r="B276" s="175" t="str">
        <f t="shared" si="5"/>
        <v>Textures et niveaux IDDSI</v>
      </c>
      <c r="C276" s="143">
        <v>270</v>
      </c>
      <c r="D276" s="172" t="s">
        <v>2822</v>
      </c>
      <c r="E276" s="172">
        <v>154</v>
      </c>
      <c r="F276" s="172" t="s">
        <v>92</v>
      </c>
      <c r="G276" s="172" t="s">
        <v>93</v>
      </c>
      <c r="H276" s="172" t="s">
        <v>94</v>
      </c>
      <c r="I276" s="172" t="s">
        <v>2823</v>
      </c>
      <c r="J276" s="172" t="s">
        <v>2824</v>
      </c>
      <c r="K276" s="172" t="s">
        <v>2825</v>
      </c>
      <c r="L276" s="172" t="s">
        <v>182</v>
      </c>
      <c r="M276" s="172" t="s">
        <v>2825</v>
      </c>
      <c r="N276" s="172" t="s">
        <v>2825</v>
      </c>
      <c r="O276" s="172" t="s">
        <v>2825</v>
      </c>
      <c r="P276" s="172" t="s">
        <v>102</v>
      </c>
      <c r="Q276" s="172" t="s">
        <v>103</v>
      </c>
      <c r="R276" s="172" t="s">
        <v>104</v>
      </c>
      <c r="S276" s="172" t="s">
        <v>5049</v>
      </c>
      <c r="T276" s="172" t="s">
        <v>5050</v>
      </c>
      <c r="U276" s="172" t="s">
        <v>5051</v>
      </c>
      <c r="V276" s="172" t="s">
        <v>2826</v>
      </c>
      <c r="W276" s="172" t="s">
        <v>2827</v>
      </c>
      <c r="X276" s="172" t="s">
        <v>2828</v>
      </c>
      <c r="Y276" s="172" t="s">
        <v>2829</v>
      </c>
      <c r="Z276" s="172" t="s">
        <v>2830</v>
      </c>
      <c r="AA276" s="172" t="s">
        <v>2831</v>
      </c>
      <c r="AB276" s="172" t="s">
        <v>2832</v>
      </c>
      <c r="AC276" s="172" t="s">
        <v>2833</v>
      </c>
      <c r="AD276" s="172" t="s">
        <v>2834</v>
      </c>
      <c r="AE276" s="172" t="s">
        <v>114</v>
      </c>
      <c r="AF276" s="172" t="s">
        <v>2835</v>
      </c>
      <c r="AG276" s="172" t="s">
        <v>2836</v>
      </c>
      <c r="AH276" s="172" t="s">
        <v>6083</v>
      </c>
      <c r="AI276" s="172" t="s">
        <v>6367</v>
      </c>
      <c r="AJ276" s="172" t="s">
        <v>6651</v>
      </c>
      <c r="AK276" s="173" t="s">
        <v>2837</v>
      </c>
      <c r="AL276" s="174" t="s">
        <v>2838</v>
      </c>
    </row>
    <row r="277" spans="1:38" ht="15.75" x14ac:dyDescent="0.25">
      <c r="A277" s="176" t="s">
        <v>2824</v>
      </c>
      <c r="B277" s="175" t="str">
        <f t="shared" si="5"/>
        <v>Textures et niveaux IDDSI</v>
      </c>
      <c r="C277" s="143">
        <v>271</v>
      </c>
      <c r="D277" s="172" t="s">
        <v>2839</v>
      </c>
      <c r="E277" s="172">
        <v>155</v>
      </c>
      <c r="F277" s="172" t="s">
        <v>92</v>
      </c>
      <c r="G277" s="172" t="s">
        <v>93</v>
      </c>
      <c r="H277" s="172" t="s">
        <v>94</v>
      </c>
      <c r="I277" s="172" t="s">
        <v>2823</v>
      </c>
      <c r="J277" s="172" t="s">
        <v>2824</v>
      </c>
      <c r="K277" s="172" t="s">
        <v>2840</v>
      </c>
      <c r="L277" s="172" t="s">
        <v>182</v>
      </c>
      <c r="M277" s="172" t="s">
        <v>2840</v>
      </c>
      <c r="N277" s="172" t="s">
        <v>2840</v>
      </c>
      <c r="O277" s="172" t="s">
        <v>2840</v>
      </c>
      <c r="P277" s="172" t="s">
        <v>102</v>
      </c>
      <c r="Q277" s="172" t="s">
        <v>103</v>
      </c>
      <c r="R277" s="172" t="s">
        <v>104</v>
      </c>
      <c r="S277" s="172" t="s">
        <v>5053</v>
      </c>
      <c r="T277" s="172" t="s">
        <v>5054</v>
      </c>
      <c r="U277" s="172" t="s">
        <v>5055</v>
      </c>
      <c r="V277" s="172" t="s">
        <v>2826</v>
      </c>
      <c r="W277" s="172" t="s">
        <v>2827</v>
      </c>
      <c r="X277" s="172" t="s">
        <v>2828</v>
      </c>
      <c r="Y277" s="172" t="s">
        <v>2829</v>
      </c>
      <c r="Z277" s="172" t="s">
        <v>2830</v>
      </c>
      <c r="AA277" s="172" t="s">
        <v>2831</v>
      </c>
      <c r="AB277" s="172" t="s">
        <v>2832</v>
      </c>
      <c r="AC277" s="172" t="s">
        <v>2833</v>
      </c>
      <c r="AD277" s="172" t="s">
        <v>2834</v>
      </c>
      <c r="AE277" s="172" t="s">
        <v>114</v>
      </c>
      <c r="AF277" s="172" t="s">
        <v>2835</v>
      </c>
      <c r="AG277" s="172" t="s">
        <v>2836</v>
      </c>
      <c r="AH277" s="172" t="s">
        <v>6083</v>
      </c>
      <c r="AI277" s="172" t="s">
        <v>6367</v>
      </c>
      <c r="AJ277" s="172" t="s">
        <v>6651</v>
      </c>
      <c r="AK277" s="173" t="s">
        <v>2837</v>
      </c>
      <c r="AL277" s="174" t="s">
        <v>2838</v>
      </c>
    </row>
    <row r="278" spans="1:38" ht="15.75" x14ac:dyDescent="0.25">
      <c r="A278" s="176" t="s">
        <v>3031</v>
      </c>
      <c r="B278" s="175" t="str">
        <f t="shared" si="5"/>
        <v>Production cuisine, hygiène et PMS</v>
      </c>
      <c r="C278" s="143">
        <v>272</v>
      </c>
      <c r="D278" s="172" t="s">
        <v>3029</v>
      </c>
      <c r="E278" s="172">
        <v>175</v>
      </c>
      <c r="F278" s="172" t="s">
        <v>92</v>
      </c>
      <c r="G278" s="172" t="s">
        <v>331</v>
      </c>
      <c r="H278" s="172" t="s">
        <v>970</v>
      </c>
      <c r="I278" s="172" t="s">
        <v>3030</v>
      </c>
      <c r="J278" s="172" t="s">
        <v>3031</v>
      </c>
      <c r="K278" s="172" t="s">
        <v>3032</v>
      </c>
      <c r="L278" s="172" t="s">
        <v>276</v>
      </c>
      <c r="M278" s="172" t="s">
        <v>3033</v>
      </c>
      <c r="N278" s="172" t="s">
        <v>3034</v>
      </c>
      <c r="O278" s="172" t="s">
        <v>3032</v>
      </c>
      <c r="P278" s="172" t="s">
        <v>102</v>
      </c>
      <c r="Q278" s="172" t="s">
        <v>103</v>
      </c>
      <c r="R278" s="172" t="s">
        <v>104</v>
      </c>
      <c r="S278" s="172" t="s">
        <v>5119</v>
      </c>
      <c r="T278" s="172" t="s">
        <v>5120</v>
      </c>
      <c r="U278" s="172" t="s">
        <v>5121</v>
      </c>
      <c r="V278" s="172" t="s">
        <v>3035</v>
      </c>
      <c r="W278" s="172" t="s">
        <v>3036</v>
      </c>
      <c r="X278" s="172" t="s">
        <v>3037</v>
      </c>
      <c r="Y278" s="172" t="s">
        <v>3038</v>
      </c>
      <c r="Z278" s="172" t="s">
        <v>3039</v>
      </c>
      <c r="AA278" s="172" t="s">
        <v>3040</v>
      </c>
      <c r="AB278" s="172" t="s">
        <v>3041</v>
      </c>
      <c r="AC278" s="172" t="s">
        <v>3042</v>
      </c>
      <c r="AD278" s="172" t="s">
        <v>3043</v>
      </c>
      <c r="AE278" s="172" t="s">
        <v>986</v>
      </c>
      <c r="AF278" s="172" t="s">
        <v>2986</v>
      </c>
      <c r="AG278" s="172" t="s">
        <v>2987</v>
      </c>
      <c r="AH278" s="172" t="s">
        <v>6103</v>
      </c>
      <c r="AI278" s="172" t="s">
        <v>6387</v>
      </c>
      <c r="AJ278" s="172" t="s">
        <v>6671</v>
      </c>
      <c r="AK278" s="173" t="s">
        <v>2988</v>
      </c>
      <c r="AL278" s="174" t="s">
        <v>3031</v>
      </c>
    </row>
    <row r="279" spans="1:38" ht="15.75" x14ac:dyDescent="0.25">
      <c r="A279" s="176" t="s">
        <v>3050</v>
      </c>
      <c r="B279" s="175" t="str">
        <f t="shared" si="5"/>
        <v>Coordination cuisine, soins et salle</v>
      </c>
      <c r="C279" s="143">
        <v>273</v>
      </c>
      <c r="D279" s="172" t="s">
        <v>3049</v>
      </c>
      <c r="E279" s="172">
        <v>177</v>
      </c>
      <c r="F279" s="172" t="s">
        <v>92</v>
      </c>
      <c r="G279" s="172" t="s">
        <v>331</v>
      </c>
      <c r="H279" s="172" t="s">
        <v>1832</v>
      </c>
      <c r="I279" s="172" t="s">
        <v>2912</v>
      </c>
      <c r="J279" s="172" t="s">
        <v>3050</v>
      </c>
      <c r="K279" s="172" t="s">
        <v>3051</v>
      </c>
      <c r="L279" s="172" t="s">
        <v>276</v>
      </c>
      <c r="M279" s="172" t="s">
        <v>3052</v>
      </c>
      <c r="N279" s="172" t="s">
        <v>3053</v>
      </c>
      <c r="O279" s="172" t="s">
        <v>3051</v>
      </c>
      <c r="P279" s="172" t="s">
        <v>102</v>
      </c>
      <c r="Q279" s="172" t="s">
        <v>103</v>
      </c>
      <c r="R279" s="172" t="s">
        <v>104</v>
      </c>
      <c r="S279" s="172" t="s">
        <v>5125</v>
      </c>
      <c r="T279" s="172" t="s">
        <v>5126</v>
      </c>
      <c r="U279" s="172" t="s">
        <v>5127</v>
      </c>
      <c r="V279" s="172" t="s">
        <v>2915</v>
      </c>
      <c r="W279" s="172" t="s">
        <v>2916</v>
      </c>
      <c r="X279" s="172" t="s">
        <v>2917</v>
      </c>
      <c r="Y279" s="172" t="s">
        <v>2918</v>
      </c>
      <c r="Z279" s="172" t="s">
        <v>2919</v>
      </c>
      <c r="AA279" s="172" t="s">
        <v>2920</v>
      </c>
      <c r="AB279" s="172" t="s">
        <v>2921</v>
      </c>
      <c r="AC279" s="172" t="s">
        <v>2922</v>
      </c>
      <c r="AD279" s="172" t="s">
        <v>2923</v>
      </c>
      <c r="AE279" s="172" t="s">
        <v>2785</v>
      </c>
      <c r="AF279" s="172" t="s">
        <v>2986</v>
      </c>
      <c r="AG279" s="172" t="s">
        <v>2987</v>
      </c>
      <c r="AH279" s="172" t="s">
        <v>6105</v>
      </c>
      <c r="AI279" s="172" t="s">
        <v>6389</v>
      </c>
      <c r="AJ279" s="172" t="s">
        <v>6673</v>
      </c>
      <c r="AK279" s="173" t="s">
        <v>2988</v>
      </c>
      <c r="AL279" s="174" t="s">
        <v>3050</v>
      </c>
    </row>
    <row r="280" spans="1:38" ht="15.75" x14ac:dyDescent="0.25">
      <c r="A280" s="176" t="s">
        <v>4211</v>
      </c>
      <c r="B280" s="175" t="str">
        <f t="shared" si="5"/>
        <v>Validation, formation et tutorat</v>
      </c>
      <c r="C280" s="143">
        <v>274</v>
      </c>
      <c r="D280" s="172" t="s">
        <v>4208</v>
      </c>
      <c r="E280" s="172">
        <v>278</v>
      </c>
      <c r="F280" s="172" t="s">
        <v>3243</v>
      </c>
      <c r="G280" s="172" t="s">
        <v>3244</v>
      </c>
      <c r="H280" s="172" t="s">
        <v>4209</v>
      </c>
      <c r="I280" s="172" t="s">
        <v>4210</v>
      </c>
      <c r="J280" s="172" t="s">
        <v>4211</v>
      </c>
      <c r="K280" s="172" t="s">
        <v>4212</v>
      </c>
      <c r="L280" s="172" t="s">
        <v>4213</v>
      </c>
      <c r="M280" s="172" t="s">
        <v>4214</v>
      </c>
      <c r="N280" s="172" t="s">
        <v>4215</v>
      </c>
      <c r="O280" s="172" t="s">
        <v>4216</v>
      </c>
      <c r="P280" s="172" t="s">
        <v>3252</v>
      </c>
      <c r="Q280" s="172" t="s">
        <v>3253</v>
      </c>
      <c r="R280" s="172" t="s">
        <v>3254</v>
      </c>
      <c r="S280" s="172" t="s">
        <v>5452</v>
      </c>
      <c r="T280" s="172" t="s">
        <v>5453</v>
      </c>
      <c r="U280" s="172" t="s">
        <v>5454</v>
      </c>
      <c r="V280" s="172" t="s">
        <v>4217</v>
      </c>
      <c r="W280" s="172" t="s">
        <v>3256</v>
      </c>
      <c r="X280" s="172" t="s">
        <v>3257</v>
      </c>
      <c r="Y280" s="172" t="s">
        <v>4218</v>
      </c>
      <c r="Z280" s="172" t="s">
        <v>3259</v>
      </c>
      <c r="AA280" s="172" t="s">
        <v>3260</v>
      </c>
      <c r="AB280" s="172" t="s">
        <v>4219</v>
      </c>
      <c r="AC280" s="172" t="s">
        <v>3262</v>
      </c>
      <c r="AD280" s="172" t="s">
        <v>3263</v>
      </c>
      <c r="AE280" s="172" t="s">
        <v>4220</v>
      </c>
      <c r="AF280" s="172" t="s">
        <v>3265</v>
      </c>
      <c r="AG280" s="172" t="s">
        <v>4221</v>
      </c>
      <c r="AH280" s="172" t="s">
        <v>6206</v>
      </c>
      <c r="AI280" s="172" t="s">
        <v>6490</v>
      </c>
      <c r="AJ280" s="172" t="s">
        <v>6774</v>
      </c>
      <c r="AK280" s="173" t="s">
        <v>3356</v>
      </c>
      <c r="AL280" s="174" t="s">
        <v>4222</v>
      </c>
    </row>
    <row r="281" spans="1:38" ht="15.75" x14ac:dyDescent="0.25">
      <c r="A281" s="176" t="s">
        <v>4211</v>
      </c>
      <c r="B281" s="175" t="str">
        <f t="shared" si="5"/>
        <v>Validation, formation et tutorat</v>
      </c>
      <c r="C281" s="143">
        <v>275</v>
      </c>
      <c r="D281" s="172" t="s">
        <v>4223</v>
      </c>
      <c r="E281" s="172">
        <v>279</v>
      </c>
      <c r="F281" s="172" t="s">
        <v>3243</v>
      </c>
      <c r="G281" s="172" t="s">
        <v>3244</v>
      </c>
      <c r="H281" s="172" t="s">
        <v>4209</v>
      </c>
      <c r="I281" s="172" t="s">
        <v>4210</v>
      </c>
      <c r="J281" s="172" t="s">
        <v>4211</v>
      </c>
      <c r="K281" s="172" t="s">
        <v>4224</v>
      </c>
      <c r="L281" s="172" t="s">
        <v>4213</v>
      </c>
      <c r="M281" s="172" t="s">
        <v>4225</v>
      </c>
      <c r="N281" s="172" t="s">
        <v>4215</v>
      </c>
      <c r="O281" s="172" t="s">
        <v>4226</v>
      </c>
      <c r="P281" s="172" t="s">
        <v>3252</v>
      </c>
      <c r="Q281" s="172" t="s">
        <v>3253</v>
      </c>
      <c r="R281" s="172" t="s">
        <v>3254</v>
      </c>
      <c r="S281" s="172" t="s">
        <v>5455</v>
      </c>
      <c r="T281" s="172" t="s">
        <v>5456</v>
      </c>
      <c r="U281" s="172" t="s">
        <v>5457</v>
      </c>
      <c r="V281" s="172" t="s">
        <v>4227</v>
      </c>
      <c r="W281" s="172" t="s">
        <v>3256</v>
      </c>
      <c r="X281" s="172" t="s">
        <v>3257</v>
      </c>
      <c r="Y281" s="172" t="s">
        <v>4228</v>
      </c>
      <c r="Z281" s="172" t="s">
        <v>3259</v>
      </c>
      <c r="AA281" s="172" t="s">
        <v>3260</v>
      </c>
      <c r="AB281" s="172" t="s">
        <v>4229</v>
      </c>
      <c r="AC281" s="172" t="s">
        <v>3262</v>
      </c>
      <c r="AD281" s="172" t="s">
        <v>3263</v>
      </c>
      <c r="AE281" s="172" t="s">
        <v>4220</v>
      </c>
      <c r="AF281" s="172" t="s">
        <v>3265</v>
      </c>
      <c r="AG281" s="172" t="s">
        <v>4230</v>
      </c>
      <c r="AH281" s="172" t="s">
        <v>6207</v>
      </c>
      <c r="AI281" s="172" t="s">
        <v>6491</v>
      </c>
      <c r="AJ281" s="172" t="s">
        <v>6775</v>
      </c>
      <c r="AK281" s="173" t="s">
        <v>3356</v>
      </c>
      <c r="AL281" s="174" t="s">
        <v>4231</v>
      </c>
    </row>
    <row r="282" spans="1:38" ht="15.75" x14ac:dyDescent="0.25">
      <c r="A282" s="176" t="s">
        <v>4211</v>
      </c>
      <c r="B282" s="175" t="str">
        <f t="shared" si="5"/>
        <v>Validation, formation et tutorat</v>
      </c>
      <c r="C282" s="143">
        <v>276</v>
      </c>
      <c r="D282" s="172" t="s">
        <v>4232</v>
      </c>
      <c r="E282" s="172">
        <v>280</v>
      </c>
      <c r="F282" s="172" t="s">
        <v>3243</v>
      </c>
      <c r="G282" s="172" t="s">
        <v>3244</v>
      </c>
      <c r="H282" s="172" t="s">
        <v>4209</v>
      </c>
      <c r="I282" s="172" t="s">
        <v>4210</v>
      </c>
      <c r="J282" s="172" t="s">
        <v>4211</v>
      </c>
      <c r="K282" s="172" t="s">
        <v>4233</v>
      </c>
      <c r="L282" s="172" t="s">
        <v>4213</v>
      </c>
      <c r="M282" s="172" t="s">
        <v>4234</v>
      </c>
      <c r="N282" s="172" t="s">
        <v>4215</v>
      </c>
      <c r="O282" s="172" t="s">
        <v>4235</v>
      </c>
      <c r="P282" s="172" t="s">
        <v>3252</v>
      </c>
      <c r="Q282" s="172" t="s">
        <v>3253</v>
      </c>
      <c r="R282" s="172" t="s">
        <v>3254</v>
      </c>
      <c r="S282" s="172" t="s">
        <v>5458</v>
      </c>
      <c r="T282" s="172" t="s">
        <v>5459</v>
      </c>
      <c r="U282" s="172" t="s">
        <v>5460</v>
      </c>
      <c r="V282" s="172" t="s">
        <v>4236</v>
      </c>
      <c r="W282" s="172" t="s">
        <v>3256</v>
      </c>
      <c r="X282" s="172" t="s">
        <v>3257</v>
      </c>
      <c r="Y282" s="172" t="s">
        <v>4237</v>
      </c>
      <c r="Z282" s="172" t="s">
        <v>3259</v>
      </c>
      <c r="AA282" s="172" t="s">
        <v>3260</v>
      </c>
      <c r="AB282" s="172" t="s">
        <v>4238</v>
      </c>
      <c r="AC282" s="172" t="s">
        <v>3262</v>
      </c>
      <c r="AD282" s="172" t="s">
        <v>3263</v>
      </c>
      <c r="AE282" s="172" t="s">
        <v>4220</v>
      </c>
      <c r="AF282" s="172" t="s">
        <v>3265</v>
      </c>
      <c r="AG282" s="172" t="s">
        <v>4239</v>
      </c>
      <c r="AH282" s="172" t="s">
        <v>6208</v>
      </c>
      <c r="AI282" s="172" t="s">
        <v>6492</v>
      </c>
      <c r="AJ282" s="172" t="s">
        <v>6776</v>
      </c>
      <c r="AK282" s="173" t="s">
        <v>3356</v>
      </c>
      <c r="AL282" s="174" t="s">
        <v>4240</v>
      </c>
    </row>
    <row r="283" spans="1:38" ht="15.75" x14ac:dyDescent="0.25">
      <c r="A283" s="176" t="s">
        <v>4211</v>
      </c>
      <c r="B283" s="175" t="str">
        <f t="shared" si="5"/>
        <v>Validation, formation et tutorat</v>
      </c>
      <c r="C283" s="143">
        <v>277</v>
      </c>
      <c r="D283" s="172" t="s">
        <v>4241</v>
      </c>
      <c r="E283" s="172">
        <v>281</v>
      </c>
      <c r="F283" s="172" t="s">
        <v>3243</v>
      </c>
      <c r="G283" s="172" t="s">
        <v>3244</v>
      </c>
      <c r="H283" s="172" t="s">
        <v>4209</v>
      </c>
      <c r="I283" s="172" t="s">
        <v>4210</v>
      </c>
      <c r="J283" s="172" t="s">
        <v>4211</v>
      </c>
      <c r="K283" s="172" t="s">
        <v>4242</v>
      </c>
      <c r="L283" s="172" t="s">
        <v>4243</v>
      </c>
      <c r="M283" s="172" t="s">
        <v>4244</v>
      </c>
      <c r="N283" s="172" t="s">
        <v>4245</v>
      </c>
      <c r="O283" s="172" t="s">
        <v>4246</v>
      </c>
      <c r="P283" s="172" t="s">
        <v>3252</v>
      </c>
      <c r="Q283" s="172" t="s">
        <v>3253</v>
      </c>
      <c r="R283" s="172" t="s">
        <v>3254</v>
      </c>
      <c r="S283" s="172" t="s">
        <v>5461</v>
      </c>
      <c r="T283" s="172" t="s">
        <v>5462</v>
      </c>
      <c r="U283" s="172" t="s">
        <v>5463</v>
      </c>
      <c r="V283" s="172" t="s">
        <v>3960</v>
      </c>
      <c r="W283" s="172" t="s">
        <v>3256</v>
      </c>
      <c r="X283" s="172" t="s">
        <v>3257</v>
      </c>
      <c r="Y283" s="172" t="s">
        <v>4247</v>
      </c>
      <c r="Z283" s="172" t="s">
        <v>3259</v>
      </c>
      <c r="AA283" s="172" t="s">
        <v>3260</v>
      </c>
      <c r="AB283" s="172" t="s">
        <v>4248</v>
      </c>
      <c r="AC283" s="172" t="s">
        <v>3262</v>
      </c>
      <c r="AD283" s="172" t="s">
        <v>3263</v>
      </c>
      <c r="AE283" s="172" t="s">
        <v>4220</v>
      </c>
      <c r="AF283" s="172" t="s">
        <v>3265</v>
      </c>
      <c r="AG283" s="172" t="s">
        <v>4249</v>
      </c>
      <c r="AH283" s="172" t="s">
        <v>6209</v>
      </c>
      <c r="AI283" s="172" t="s">
        <v>6493</v>
      </c>
      <c r="AJ283" s="172" t="s">
        <v>6777</v>
      </c>
      <c r="AK283" s="173" t="s">
        <v>3356</v>
      </c>
      <c r="AL283" s="174" t="s">
        <v>4250</v>
      </c>
    </row>
    <row r="284" spans="1:38" ht="15.75" x14ac:dyDescent="0.25">
      <c r="A284" s="176" t="s">
        <v>4211</v>
      </c>
      <c r="B284" s="175" t="str">
        <f t="shared" si="5"/>
        <v>Validation, formation et tutorat</v>
      </c>
      <c r="C284" s="143">
        <v>278</v>
      </c>
      <c r="D284" s="172" t="s">
        <v>4251</v>
      </c>
      <c r="E284" s="172">
        <v>282</v>
      </c>
      <c r="F284" s="172" t="s">
        <v>3243</v>
      </c>
      <c r="G284" s="172" t="s">
        <v>3244</v>
      </c>
      <c r="H284" s="172" t="s">
        <v>4209</v>
      </c>
      <c r="I284" s="172" t="s">
        <v>4210</v>
      </c>
      <c r="J284" s="172" t="s">
        <v>4211</v>
      </c>
      <c r="K284" s="172" t="s">
        <v>4252</v>
      </c>
      <c r="L284" s="172" t="s">
        <v>4017</v>
      </c>
      <c r="M284" s="172" t="s">
        <v>4253</v>
      </c>
      <c r="N284" s="172" t="s">
        <v>4019</v>
      </c>
      <c r="O284" s="172" t="s">
        <v>4254</v>
      </c>
      <c r="P284" s="172" t="s">
        <v>3252</v>
      </c>
      <c r="Q284" s="172" t="s">
        <v>3253</v>
      </c>
      <c r="R284" s="172" t="s">
        <v>3254</v>
      </c>
      <c r="S284" s="172" t="s">
        <v>5464</v>
      </c>
      <c r="T284" s="172" t="s">
        <v>5465</v>
      </c>
      <c r="U284" s="172" t="s">
        <v>5466</v>
      </c>
      <c r="V284" s="172" t="s">
        <v>4255</v>
      </c>
      <c r="W284" s="172" t="s">
        <v>3256</v>
      </c>
      <c r="X284" s="172" t="s">
        <v>3257</v>
      </c>
      <c r="Y284" s="172" t="s">
        <v>4256</v>
      </c>
      <c r="Z284" s="172" t="s">
        <v>3259</v>
      </c>
      <c r="AA284" s="172" t="s">
        <v>3260</v>
      </c>
      <c r="AB284" s="172" t="s">
        <v>4257</v>
      </c>
      <c r="AC284" s="172" t="s">
        <v>3262</v>
      </c>
      <c r="AD284" s="172" t="s">
        <v>3263</v>
      </c>
      <c r="AE284" s="172" t="s">
        <v>4220</v>
      </c>
      <c r="AF284" s="172" t="s">
        <v>3265</v>
      </c>
      <c r="AG284" s="172" t="s">
        <v>4258</v>
      </c>
      <c r="AH284" s="172" t="s">
        <v>6210</v>
      </c>
      <c r="AI284" s="172" t="s">
        <v>6494</v>
      </c>
      <c r="AJ284" s="172" t="s">
        <v>6778</v>
      </c>
      <c r="AK284" s="173" t="s">
        <v>3356</v>
      </c>
      <c r="AL284" s="174" t="s">
        <v>4259</v>
      </c>
    </row>
    <row r="285" spans="1:38" ht="15.75" x14ac:dyDescent="0.25">
      <c r="A285" s="176" t="s">
        <v>4211</v>
      </c>
      <c r="B285" s="175" t="str">
        <f t="shared" si="5"/>
        <v>Validation, formation et tutorat</v>
      </c>
      <c r="C285" s="143">
        <v>279</v>
      </c>
      <c r="D285" s="172" t="s">
        <v>4260</v>
      </c>
      <c r="E285" s="172">
        <v>283</v>
      </c>
      <c r="F285" s="172" t="s">
        <v>3243</v>
      </c>
      <c r="G285" s="172" t="s">
        <v>3244</v>
      </c>
      <c r="H285" s="172" t="s">
        <v>4209</v>
      </c>
      <c r="I285" s="172" t="s">
        <v>4210</v>
      </c>
      <c r="J285" s="172" t="s">
        <v>4211</v>
      </c>
      <c r="K285" s="172" t="s">
        <v>4261</v>
      </c>
      <c r="L285" s="172" t="s">
        <v>4262</v>
      </c>
      <c r="M285" s="172" t="s">
        <v>4263</v>
      </c>
      <c r="N285" s="172" t="s">
        <v>4264</v>
      </c>
      <c r="O285" s="172" t="s">
        <v>4265</v>
      </c>
      <c r="P285" s="172" t="s">
        <v>3252</v>
      </c>
      <c r="Q285" s="172" t="s">
        <v>3253</v>
      </c>
      <c r="R285" s="172" t="s">
        <v>3254</v>
      </c>
      <c r="S285" s="172" t="s">
        <v>5467</v>
      </c>
      <c r="T285" s="172" t="s">
        <v>5468</v>
      </c>
      <c r="U285" s="172" t="s">
        <v>5469</v>
      </c>
      <c r="V285" s="172" t="s">
        <v>4266</v>
      </c>
      <c r="W285" s="172" t="s">
        <v>3256</v>
      </c>
      <c r="X285" s="172" t="s">
        <v>3257</v>
      </c>
      <c r="Y285" s="172" t="s">
        <v>4267</v>
      </c>
      <c r="Z285" s="172" t="s">
        <v>3259</v>
      </c>
      <c r="AA285" s="172" t="s">
        <v>3260</v>
      </c>
      <c r="AB285" s="172" t="s">
        <v>4268</v>
      </c>
      <c r="AC285" s="172" t="s">
        <v>3262</v>
      </c>
      <c r="AD285" s="172" t="s">
        <v>3263</v>
      </c>
      <c r="AE285" s="172" t="s">
        <v>4220</v>
      </c>
      <c r="AF285" s="172" t="s">
        <v>3265</v>
      </c>
      <c r="AG285" s="172" t="s">
        <v>4269</v>
      </c>
      <c r="AH285" s="172" t="s">
        <v>6211</v>
      </c>
      <c r="AI285" s="172" t="s">
        <v>6495</v>
      </c>
      <c r="AJ285" s="172" t="s">
        <v>6779</v>
      </c>
      <c r="AK285" s="173" t="s">
        <v>3356</v>
      </c>
      <c r="AL285" s="174" t="s">
        <v>4270</v>
      </c>
    </row>
    <row r="286" spans="1:38" ht="15.75" x14ac:dyDescent="0.25">
      <c r="A286" s="176" t="s">
        <v>4211</v>
      </c>
      <c r="B286" s="175" t="str">
        <f t="shared" si="5"/>
        <v>Validation, formation et tutorat</v>
      </c>
      <c r="C286" s="143">
        <v>280</v>
      </c>
      <c r="D286" s="172" t="s">
        <v>4271</v>
      </c>
      <c r="E286" s="172">
        <v>284</v>
      </c>
      <c r="F286" s="172" t="s">
        <v>3243</v>
      </c>
      <c r="G286" s="172" t="s">
        <v>3244</v>
      </c>
      <c r="H286" s="172" t="s">
        <v>4209</v>
      </c>
      <c r="I286" s="172" t="s">
        <v>4210</v>
      </c>
      <c r="J286" s="172" t="s">
        <v>4211</v>
      </c>
      <c r="K286" s="172" t="s">
        <v>4272</v>
      </c>
      <c r="L286" s="172" t="s">
        <v>4273</v>
      </c>
      <c r="M286" s="172" t="s">
        <v>4274</v>
      </c>
      <c r="N286" s="172" t="s">
        <v>4275</v>
      </c>
      <c r="O286" s="172" t="s">
        <v>4276</v>
      </c>
      <c r="P286" s="172" t="s">
        <v>3252</v>
      </c>
      <c r="Q286" s="172" t="s">
        <v>3253</v>
      </c>
      <c r="R286" s="172" t="s">
        <v>3254</v>
      </c>
      <c r="S286" s="172" t="s">
        <v>5471</v>
      </c>
      <c r="T286" s="172" t="s">
        <v>5472</v>
      </c>
      <c r="U286" s="172" t="s">
        <v>5473</v>
      </c>
      <c r="V286" s="172" t="s">
        <v>4277</v>
      </c>
      <c r="W286" s="172" t="s">
        <v>3256</v>
      </c>
      <c r="X286" s="172" t="s">
        <v>3257</v>
      </c>
      <c r="Y286" s="172" t="s">
        <v>4278</v>
      </c>
      <c r="Z286" s="172" t="s">
        <v>3259</v>
      </c>
      <c r="AA286" s="172" t="s">
        <v>3260</v>
      </c>
      <c r="AB286" s="172" t="s">
        <v>4279</v>
      </c>
      <c r="AC286" s="172" t="s">
        <v>3262</v>
      </c>
      <c r="AD286" s="172" t="s">
        <v>3263</v>
      </c>
      <c r="AE286" s="172" t="s">
        <v>4220</v>
      </c>
      <c r="AF286" s="172" t="s">
        <v>3265</v>
      </c>
      <c r="AG286" s="172" t="s">
        <v>4280</v>
      </c>
      <c r="AH286" s="172" t="s">
        <v>6212</v>
      </c>
      <c r="AI286" s="172" t="s">
        <v>6496</v>
      </c>
      <c r="AJ286" s="172" t="s">
        <v>6780</v>
      </c>
      <c r="AK286" s="173" t="s">
        <v>3356</v>
      </c>
      <c r="AL286" s="174" t="s">
        <v>4281</v>
      </c>
    </row>
    <row r="287" spans="1:38" ht="15.75" x14ac:dyDescent="0.25">
      <c r="A287" s="176" t="s">
        <v>4211</v>
      </c>
      <c r="B287" s="175" t="str">
        <f t="shared" si="5"/>
        <v>Validation, formation et tutorat</v>
      </c>
      <c r="C287" s="143">
        <v>281</v>
      </c>
      <c r="D287" s="172" t="s">
        <v>4282</v>
      </c>
      <c r="E287" s="172">
        <v>285</v>
      </c>
      <c r="F287" s="172" t="s">
        <v>3243</v>
      </c>
      <c r="G287" s="172" t="s">
        <v>3244</v>
      </c>
      <c r="H287" s="172" t="s">
        <v>4209</v>
      </c>
      <c r="I287" s="172" t="s">
        <v>4210</v>
      </c>
      <c r="J287" s="172" t="s">
        <v>4211</v>
      </c>
      <c r="K287" s="172" t="s">
        <v>4283</v>
      </c>
      <c r="L287" s="172" t="s">
        <v>4105</v>
      </c>
      <c r="M287" s="172" t="s">
        <v>4284</v>
      </c>
      <c r="N287" s="172" t="s">
        <v>4107</v>
      </c>
      <c r="O287" s="172" t="s">
        <v>4285</v>
      </c>
      <c r="P287" s="172" t="s">
        <v>3252</v>
      </c>
      <c r="Q287" s="172" t="s">
        <v>3253</v>
      </c>
      <c r="R287" s="172" t="s">
        <v>3254</v>
      </c>
      <c r="S287" s="172" t="s">
        <v>5474</v>
      </c>
      <c r="T287" s="172" t="s">
        <v>5475</v>
      </c>
      <c r="U287" s="172" t="s">
        <v>5476</v>
      </c>
      <c r="V287" s="172" t="s">
        <v>4286</v>
      </c>
      <c r="W287" s="172" t="s">
        <v>3256</v>
      </c>
      <c r="X287" s="172" t="s">
        <v>3257</v>
      </c>
      <c r="Y287" s="172" t="s">
        <v>4287</v>
      </c>
      <c r="Z287" s="172" t="s">
        <v>3259</v>
      </c>
      <c r="AA287" s="172" t="s">
        <v>3260</v>
      </c>
      <c r="AB287" s="172" t="s">
        <v>4288</v>
      </c>
      <c r="AC287" s="172" t="s">
        <v>3262</v>
      </c>
      <c r="AD287" s="172" t="s">
        <v>3263</v>
      </c>
      <c r="AE287" s="172" t="s">
        <v>4220</v>
      </c>
      <c r="AF287" s="172" t="s">
        <v>3265</v>
      </c>
      <c r="AG287" s="172" t="s">
        <v>4289</v>
      </c>
      <c r="AH287" s="172" t="s">
        <v>6213</v>
      </c>
      <c r="AI287" s="172" t="s">
        <v>6497</v>
      </c>
      <c r="AJ287" s="172" t="s">
        <v>6781</v>
      </c>
      <c r="AK287" s="173" t="s">
        <v>3356</v>
      </c>
      <c r="AL287" s="174" t="s">
        <v>4290</v>
      </c>
    </row>
    <row r="288" spans="1:38" ht="15.75" x14ac:dyDescent="0.25">
      <c r="A288" s="176" t="s">
        <v>2669</v>
      </c>
      <c r="B288" s="175" t="str">
        <f t="shared" si="5"/>
        <v>Autonomie, outils et manger-main</v>
      </c>
      <c r="C288" s="143">
        <v>282</v>
      </c>
      <c r="D288" s="172" t="s">
        <v>2668</v>
      </c>
      <c r="E288" s="172">
        <v>145</v>
      </c>
      <c r="F288" s="172" t="s">
        <v>92</v>
      </c>
      <c r="G288" s="172" t="s">
        <v>93</v>
      </c>
      <c r="H288" s="172" t="s">
        <v>2615</v>
      </c>
      <c r="I288" s="172" t="s">
        <v>2616</v>
      </c>
      <c r="J288" s="172" t="s">
        <v>2669</v>
      </c>
      <c r="K288" s="172" t="s">
        <v>2670</v>
      </c>
      <c r="L288" s="172" t="s">
        <v>276</v>
      </c>
      <c r="M288" s="172" t="s">
        <v>2671</v>
      </c>
      <c r="N288" s="172" t="s">
        <v>2672</v>
      </c>
      <c r="O288" s="172" t="s">
        <v>2673</v>
      </c>
      <c r="P288" s="172" t="s">
        <v>102</v>
      </c>
      <c r="Q288" s="172" t="s">
        <v>103</v>
      </c>
      <c r="R288" s="172" t="s">
        <v>104</v>
      </c>
      <c r="S288" s="172" t="s">
        <v>5019</v>
      </c>
      <c r="T288" s="172" t="s">
        <v>5020</v>
      </c>
      <c r="U288" s="172" t="s">
        <v>5021</v>
      </c>
      <c r="V288" s="172" t="s">
        <v>2674</v>
      </c>
      <c r="W288" s="172" t="s">
        <v>2675</v>
      </c>
      <c r="X288" s="172" t="s">
        <v>2676</v>
      </c>
      <c r="Y288" s="172" t="s">
        <v>2677</v>
      </c>
      <c r="Z288" s="172" t="s">
        <v>2678</v>
      </c>
      <c r="AA288" s="172" t="s">
        <v>2679</v>
      </c>
      <c r="AB288" s="172" t="s">
        <v>2680</v>
      </c>
      <c r="AC288" s="172" t="s">
        <v>2681</v>
      </c>
      <c r="AD288" s="172" t="s">
        <v>2682</v>
      </c>
      <c r="AE288" s="172" t="s">
        <v>2631</v>
      </c>
      <c r="AF288" s="172" t="s">
        <v>2683</v>
      </c>
      <c r="AG288" s="172" t="s">
        <v>1424</v>
      </c>
      <c r="AH288" s="172" t="s">
        <v>6074</v>
      </c>
      <c r="AI288" s="172" t="s">
        <v>6358</v>
      </c>
      <c r="AJ288" s="172" t="s">
        <v>6642</v>
      </c>
      <c r="AK288" s="173" t="s">
        <v>350</v>
      </c>
      <c r="AL288" s="174" t="s">
        <v>2684</v>
      </c>
    </row>
    <row r="289" spans="1:38" ht="15.75" x14ac:dyDescent="0.25">
      <c r="A289" s="176" t="s">
        <v>627</v>
      </c>
      <c r="B289" s="175" t="str">
        <f t="shared" si="5"/>
        <v>Santé, nutrition et hydratation</v>
      </c>
      <c r="C289" s="143">
        <v>283</v>
      </c>
      <c r="D289" s="172" t="s">
        <v>626</v>
      </c>
      <c r="E289" s="172">
        <v>29</v>
      </c>
      <c r="F289" s="172" t="s">
        <v>92</v>
      </c>
      <c r="G289" s="172" t="s">
        <v>93</v>
      </c>
      <c r="H289" s="172" t="s">
        <v>554</v>
      </c>
      <c r="I289" s="172" t="s">
        <v>555</v>
      </c>
      <c r="J289" s="172" t="s">
        <v>627</v>
      </c>
      <c r="K289" s="172" t="s">
        <v>628</v>
      </c>
      <c r="L289" s="172" t="s">
        <v>276</v>
      </c>
      <c r="M289" s="172" t="s">
        <v>629</v>
      </c>
      <c r="N289" s="172" t="s">
        <v>630</v>
      </c>
      <c r="O289" s="172" t="s">
        <v>631</v>
      </c>
      <c r="P289" s="172" t="s">
        <v>102</v>
      </c>
      <c r="Q289" s="172" t="s">
        <v>103</v>
      </c>
      <c r="R289" s="172" t="s">
        <v>104</v>
      </c>
      <c r="S289" s="172" t="s">
        <v>4623</v>
      </c>
      <c r="T289" s="172" t="s">
        <v>4624</v>
      </c>
      <c r="U289" s="172" t="s">
        <v>4625</v>
      </c>
      <c r="V289" s="172" t="s">
        <v>632</v>
      </c>
      <c r="W289" s="172" t="s">
        <v>633</v>
      </c>
      <c r="X289" s="172" t="s">
        <v>634</v>
      </c>
      <c r="Y289" s="172" t="s">
        <v>635</v>
      </c>
      <c r="Z289" s="172" t="s">
        <v>636</v>
      </c>
      <c r="AA289" s="172" t="s">
        <v>637</v>
      </c>
      <c r="AB289" s="172" t="s">
        <v>638</v>
      </c>
      <c r="AC289" s="172" t="s">
        <v>639</v>
      </c>
      <c r="AD289" s="172" t="s">
        <v>640</v>
      </c>
      <c r="AE289" s="172" t="s">
        <v>570</v>
      </c>
      <c r="AF289" s="172" t="s">
        <v>571</v>
      </c>
      <c r="AG289" s="172" t="s">
        <v>641</v>
      </c>
      <c r="AH289" s="172" t="s">
        <v>5958</v>
      </c>
      <c r="AI289" s="172" t="s">
        <v>6242</v>
      </c>
      <c r="AJ289" s="172" t="s">
        <v>6526</v>
      </c>
      <c r="AK289" s="173" t="s">
        <v>350</v>
      </c>
      <c r="AL289" s="174" t="s">
        <v>642</v>
      </c>
    </row>
    <row r="290" spans="1:38" ht="15.75" x14ac:dyDescent="0.25">
      <c r="A290" s="176" t="s">
        <v>1970</v>
      </c>
      <c r="B290" s="175" t="str">
        <f t="shared" si="5"/>
        <v>Coordination cuisine, soins et salle</v>
      </c>
      <c r="C290" s="143">
        <v>284</v>
      </c>
      <c r="D290" s="172" t="s">
        <v>1969</v>
      </c>
      <c r="E290" s="172">
        <v>105</v>
      </c>
      <c r="F290" s="172" t="s">
        <v>92</v>
      </c>
      <c r="G290" s="172" t="s">
        <v>93</v>
      </c>
      <c r="H290" s="172" t="s">
        <v>1832</v>
      </c>
      <c r="I290" s="172" t="s">
        <v>1833</v>
      </c>
      <c r="J290" s="172" t="s">
        <v>1970</v>
      </c>
      <c r="K290" s="172" t="s">
        <v>1971</v>
      </c>
      <c r="L290" s="172" t="s">
        <v>276</v>
      </c>
      <c r="M290" s="172" t="s">
        <v>1972</v>
      </c>
      <c r="N290" s="172" t="s">
        <v>1973</v>
      </c>
      <c r="O290" s="172" t="s">
        <v>1974</v>
      </c>
      <c r="P290" s="172" t="s">
        <v>102</v>
      </c>
      <c r="Q290" s="172" t="s">
        <v>103</v>
      </c>
      <c r="R290" s="172" t="s">
        <v>104</v>
      </c>
      <c r="S290" s="172" t="s">
        <v>4885</v>
      </c>
      <c r="T290" s="172" t="s">
        <v>4886</v>
      </c>
      <c r="U290" s="172" t="s">
        <v>4887</v>
      </c>
      <c r="V290" s="172" t="s">
        <v>1975</v>
      </c>
      <c r="W290" s="172" t="s">
        <v>1976</v>
      </c>
      <c r="X290" s="172" t="s">
        <v>1977</v>
      </c>
      <c r="Y290" s="172" t="s">
        <v>1978</v>
      </c>
      <c r="Z290" s="172" t="s">
        <v>1979</v>
      </c>
      <c r="AA290" s="172" t="s">
        <v>1980</v>
      </c>
      <c r="AB290" s="172" t="s">
        <v>1981</v>
      </c>
      <c r="AC290" s="172" t="s">
        <v>1982</v>
      </c>
      <c r="AD290" s="172" t="s">
        <v>1983</v>
      </c>
      <c r="AE290" s="172" t="s">
        <v>692</v>
      </c>
      <c r="AF290" s="172" t="s">
        <v>1984</v>
      </c>
      <c r="AG290" s="172" t="s">
        <v>1424</v>
      </c>
      <c r="AH290" s="172" t="s">
        <v>6034</v>
      </c>
      <c r="AI290" s="172" t="s">
        <v>6318</v>
      </c>
      <c r="AJ290" s="172" t="s">
        <v>6602</v>
      </c>
      <c r="AK290" s="173" t="s">
        <v>350</v>
      </c>
      <c r="AL290" s="174" t="s">
        <v>1985</v>
      </c>
    </row>
    <row r="291" spans="1:38" ht="15.75" x14ac:dyDescent="0.25">
      <c r="A291" s="176" t="s">
        <v>2391</v>
      </c>
      <c r="B291" s="175" t="str">
        <f t="shared" si="5"/>
        <v>Cadre réglementaire et ESMS</v>
      </c>
      <c r="C291" s="143">
        <v>285</v>
      </c>
      <c r="D291" s="172" t="s">
        <v>2390</v>
      </c>
      <c r="E291" s="172">
        <v>129</v>
      </c>
      <c r="F291" s="172" t="s">
        <v>92</v>
      </c>
      <c r="G291" s="172" t="s">
        <v>2038</v>
      </c>
      <c r="H291" s="172" t="s">
        <v>2039</v>
      </c>
      <c r="I291" s="172" t="s">
        <v>2245</v>
      </c>
      <c r="J291" s="172" t="s">
        <v>2391</v>
      </c>
      <c r="K291" s="172" t="s">
        <v>2392</v>
      </c>
      <c r="L291" s="172" t="s">
        <v>276</v>
      </c>
      <c r="M291" s="172" t="s">
        <v>2393</v>
      </c>
      <c r="N291" s="172" t="s">
        <v>2394</v>
      </c>
      <c r="O291" s="172" t="s">
        <v>2395</v>
      </c>
      <c r="P291" s="172" t="s">
        <v>102</v>
      </c>
      <c r="Q291" s="172" t="s">
        <v>103</v>
      </c>
      <c r="R291" s="172" t="s">
        <v>104</v>
      </c>
      <c r="S291" s="172" t="s">
        <v>4966</v>
      </c>
      <c r="T291" s="172" t="s">
        <v>4967</v>
      </c>
      <c r="U291" s="172" t="s">
        <v>4968</v>
      </c>
      <c r="V291" s="172" t="s">
        <v>2396</v>
      </c>
      <c r="W291" s="172" t="s">
        <v>2397</v>
      </c>
      <c r="X291" s="172" t="s">
        <v>2398</v>
      </c>
      <c r="Y291" s="172" t="s">
        <v>2399</v>
      </c>
      <c r="Z291" s="172" t="s">
        <v>2400</v>
      </c>
      <c r="AA291" s="172" t="s">
        <v>2401</v>
      </c>
      <c r="AB291" s="172" t="s">
        <v>2402</v>
      </c>
      <c r="AC291" s="172" t="s">
        <v>2403</v>
      </c>
      <c r="AD291" s="172" t="s">
        <v>2404</v>
      </c>
      <c r="AE291" s="172" t="s">
        <v>2260</v>
      </c>
      <c r="AF291" s="172" t="s">
        <v>2405</v>
      </c>
      <c r="AG291" s="172" t="s">
        <v>2406</v>
      </c>
      <c r="AH291" s="172" t="s">
        <v>6058</v>
      </c>
      <c r="AI291" s="172" t="s">
        <v>6342</v>
      </c>
      <c r="AJ291" s="172" t="s">
        <v>6626</v>
      </c>
      <c r="AK291" s="173" t="s">
        <v>350</v>
      </c>
      <c r="AL291" s="174" t="s">
        <v>2407</v>
      </c>
    </row>
    <row r="292" spans="1:38" x14ac:dyDescent="0.25">
      <c r="B292" s="142"/>
      <c r="C292" s="14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Mode_emploi</vt:lpstr>
      <vt:lpstr>MOTEUR_TEXTURES</vt:lpstr>
      <vt:lpstr>Questions_Réponses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Moteur textures modifiées fusionné PRO INTER CFA</dc:title>
  <dc:subject>Matrice fusionnée tableau 2 socle pédagogique + tableau 1 cas atelier</dc:subject>
  <dc:creator>OpenAI</dc:creator>
  <dc:description>Classeur reconstruit sans VBA, sans liens externes, sans tableaux Excel nommés, sans cellules fusionnées.</dc:description>
  <cp:lastModifiedBy>Joël Leboucher</cp:lastModifiedBy>
  <dcterms:created xsi:type="dcterms:W3CDTF">2026-06-05T05:31:41Z</dcterms:created>
  <dcterms:modified xsi:type="dcterms:W3CDTF">2026-06-06T09:56:39Z</dcterms:modified>
</cp:coreProperties>
</file>