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D:\Données\1.UPRT\0-UPRT.fait\1-UPRT.FR-SITE-WEB\ff-fiches-fabrications\ff.fiches.fabrication.2023\ffr.restaurant.2023\"/>
    </mc:Choice>
  </mc:AlternateContent>
  <xr:revisionPtr revIDLastSave="0" documentId="13_ncr:1_{356F7789-1BE8-4AC3-AAE7-6A271037F725}" xr6:coauthVersionLast="47" xr6:coauthVersionMax="47" xr10:uidLastSave="{00000000-0000-0000-0000-000000000000}"/>
  <bookViews>
    <workbookView xWindow="-120" yWindow="-120" windowWidth="29040" windowHeight="15720" xr2:uid="{00000000-000D-0000-FFFF-FFFF00000000}"/>
  </bookViews>
  <sheets>
    <sheet name="Analyse.Texte" sheetId="4"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3" i="4" l="1"/>
  <c r="J12" i="4"/>
  <c r="P6" i="4"/>
  <c r="E1" i="4" l="1"/>
  <c r="N1" i="4"/>
  <c r="P3" i="4"/>
  <c r="Q3" i="4"/>
  <c r="R3" i="4"/>
  <c r="S3" i="4"/>
  <c r="T3" i="4"/>
  <c r="U3" i="4"/>
  <c r="V3" i="4"/>
  <c r="W3" i="4"/>
  <c r="X3" i="4"/>
  <c r="Y3" i="4"/>
  <c r="Z3" i="4"/>
  <c r="AA3" i="4"/>
  <c r="AB3" i="4"/>
  <c r="AC3" i="4"/>
  <c r="AD3" i="4"/>
  <c r="AE3" i="4"/>
  <c r="AF3" i="4"/>
  <c r="AG3" i="4"/>
  <c r="AH3" i="4"/>
  <c r="AI3" i="4"/>
  <c r="AJ3" i="4"/>
  <c r="AK3" i="4"/>
  <c r="AL3" i="4"/>
  <c r="O3" i="4"/>
  <c r="AM1" i="4"/>
  <c r="AL2" i="4"/>
  <c r="AK2" i="4"/>
  <c r="AJ2" i="4"/>
  <c r="AI2" i="4"/>
  <c r="AH2" i="4"/>
  <c r="AG2" i="4"/>
  <c r="AF2" i="4"/>
  <c r="AE2" i="4"/>
  <c r="AD2" i="4"/>
  <c r="AC2" i="4"/>
  <c r="AB2" i="4"/>
  <c r="AA2" i="4"/>
  <c r="Z2" i="4"/>
  <c r="Y2" i="4"/>
  <c r="X2" i="4"/>
  <c r="W2" i="4"/>
  <c r="V2" i="4"/>
  <c r="U2" i="4"/>
  <c r="T2" i="4"/>
  <c r="S2" i="4"/>
  <c r="R2" i="4"/>
  <c r="Q2" i="4"/>
  <c r="P2" i="4"/>
  <c r="O2" i="4"/>
  <c r="O21" i="4"/>
  <c r="P9" i="4" s="1"/>
  <c r="P10" i="4" l="1"/>
  <c r="R61" i="4"/>
  <c r="R60" i="4"/>
  <c r="R59" i="4"/>
  <c r="R58" i="4"/>
  <c r="R57" i="4"/>
  <c r="R56" i="4"/>
  <c r="R55" i="4"/>
  <c r="R54" i="4"/>
  <c r="R53" i="4"/>
  <c r="R52" i="4"/>
  <c r="R51" i="4"/>
  <c r="R50" i="4"/>
  <c r="R49" i="4"/>
  <c r="R48" i="4"/>
  <c r="R46" i="4"/>
  <c r="R45" i="4"/>
  <c r="R44" i="4"/>
  <c r="R43" i="4"/>
  <c r="R42" i="4"/>
  <c r="R41" i="4"/>
  <c r="R40" i="4"/>
  <c r="R39" i="4"/>
  <c r="R38" i="4"/>
  <c r="R37" i="4"/>
  <c r="R36" i="4"/>
  <c r="R35" i="4"/>
  <c r="R34" i="4"/>
  <c r="R33" i="4"/>
  <c r="R32" i="4"/>
  <c r="R31" i="4"/>
  <c r="R30" i="4"/>
  <c r="AE61" i="4"/>
  <c r="AF61" i="4" s="1"/>
  <c r="AG61" i="4" s="1"/>
  <c r="AH61" i="4" s="1"/>
  <c r="S61" i="4"/>
  <c r="Q61" i="4"/>
  <c r="AE60" i="4"/>
  <c r="AF60" i="4" s="1"/>
  <c r="AG60" i="4" s="1"/>
  <c r="AH60" i="4" s="1"/>
  <c r="S60" i="4"/>
  <c r="Q60" i="4"/>
  <c r="AE59" i="4"/>
  <c r="AF59" i="4" s="1"/>
  <c r="AG59" i="4" s="1"/>
  <c r="AH59" i="4" s="1"/>
  <c r="S59" i="4"/>
  <c r="Q59" i="4"/>
  <c r="AE58" i="4"/>
  <c r="AF58" i="4" s="1"/>
  <c r="AG58" i="4" s="1"/>
  <c r="AH58" i="4" s="1"/>
  <c r="S58" i="4"/>
  <c r="Q58" i="4"/>
  <c r="AE57" i="4"/>
  <c r="AF57" i="4" s="1"/>
  <c r="AG57" i="4" s="1"/>
  <c r="AH57" i="4" s="1"/>
  <c r="Z57" i="4"/>
  <c r="AA57" i="4" s="1"/>
  <c r="AB57" i="4" s="1"/>
  <c r="AC57" i="4" s="1"/>
  <c r="AD57" i="4" s="1"/>
  <c r="S57" i="4"/>
  <c r="Q57" i="4"/>
  <c r="AE56" i="4"/>
  <c r="AF56" i="4" s="1"/>
  <c r="AG56" i="4" s="1"/>
  <c r="AH56" i="4" s="1"/>
  <c r="Z56" i="4"/>
  <c r="AA56" i="4" s="1"/>
  <c r="AB56" i="4" s="1"/>
  <c r="AC56" i="4" s="1"/>
  <c r="AD56" i="4" s="1"/>
  <c r="S56" i="4"/>
  <c r="Q56" i="4"/>
  <c r="AE55" i="4"/>
  <c r="AF55" i="4" s="1"/>
  <c r="AG55" i="4" s="1"/>
  <c r="AH55" i="4" s="1"/>
  <c r="Z55" i="4"/>
  <c r="AA55" i="4" s="1"/>
  <c r="AB55" i="4" s="1"/>
  <c r="AC55" i="4" s="1"/>
  <c r="AD55" i="4" s="1"/>
  <c r="S55" i="4"/>
  <c r="Q55" i="4"/>
  <c r="AE54" i="4"/>
  <c r="AF54" i="4" s="1"/>
  <c r="AG54" i="4" s="1"/>
  <c r="AH54" i="4" s="1"/>
  <c r="Z54" i="4"/>
  <c r="AA54" i="4" s="1"/>
  <c r="AB54" i="4" s="1"/>
  <c r="AC54" i="4" s="1"/>
  <c r="AD54" i="4" s="1"/>
  <c r="S54" i="4"/>
  <c r="Q54" i="4"/>
  <c r="AE53" i="4"/>
  <c r="AF53" i="4" s="1"/>
  <c r="AG53" i="4" s="1"/>
  <c r="AH53" i="4" s="1"/>
  <c r="Z53" i="4"/>
  <c r="AA53" i="4" s="1"/>
  <c r="AB53" i="4" s="1"/>
  <c r="AC53" i="4" s="1"/>
  <c r="AD53" i="4" s="1"/>
  <c r="S53" i="4"/>
  <c r="Q53" i="4"/>
  <c r="AE52" i="4"/>
  <c r="AF52" i="4" s="1"/>
  <c r="AG52" i="4" s="1"/>
  <c r="AH52" i="4" s="1"/>
  <c r="Z52" i="4"/>
  <c r="AA52" i="4" s="1"/>
  <c r="AB52" i="4" s="1"/>
  <c r="AC52" i="4" s="1"/>
  <c r="AD52" i="4" s="1"/>
  <c r="S52" i="4"/>
  <c r="Q52" i="4"/>
  <c r="AE51" i="4"/>
  <c r="AF51" i="4" s="1"/>
  <c r="AG51" i="4" s="1"/>
  <c r="AH51" i="4" s="1"/>
  <c r="AI51" i="4" s="1"/>
  <c r="Z51" i="4"/>
  <c r="AA51" i="4" s="1"/>
  <c r="AB51" i="4" s="1"/>
  <c r="AC51" i="4" s="1"/>
  <c r="AD51" i="4" s="1"/>
  <c r="S51" i="4"/>
  <c r="Q51" i="4"/>
  <c r="AE50" i="4"/>
  <c r="AF50" i="4" s="1"/>
  <c r="AG50" i="4" s="1"/>
  <c r="AH50" i="4" s="1"/>
  <c r="AJ50" i="4" s="1"/>
  <c r="Z50" i="4"/>
  <c r="AA50" i="4" s="1"/>
  <c r="AB50" i="4" s="1"/>
  <c r="AC50" i="4" s="1"/>
  <c r="AD50" i="4" s="1"/>
  <c r="S50" i="4"/>
  <c r="Q50" i="4"/>
  <c r="AE49" i="4"/>
  <c r="AF49" i="4" s="1"/>
  <c r="AG49" i="4" s="1"/>
  <c r="AH49" i="4" s="1"/>
  <c r="Z49" i="4"/>
  <c r="AA49" i="4" s="1"/>
  <c r="AB49" i="4" s="1"/>
  <c r="AC49" i="4" s="1"/>
  <c r="AD49" i="4" s="1"/>
  <c r="S49" i="4"/>
  <c r="Q49" i="4"/>
  <c r="AE48" i="4"/>
  <c r="AF48" i="4" s="1"/>
  <c r="AG48" i="4" s="1"/>
  <c r="AH48" i="4" s="1"/>
  <c r="Z48" i="4"/>
  <c r="AA48" i="4" s="1"/>
  <c r="AB48" i="4" s="1"/>
  <c r="AC48" i="4" s="1"/>
  <c r="AD48" i="4" s="1"/>
  <c r="S48" i="4"/>
  <c r="Q48" i="4"/>
  <c r="AE47" i="4"/>
  <c r="AF47" i="4" s="1"/>
  <c r="AG47" i="4" s="1"/>
  <c r="AH47" i="4" s="1"/>
  <c r="Z47" i="4"/>
  <c r="AA47" i="4" s="1"/>
  <c r="AB47" i="4" s="1"/>
  <c r="AC47" i="4" s="1"/>
  <c r="AD47" i="4" s="1"/>
  <c r="Q47" i="4"/>
  <c r="AE46" i="4"/>
  <c r="AF46" i="4" s="1"/>
  <c r="AG46" i="4" s="1"/>
  <c r="AH46" i="4" s="1"/>
  <c r="Z46" i="4"/>
  <c r="AA46" i="4" s="1"/>
  <c r="AB46" i="4" s="1"/>
  <c r="AC46" i="4" s="1"/>
  <c r="AD46" i="4" s="1"/>
  <c r="S46" i="4"/>
  <c r="Q46" i="4"/>
  <c r="AE45" i="4"/>
  <c r="AF45" i="4" s="1"/>
  <c r="AG45" i="4" s="1"/>
  <c r="AH45" i="4" s="1"/>
  <c r="Z45" i="4"/>
  <c r="AA45" i="4" s="1"/>
  <c r="AB45" i="4" s="1"/>
  <c r="AC45" i="4" s="1"/>
  <c r="AD45" i="4" s="1"/>
  <c r="S45" i="4"/>
  <c r="Q45" i="4"/>
  <c r="AE44" i="4"/>
  <c r="AF44" i="4" s="1"/>
  <c r="AG44" i="4" s="1"/>
  <c r="AH44" i="4" s="1"/>
  <c r="Z44" i="4"/>
  <c r="AA44" i="4" s="1"/>
  <c r="AB44" i="4" s="1"/>
  <c r="AC44" i="4" s="1"/>
  <c r="AD44" i="4" s="1"/>
  <c r="S44" i="4"/>
  <c r="Q44" i="4"/>
  <c r="AE43" i="4"/>
  <c r="AF43" i="4" s="1"/>
  <c r="AG43" i="4" s="1"/>
  <c r="AH43" i="4" s="1"/>
  <c r="Z43" i="4"/>
  <c r="AA43" i="4" s="1"/>
  <c r="AB43" i="4" s="1"/>
  <c r="AC43" i="4" s="1"/>
  <c r="AD43" i="4" s="1"/>
  <c r="S43" i="4"/>
  <c r="Q43" i="4"/>
  <c r="AE42" i="4"/>
  <c r="AF42" i="4" s="1"/>
  <c r="AG42" i="4" s="1"/>
  <c r="AH42" i="4" s="1"/>
  <c r="Z42" i="4"/>
  <c r="AA42" i="4" s="1"/>
  <c r="AB42" i="4" s="1"/>
  <c r="AC42" i="4" s="1"/>
  <c r="AD42" i="4" s="1"/>
  <c r="S42" i="4"/>
  <c r="Q42" i="4"/>
  <c r="AE41" i="4"/>
  <c r="AF41" i="4" s="1"/>
  <c r="AG41" i="4" s="1"/>
  <c r="AH41" i="4" s="1"/>
  <c r="Z41" i="4"/>
  <c r="AA41" i="4" s="1"/>
  <c r="AB41" i="4" s="1"/>
  <c r="AC41" i="4" s="1"/>
  <c r="AD41" i="4" s="1"/>
  <c r="S41" i="4"/>
  <c r="Q41" i="4"/>
  <c r="AE40" i="4"/>
  <c r="AF40" i="4" s="1"/>
  <c r="AG40" i="4" s="1"/>
  <c r="AH40" i="4" s="1"/>
  <c r="Z40" i="4"/>
  <c r="AA40" i="4" s="1"/>
  <c r="AB40" i="4" s="1"/>
  <c r="AC40" i="4" s="1"/>
  <c r="AD40" i="4" s="1"/>
  <c r="S40" i="4"/>
  <c r="Q40" i="4"/>
  <c r="AE39" i="4"/>
  <c r="AF39" i="4" s="1"/>
  <c r="AG39" i="4" s="1"/>
  <c r="AH39" i="4" s="1"/>
  <c r="Z39" i="4"/>
  <c r="AA39" i="4" s="1"/>
  <c r="AB39" i="4" s="1"/>
  <c r="AC39" i="4" s="1"/>
  <c r="AD39" i="4" s="1"/>
  <c r="S39" i="4"/>
  <c r="Q39" i="4"/>
  <c r="AE38" i="4"/>
  <c r="AF38" i="4" s="1"/>
  <c r="AG38" i="4" s="1"/>
  <c r="AH38" i="4" s="1"/>
  <c r="Z38" i="4"/>
  <c r="AA38" i="4" s="1"/>
  <c r="AB38" i="4" s="1"/>
  <c r="AC38" i="4" s="1"/>
  <c r="AD38" i="4" s="1"/>
  <c r="S38" i="4"/>
  <c r="Q38" i="4"/>
  <c r="AE37" i="4"/>
  <c r="AF37" i="4" s="1"/>
  <c r="AG37" i="4" s="1"/>
  <c r="AH37" i="4" s="1"/>
  <c r="Z37" i="4"/>
  <c r="AA37" i="4" s="1"/>
  <c r="AB37" i="4" s="1"/>
  <c r="AC37" i="4" s="1"/>
  <c r="AD37" i="4" s="1"/>
  <c r="S37" i="4"/>
  <c r="Q37" i="4"/>
  <c r="AE36" i="4"/>
  <c r="AF36" i="4" s="1"/>
  <c r="AG36" i="4" s="1"/>
  <c r="AH36" i="4" s="1"/>
  <c r="Z36" i="4"/>
  <c r="AA36" i="4" s="1"/>
  <c r="AB36" i="4" s="1"/>
  <c r="AC36" i="4" s="1"/>
  <c r="AD36" i="4" s="1"/>
  <c r="S36" i="4"/>
  <c r="Q36" i="4"/>
  <c r="AE35" i="4"/>
  <c r="AF35" i="4" s="1"/>
  <c r="AG35" i="4" s="1"/>
  <c r="AH35" i="4" s="1"/>
  <c r="AI35" i="4" s="1"/>
  <c r="Z35" i="4"/>
  <c r="AA35" i="4" s="1"/>
  <c r="AB35" i="4" s="1"/>
  <c r="AC35" i="4" s="1"/>
  <c r="AD35" i="4" s="1"/>
  <c r="S35" i="4"/>
  <c r="Q35" i="4"/>
  <c r="AE34" i="4"/>
  <c r="AF34" i="4" s="1"/>
  <c r="AG34" i="4" s="1"/>
  <c r="AH34" i="4" s="1"/>
  <c r="AI34" i="4" s="1"/>
  <c r="Z34" i="4"/>
  <c r="AA34" i="4" s="1"/>
  <c r="AB34" i="4" s="1"/>
  <c r="AC34" i="4" s="1"/>
  <c r="AD34" i="4" s="1"/>
  <c r="S34" i="4"/>
  <c r="Q34" i="4"/>
  <c r="AE33" i="4"/>
  <c r="AF33" i="4" s="1"/>
  <c r="AG33" i="4" s="1"/>
  <c r="AH33" i="4" s="1"/>
  <c r="Z33" i="4"/>
  <c r="AA33" i="4" s="1"/>
  <c r="AB33" i="4" s="1"/>
  <c r="AC33" i="4" s="1"/>
  <c r="AD33" i="4" s="1"/>
  <c r="S33" i="4"/>
  <c r="Q33" i="4"/>
  <c r="AE32" i="4"/>
  <c r="AF32" i="4" s="1"/>
  <c r="AG32" i="4" s="1"/>
  <c r="AH32" i="4" s="1"/>
  <c r="Z32" i="4"/>
  <c r="AA32" i="4" s="1"/>
  <c r="AB32" i="4" s="1"/>
  <c r="AC32" i="4" s="1"/>
  <c r="AD32" i="4" s="1"/>
  <c r="S32" i="4"/>
  <c r="Q32" i="4"/>
  <c r="AE31" i="4"/>
  <c r="AF31" i="4" s="1"/>
  <c r="AG31" i="4" s="1"/>
  <c r="AH31" i="4" s="1"/>
  <c r="Z31" i="4"/>
  <c r="AA31" i="4" s="1"/>
  <c r="AB31" i="4" s="1"/>
  <c r="AC31" i="4" s="1"/>
  <c r="AD31" i="4" s="1"/>
  <c r="S31" i="4"/>
  <c r="Q31" i="4"/>
  <c r="AE30" i="4"/>
  <c r="AF30" i="4" s="1"/>
  <c r="AG30" i="4" s="1"/>
  <c r="AH30" i="4" s="1"/>
  <c r="Z30" i="4"/>
  <c r="AA30" i="4" s="1"/>
  <c r="AB30" i="4" s="1"/>
  <c r="AC30" i="4" s="1"/>
  <c r="AD30" i="4" s="1"/>
  <c r="S30" i="4"/>
  <c r="Q30" i="4"/>
  <c r="AE29" i="4"/>
  <c r="AF29" i="4" s="1"/>
  <c r="AG29" i="4" s="1"/>
  <c r="AH29" i="4" s="1"/>
  <c r="Z29" i="4"/>
  <c r="AA29" i="4" s="1"/>
  <c r="AB29" i="4" s="1"/>
  <c r="AC29" i="4" s="1"/>
  <c r="AD29" i="4" s="1"/>
  <c r="Q29" i="4"/>
  <c r="AE28" i="4"/>
  <c r="AF28" i="4" s="1"/>
  <c r="AG28" i="4" s="1"/>
  <c r="AH28" i="4" s="1"/>
  <c r="Z28" i="4"/>
  <c r="AA28" i="4" s="1"/>
  <c r="AB28" i="4" s="1"/>
  <c r="AC28" i="4" s="1"/>
  <c r="AD28" i="4" s="1"/>
  <c r="Q28" i="4"/>
  <c r="AE27" i="4"/>
  <c r="AF27" i="4" s="1"/>
  <c r="AG27" i="4" s="1"/>
  <c r="AH27" i="4" s="1"/>
  <c r="Z27" i="4"/>
  <c r="AA27" i="4" s="1"/>
  <c r="AB27" i="4" s="1"/>
  <c r="AC27" i="4" s="1"/>
  <c r="AD27" i="4" s="1"/>
  <c r="Q27" i="4"/>
  <c r="AE26" i="4"/>
  <c r="AF26" i="4" s="1"/>
  <c r="AG26" i="4" s="1"/>
  <c r="AH26" i="4" s="1"/>
  <c r="Z26" i="4"/>
  <c r="AA26" i="4" s="1"/>
  <c r="AB26" i="4" s="1"/>
  <c r="AC26" i="4" s="1"/>
  <c r="AD26" i="4" s="1"/>
  <c r="Q26" i="4"/>
  <c r="AE25" i="4"/>
  <c r="AF25" i="4" s="1"/>
  <c r="AG25" i="4" s="1"/>
  <c r="AH25" i="4" s="1"/>
  <c r="Z25" i="4"/>
  <c r="AA25" i="4" s="1"/>
  <c r="AB25" i="4" s="1"/>
  <c r="AC25" i="4" s="1"/>
  <c r="AD25" i="4" s="1"/>
  <c r="Q25" i="4"/>
  <c r="AE24" i="4"/>
  <c r="AF24" i="4" s="1"/>
  <c r="AG24" i="4" s="1"/>
  <c r="AH24" i="4" s="1"/>
  <c r="Z24" i="4"/>
  <c r="AA24" i="4" s="1"/>
  <c r="AB24" i="4" s="1"/>
  <c r="AC24" i="4" s="1"/>
  <c r="AD24" i="4" s="1"/>
  <c r="Q24" i="4"/>
  <c r="AE23" i="4"/>
  <c r="AF23" i="4" s="1"/>
  <c r="AG23" i="4" s="1"/>
  <c r="AH23" i="4" s="1"/>
  <c r="Z23" i="4"/>
  <c r="AA23" i="4" s="1"/>
  <c r="AB23" i="4" s="1"/>
  <c r="AC23" i="4" s="1"/>
  <c r="AD23" i="4" s="1"/>
  <c r="Q23" i="4"/>
  <c r="AE22" i="4"/>
  <c r="AF22" i="4" s="1"/>
  <c r="AG22" i="4" s="1"/>
  <c r="AH22" i="4" s="1"/>
  <c r="Z22" i="4"/>
  <c r="AA22" i="4" s="1"/>
  <c r="AB22" i="4" s="1"/>
  <c r="AC22" i="4" s="1"/>
  <c r="AD22" i="4" s="1"/>
  <c r="Q22" i="4"/>
  <c r="Z21" i="4"/>
  <c r="AA21" i="4" s="1"/>
  <c r="AB21" i="4" s="1"/>
  <c r="AC21" i="4" s="1"/>
  <c r="Z20" i="4"/>
  <c r="AA20" i="4" s="1"/>
  <c r="AB20" i="4" s="1"/>
  <c r="AC20" i="4" s="1"/>
  <c r="Z19" i="4"/>
  <c r="AA19" i="4" s="1"/>
  <c r="AB19" i="4" s="1"/>
  <c r="AC19" i="4" s="1"/>
  <c r="Z18" i="4"/>
  <c r="AA18" i="4" s="1"/>
  <c r="AB18" i="4" s="1"/>
  <c r="AC18" i="4" s="1"/>
  <c r="Z17" i="4"/>
  <c r="AA17" i="4" s="1"/>
  <c r="AB17" i="4" s="1"/>
  <c r="AC17" i="4" s="1"/>
  <c r="Z16" i="4"/>
  <c r="AA16" i="4" s="1"/>
  <c r="AB16" i="4" s="1"/>
  <c r="AC16" i="4" s="1"/>
  <c r="Z15" i="4"/>
  <c r="AA15" i="4" s="1"/>
  <c r="AB15" i="4" s="1"/>
  <c r="AC15" i="4" s="1"/>
  <c r="Z14" i="4"/>
  <c r="AA14" i="4" s="1"/>
  <c r="AB14" i="4" s="1"/>
  <c r="AC14" i="4" s="1"/>
  <c r="Z13" i="4"/>
  <c r="AA13" i="4" s="1"/>
  <c r="AB13" i="4" s="1"/>
  <c r="AC13" i="4" s="1"/>
  <c r="Z12" i="4"/>
  <c r="AA12" i="4" s="1"/>
  <c r="AB12" i="4" s="1"/>
  <c r="AC12" i="4" s="1"/>
  <c r="Z11" i="4"/>
  <c r="AA11" i="4" s="1"/>
  <c r="AB11" i="4" s="1"/>
  <c r="AC11" i="4" s="1"/>
  <c r="Z10" i="4"/>
  <c r="AA10" i="4" s="1"/>
  <c r="AB10" i="4" s="1"/>
  <c r="AC10" i="4" s="1"/>
  <c r="Z9" i="4"/>
  <c r="AA9" i="4" s="1"/>
  <c r="AB9" i="4" s="1"/>
  <c r="AC9" i="4" s="1"/>
  <c r="Z8" i="4"/>
  <c r="F8" i="4"/>
  <c r="AA8" i="4" l="1"/>
  <c r="AB8" i="4" s="1"/>
  <c r="AC8" i="4" s="1"/>
  <c r="AD12" i="4" s="1"/>
  <c r="AD21" i="4"/>
  <c r="AJ34" i="4"/>
  <c r="AJ58" i="4"/>
  <c r="AI58" i="4"/>
  <c r="AJ32" i="4"/>
  <c r="AI32" i="4"/>
  <c r="AJ47" i="4"/>
  <c r="AI47" i="4"/>
  <c r="AI30" i="4"/>
  <c r="AJ30" i="4"/>
  <c r="AJ60" i="4"/>
  <c r="AI60" i="4"/>
  <c r="AJ28" i="4"/>
  <c r="AI28" i="4"/>
  <c r="AJ29" i="4"/>
  <c r="AI29" i="4"/>
  <c r="AJ31" i="4"/>
  <c r="AI31" i="4"/>
  <c r="AJ33" i="4"/>
  <c r="AI33" i="4"/>
  <c r="AJ45" i="4"/>
  <c r="AI45" i="4"/>
  <c r="AJ46" i="4"/>
  <c r="AI46" i="4"/>
  <c r="AJ49" i="4"/>
  <c r="AI49" i="4"/>
  <c r="AJ48" i="4"/>
  <c r="AI48" i="4"/>
  <c r="AJ56" i="4"/>
  <c r="AI56" i="4"/>
  <c r="AJ36" i="4"/>
  <c r="AI36" i="4"/>
  <c r="AI41" i="4"/>
  <c r="AJ41" i="4"/>
  <c r="AJ51" i="4"/>
  <c r="AJ59" i="4"/>
  <c r="AI59" i="4"/>
  <c r="AI23" i="4"/>
  <c r="AJ23" i="4"/>
  <c r="AJ39" i="4"/>
  <c r="AI39" i="4"/>
  <c r="AJ54" i="4"/>
  <c r="AI54" i="4"/>
  <c r="AJ38" i="4"/>
  <c r="AI38" i="4"/>
  <c r="AJ53" i="4"/>
  <c r="AI53" i="4"/>
  <c r="AJ27" i="4"/>
  <c r="AI27" i="4"/>
  <c r="AJ25" i="4"/>
  <c r="AI25" i="4"/>
  <c r="AJ37" i="4"/>
  <c r="AI37" i="4"/>
  <c r="AI57" i="4"/>
  <c r="AJ57" i="4"/>
  <c r="F9" i="4"/>
  <c r="AJ52" i="4"/>
  <c r="AI52" i="4"/>
  <c r="AJ44" i="4"/>
  <c r="AI44" i="4"/>
  <c r="AI26" i="4"/>
  <c r="AJ26" i="4"/>
  <c r="AI24" i="4"/>
  <c r="AJ24" i="4"/>
  <c r="AJ22" i="4"/>
  <c r="AI22" i="4"/>
  <c r="AJ40" i="4"/>
  <c r="AI40" i="4"/>
  <c r="AI50" i="4"/>
  <c r="AJ55" i="4"/>
  <c r="AI55" i="4"/>
  <c r="AJ43" i="4"/>
  <c r="AI43" i="4"/>
  <c r="AJ35" i="4"/>
  <c r="AJ42" i="4"/>
  <c r="AI42" i="4"/>
  <c r="AJ61" i="4"/>
  <c r="AI61" i="4"/>
  <c r="AD8" i="4" l="1"/>
  <c r="AK8" i="4" s="1"/>
  <c r="AD13" i="4"/>
  <c r="AD16" i="4"/>
  <c r="AD20" i="4"/>
  <c r="AD14" i="4"/>
  <c r="AD17" i="4"/>
  <c r="AD15" i="4"/>
  <c r="AD18" i="4"/>
  <c r="AD19" i="4"/>
  <c r="AD10" i="4"/>
  <c r="AD11" i="4"/>
  <c r="AD9" i="4"/>
  <c r="AK9" i="4" l="1"/>
  <c r="AK10" i="4" s="1"/>
  <c r="AK11" i="4" s="1"/>
  <c r="AK12" i="4" s="1"/>
  <c r="AK13" i="4" s="1"/>
  <c r="AK14" i="4" s="1"/>
  <c r="AK15" i="4" s="1"/>
  <c r="AK16" i="4" s="1"/>
  <c r="AK17" i="4" s="1"/>
  <c r="AK18" i="4" s="1"/>
  <c r="AK19" i="4" s="1"/>
  <c r="AK20" i="4" s="1"/>
  <c r="AK21" i="4" s="1"/>
  <c r="AK22" i="4" s="1"/>
  <c r="AK23" i="4" s="1"/>
  <c r="AK24" i="4" s="1"/>
  <c r="AK25" i="4" s="1"/>
  <c r="AK26" i="4" s="1"/>
  <c r="AK27" i="4" s="1"/>
  <c r="AK28"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50" i="4" s="1"/>
  <c r="AK51" i="4" s="1"/>
  <c r="AK52" i="4" s="1"/>
  <c r="AK53" i="4" s="1"/>
  <c r="AK54" i="4" s="1"/>
  <c r="AK55" i="4" s="1"/>
  <c r="AK56" i="4" s="1"/>
  <c r="AK57" i="4" s="1"/>
  <c r="P14" i="4" s="1"/>
  <c r="R47" i="4" s="1"/>
  <c r="S47" i="4" s="1"/>
  <c r="R27" i="4" l="1"/>
  <c r="S27" i="4" s="1"/>
  <c r="R24" i="4"/>
  <c r="S24" i="4" s="1"/>
  <c r="R25" i="4"/>
  <c r="S25" i="4" s="1"/>
  <c r="R29" i="4"/>
  <c r="S29" i="4" s="1"/>
  <c r="R28" i="4"/>
  <c r="S28" i="4" s="1"/>
  <c r="R22" i="4"/>
  <c r="S22" i="4" s="1"/>
  <c r="R23" i="4"/>
  <c r="S23" i="4" s="1"/>
  <c r="R26" i="4"/>
  <c r="S26" i="4" s="1"/>
  <c r="J3" i="4" a="1"/>
  <c r="J3" i="4" s="1"/>
  <c r="F10" i="4" l="1"/>
  <c r="F1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<sst xmlns="http://schemas.openxmlformats.org/spreadsheetml/2006/main" count="86" uniqueCount="73">
  <si>
    <t>Résultat</t>
  </si>
  <si>
    <t>Valeur</t>
  </si>
  <si>
    <t>Zone technique - ne pas modifier</t>
  </si>
  <si>
    <t>Saisir la recette en C5:C54 et les mots-clés en P19:P58. Q se remplit seule à 1 point.</t>
  </si>
  <si>
    <t>Mots-clés saisis</t>
  </si>
  <si>
    <t>N°</t>
  </si>
  <si>
    <t>Score max</t>
  </si>
  <si>
    <t>Ligne nettoyage 1</t>
  </si>
  <si>
    <t>Ligne nettoyage 2</t>
  </si>
  <si>
    <t>Ligne accents 1</t>
  </si>
  <si>
    <t>Ligne normalisée</t>
  </si>
  <si>
    <t>Ligne unique</t>
  </si>
  <si>
    <t>Mot nettoyage 1</t>
  </si>
  <si>
    <t>Mot nettoyage 2</t>
  </si>
  <si>
    <t>Mot accents 1</t>
  </si>
  <si>
    <t>Mot normalisé</t>
  </si>
  <si>
    <t>Pluriel s</t>
  </si>
  <si>
    <t>Pluriel x/aux</t>
  </si>
  <si>
    <t>Dans un grand saladier, fouettez 3 œufs avec 150 g de sucre jusqu’à obtenir un mélange clair et mousseux. Ce stade apporte du volume et du moelleux.</t>
  </si>
  <si>
    <t>Mots-clés trouvés</t>
  </si>
  <si>
    <t>Incorporez 200 g de farine et la pincée de sel. Mélangez doucement. Ajoutez 100 g de beurre fondu puis 1 cuillère à café de cannelle. Ne travaillez pas trop la pâte pour éviter de la rendre lourde.</t>
  </si>
  <si>
    <t>Note /20</t>
  </si>
  <si>
    <t>Intégrez les pommes à la pâte en les répartissant bien. Beurrez et farinez le moule. Versez la préparation et lissez le dessus.</t>
  </si>
  <si>
    <t>Enfournez 35 à 40 minutes. Vérifiez la cuisson avec la lame d’un couteau : elle doit ressortir propre. Si le dessus colore trop vite, posez une feuille de papier cuisson pour protéger la surface.</t>
  </si>
  <si>
    <t>Avant d’enfourner, saupoudrez 1 cuillère à soupe de sucre sur le dessus. À la cuisson, il forme une fine croûte légèrement croustillante. Laissez le gâteau tiédir 10 à 15 minutes avant de le démouler. Il se tient mieux et garde son moelleux.</t>
  </si>
  <si>
    <t>Comment le servir pour faire plaisir à tout le monde</t>
  </si>
  <si>
    <t>Ce gâteau aux pommes fonctionne tel quel. Pour plus de gourmandise, servez-le tiède avec une boule de glace à la vanille. La glace fondante contre le gâteau chaud est très agréable.</t>
  </si>
  <si>
    <t>Ne pas modifier cette zone.</t>
  </si>
  <si>
    <t>Une cuillerée de crème fraîche épaisse ou un filet de caramel tiède transforme l’assiette en vrai régal. Il convient aussi bien au goûter qu’au brunch ou en dessert après un repas léger.</t>
  </si>
  <si>
    <t>Variantes faciles si vous aimez changer un peu</t>
  </si>
  <si>
    <t>Ajoutez 50 g de noix concassées pour du croquant.</t>
  </si>
  <si>
    <t>Incorporez 50 g de raisins secs réhydratés pour des notes plus rondes.</t>
  </si>
  <si>
    <t>Remplacez la cannelle par une pincée de muscade pour un profil plus chaleureux.</t>
  </si>
  <si>
    <t>Servez avec une compote de pommes maison pour accentuer le fruit sans alourdir l’assiette.</t>
  </si>
  <si>
    <t>Mot-clé à trouver</t>
  </si>
  <si>
    <t>Points</t>
  </si>
  <si>
    <t>Trouvé ?</t>
  </si>
  <si>
    <t>Points obtenus</t>
  </si>
  <si>
    <t>sucre</t>
  </si>
  <si>
    <t>pommes</t>
  </si>
  <si>
    <t>beurre</t>
  </si>
  <si>
    <t>cannelle</t>
  </si>
  <si>
    <t>sel</t>
  </si>
  <si>
    <t>œufs</t>
  </si>
  <si>
    <t>caramel</t>
  </si>
  <si>
    <t>farine</t>
  </si>
  <si>
    <t>Zone technique automatique</t>
  </si>
  <si>
    <t>Collez votre question ►</t>
  </si>
  <si>
    <t>La question n'a aucune incidence sur le scoring .Elle sert à rappeler sur quel sujet le candidat doit saisir ou coller sa réponse colonne C lignes 8 à 57</t>
  </si>
  <si>
    <t>Tous les collages de sources externes se font par Collage spécial 1.2.3. Valeur pour ne pas "polluer" le document par des mises en formes et des espaces invisibles à l'œil</t>
  </si>
  <si>
    <t>quand tu recopies depuis le chat, certains caractères (= et parfois les " ou :) se font altérer (collage “intelligent”, auto-correction, ou guillemets typographiques)</t>
  </si>
  <si>
    <t>Texte du candidat</t>
  </si>
  <si>
    <t xml:space="preserve">📋 MODE D'EMPLOI EXPRESS </t>
  </si>
  <si>
    <t>MASQUEZ</t>
  </si>
  <si>
    <t>⓪①②③④⑤⑥⑦⑧⑨⑩⑪⑫⑬⑭⑮⑯⑰⑱⑲⑳ '@ ! " # &amp;</t>
  </si>
  <si>
    <t>cliquez sur la colonne  C et sélectionnez dans la barre de formule le numéro ou la lettre qui vous intéresse choisissez la police de caractères et la couleur qui vous conviennent</t>
  </si>
  <si>
    <t>⓿❶❷❸❹❺❻❼❽❾❿⓫⓬⓭⓮⓯⓰⓱⓲⓳⓴ ►◄ ▲ ▼</t>
  </si>
  <si>
    <t>Voici une alternative en combinant les symboles disponibles :</t>
  </si>
  <si>
    <r>
      <t xml:space="preserve">Le chiffre </t>
    </r>
    <r>
      <rPr>
        <sz val="11"/>
        <color theme="0"/>
        <rFont val="Calibri"/>
        <family val="2"/>
        <scheme val="minor"/>
      </rPr>
      <t>10 utilise 🔟, et à partir de 11, j’ai combiné les chiffres disponibles pour garder une cohérence visuelle. 😊 ChatGPT</t>
    </r>
  </si>
  <si>
    <t>0️⃣ 1️⃣ 2️⃣ 3️⃣ 4️⃣ 5️⃣ 6️⃣ 7️⃣ 8️⃣ 9️⃣ 🔟 1️⃣1️⃣ 1️⃣2️⃣ 1️⃣3️⃣ 1️⃣4️⃣ 1️⃣5️⃣ 1️⃣6️⃣ 1️⃣7️⃣ 1️⃣8️⃣ 1️⃣9️⃣ 2️⃣0️⃣</t>
  </si>
  <si>
    <t xml:space="preserve">1️⃣1️⃣ </t>
  </si>
  <si>
    <t>1️⃣2️⃣</t>
  </si>
  <si>
    <t>3️⃣ les notations sont automatiques</t>
  </si>
  <si>
    <t>Cellule technique utile : contient le texte analysé</t>
  </si>
  <si>
    <t>recette d'une tarte aux pommes</t>
  </si>
  <si>
    <t>📋 MODE D'EMPLOI EXPRESS FORMATEUR</t>
  </si>
  <si>
    <t>Analyse texte - moteur simple et robuste</t>
  </si>
  <si>
    <t>Auteur : Joel Leboucher • Rochefort sur Mer |  Date : 03Mars 2026  |  heure : 11h30 |  Document réalisé avec l'aide de ChatGPT  |</t>
  </si>
  <si>
    <t>Adresse PC</t>
  </si>
  <si>
    <t>Colonnes masquées ▼</t>
  </si>
  <si>
    <t>lorsque vous masquez des colonnes tapez sur la toche F9 pour actualiser</t>
  </si>
  <si>
    <t>2️⃣saisissez ou collez vos Mots clés à rechercher dans la réponse du candidat  (si collage = collage spécial Valeurs)</t>
  </si>
  <si>
    <t>les notations sont automatiques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</si>
</sst>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name val="Carlito"/>
    </font>
    <font>
      <sz val="11"/>
      <color theme="1"/>
      <name val="Calibri"/>
      <family val="2"/>
      <scheme val="minor"/>
    </font>
    <font>
      <b/>
      <sz val="14"/>
      <color rgb="FFFFFFFF"/>
      <name val="Carlito"/>
      <family val="2"/>
    </font>
    <font>
      <i/>
      <sz val="11"/>
      <color rgb="FF1F1F1F"/>
      <name val="Carlito"/>
      <family val="2"/>
    </font>
    <font>
      <b/>
      <sz val="11"/>
      <name val="Carlito"/>
      <family val="2"/>
    </font>
    <font>
      <b/>
      <i/>
      <sz val="11"/>
      <color rgb="FF1F1F1F"/>
      <name val="Carlito"/>
      <family val="2"/>
    </font>
    <font>
      <b/>
      <sz val="14"/>
      <name val="Carlito"/>
      <family val="2"/>
    </font>
    <font>
      <b/>
      <sz val="11"/>
      <color rgb="FFFFFFFF"/>
      <name val="Carlito"/>
      <family val="2"/>
    </font>
    <font>
      <sz val="11"/>
      <name val="Carlito"/>
      <family val="2"/>
    </font>
    <font>
      <b/>
      <sz val="10"/>
      <color rgb="FFFFFFFF"/>
      <name val="Carlito"/>
      <family val="2"/>
    </font>
    <font>
      <b/>
      <sz val="11"/>
      <color theme="0"/>
      <name val="Calibri"/>
      <family val="2"/>
      <scheme val="minor"/>
    </font>
    <font>
      <sz val="11"/>
      <color theme="0"/>
      <name val="Calibri"/>
      <family val="2"/>
      <scheme val="minor"/>
    </font>
    <font>
      <b/>
      <sz val="11"/>
      <color rgb="FF1F1F1F"/>
      <name val="Carlito"/>
      <family val="2"/>
    </font>
    <font>
      <sz val="11"/>
      <color theme="1"/>
      <name val="Calibri"/>
      <family val="2"/>
    </font>
    <font>
      <b/>
      <sz val="12"/>
      <color rgb="FFC00000"/>
      <name val="Calibri"/>
      <family val="2"/>
    </font>
    <font>
      <b/>
      <sz val="14"/>
      <color rgb="FF0033CC"/>
      <name val="Calibri"/>
      <family val="2"/>
      <scheme val="minor"/>
    </font>
    <font>
      <b/>
      <sz val="14"/>
      <color rgb="FFC00000"/>
      <name val="Calibri"/>
      <family val="2"/>
      <scheme val="minor"/>
    </font>
    <font>
      <b/>
      <sz val="14"/>
      <color theme="9" tint="-0.499984740745262"/>
      <name val="Calibri"/>
      <family val="2"/>
      <scheme val="minor"/>
    </font>
    <font>
      <sz val="10"/>
      <name val="Arial"/>
      <family val="2"/>
    </font>
    <font>
      <b/>
      <sz val="12"/>
      <color rgb="FF0033CC"/>
      <name val="Carlito"/>
      <family val="2"/>
    </font>
    <font>
      <b/>
      <sz val="12"/>
      <color theme="0"/>
      <name val="Calibri"/>
      <family val="2"/>
    </font>
    <font>
      <sz val="12"/>
      <color theme="1"/>
      <name val="Calibri"/>
      <family val="2"/>
      <scheme val="minor"/>
    </font>
    <font>
      <sz val="11"/>
      <color theme="0"/>
      <name val="Calibri"/>
      <family val="2"/>
    </font>
    <font>
      <sz val="11"/>
      <color rgb="FF0033CC"/>
      <name val="Carlito"/>
      <family val="2"/>
    </font>
    <font>
      <b/>
      <sz val="14"/>
      <color rgb="FFC00000"/>
      <name val="Carlito"/>
      <family val="2"/>
    </font>
    <font>
      <b/>
      <sz val="10"/>
      <name val="Calibri"/>
      <family val="2"/>
      <scheme val="minor"/>
    </font>
    <font>
      <sz val="9"/>
      <name val="Calibri"/>
      <family val="2"/>
      <scheme val="minor"/>
    </font>
    <font>
      <sz val="11"/>
      <name val="Calibri"/>
      <family val="2"/>
      <scheme val="minor"/>
    </font>
    <font>
      <b/>
      <sz val="12"/>
      <name val="Carlito"/>
      <family val="2"/>
    </font>
    <font>
      <sz val="12"/>
      <color rgb="FFC00000"/>
      <name val="Calibri"/>
      <family val="2"/>
    </font>
  </fonts>
  <fills count="21">
    <fill>
      <patternFill patternType="none"/>
    </fill>
    <fill>
      <patternFill patternType="gray125"/>
    </fill>
    <fill>
      <patternFill patternType="solid">
        <fgColor rgb="FF1F4E78"/>
      </patternFill>
    </fill>
    <fill>
      <patternFill patternType="solid">
        <fgColor rgb="FFD9EAF7"/>
      </patternFill>
    </fill>
    <fill>
      <patternFill patternType="solid">
        <fgColor rgb="FFB7DEE8"/>
      </patternFill>
    </fill>
    <fill>
      <patternFill patternType="solid">
        <fgColor rgb="FF70AD47"/>
      </patternFill>
    </fill>
    <fill>
      <patternFill patternType="solid">
        <fgColor rgb="FFE2F0D9"/>
      </patternFill>
    </fill>
    <fill>
      <patternFill patternType="solid">
        <fgColor rgb="FFFFF2CC"/>
      </patternFill>
    </fill>
    <fill>
      <patternFill patternType="solid">
        <fgColor rgb="FFF4B183"/>
      </patternFill>
    </fill>
    <fill>
      <patternFill patternType="solid">
        <fgColor rgb="FF5B9BD5"/>
      </patternFill>
    </fill>
    <fill>
      <patternFill patternType="solid">
        <fgColor rgb="FFEDEDED"/>
      </patternFill>
    </fill>
    <fill>
      <patternFill patternType="solid">
        <fgColor theme="0" tint="-0.14999847407452621"/>
        <bgColor indexed="64"/>
      </patternFill>
    </fill>
    <fill>
      <patternFill patternType="solid">
        <fgColor rgb="FF7F7F7F"/>
      </patternFill>
    </fill>
    <fill>
      <patternFill patternType="solid">
        <fgColor theme="0" tint="-4.9989318521683403E-2"/>
        <bgColor indexed="64"/>
      </patternFill>
    </fill>
    <fill>
      <patternFill patternType="solid">
        <fgColor rgb="FFFFFFCC"/>
        <bgColor indexed="64"/>
      </patternFill>
    </fill>
    <fill>
      <patternFill patternType="solid">
        <fgColor theme="0"/>
        <bgColor indexed="64"/>
      </patternFill>
    </fill>
    <fill>
      <patternFill patternType="solid">
        <fgColor rgb="FFF7FBFF"/>
      </patternFill>
    </fill>
    <fill>
      <patternFill patternType="solid">
        <fgColor rgb="FFC00000"/>
        <bgColor indexed="64"/>
      </patternFill>
    </fill>
    <fill>
      <patternFill patternType="solid">
        <fgColor rgb="FF92D050"/>
        <bgColor indexed="64"/>
      </patternFill>
    </fill>
    <fill>
      <patternFill patternType="solid">
        <fgColor theme="1" tint="0.34998626667073579"/>
        <bgColor indexed="64"/>
      </patternFill>
    </fill>
    <fill>
      <patternFill patternType="solid">
        <fgColor rgb="FF00B050"/>
        <bgColor indexed="64"/>
      </patternFill>
    </fill>
  </fills>
  <borders count="20">
    <border>
      <left/>
      <right/>
      <top/>
      <bottom/>
      <diagonal/>
    </border>
    <border>
      <left style="thin">
        <color rgb="FFC9B458"/>
      </left>
      <right style="thin">
        <color rgb="FFD9D9D9"/>
      </right>
      <top style="thin">
        <color rgb="FFC9B458"/>
      </top>
      <bottom/>
      <diagonal/>
    </border>
    <border>
      <left style="thin">
        <color rgb="FFC9B458"/>
      </left>
      <right style="thin">
        <color rgb="FFD9D9D9"/>
      </right>
      <top/>
      <bottom/>
      <diagonal/>
    </border>
    <border>
      <left style="thin">
        <color rgb="FFC9B458"/>
      </left>
      <right style="thin">
        <color rgb="FFD9D9D9"/>
      </right>
      <top/>
      <bottom style="thin">
        <color rgb="FFD9D9D9"/>
      </bottom>
      <diagonal/>
    </border>
    <border>
      <left style="thin">
        <color theme="0" tint="-0.24994659260841701"/>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right/>
      <top style="thin">
        <color rgb="FF9AA4B2"/>
      </top>
      <bottom/>
      <diagonal/>
    </border>
    <border>
      <left style="thin">
        <color rgb="FFD9D9D9"/>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5">
    <xf numFmtId="0" fontId="0" fillId="0" borderId="0"/>
    <xf numFmtId="0" fontId="13" fillId="0" borderId="0"/>
    <xf numFmtId="0" fontId="1" fillId="0" borderId="0"/>
    <xf numFmtId="0" fontId="18" fillId="0" borderId="0"/>
    <xf numFmtId="0" fontId="21" fillId="0" borderId="0"/>
  </cellStyleXfs>
  <cellXfs count="75">
    <xf numFmtId="0" fontId="0" fillId="0" borderId="0" xfId="0"/>
    <xf numFmtId="0" fontId="2" fillId="2" borderId="0" xfId="0" applyFont="1" applyFill="1" applyAlignment="1">
      <alignment vertical="center" wrapText="1"/>
    </xf>
    <xf numFmtId="0" fontId="0" fillId="11" borderId="0" xfId="0" applyFill="1" applyAlignment="1">
      <alignment horizontal="center" vertical="center"/>
    </xf>
    <xf numFmtId="0" fontId="2" fillId="2" borderId="0" xfId="0" applyFont="1" applyFill="1" applyAlignment="1">
      <alignment vertical="center"/>
    </xf>
    <xf numFmtId="0" fontId="0" fillId="0" borderId="0" xfId="0" applyAlignment="1">
      <alignment vertical="center"/>
    </xf>
    <xf numFmtId="0" fontId="7" fillId="12" borderId="0" xfId="0" applyFont="1" applyFill="1" applyAlignment="1">
      <alignment vertical="center"/>
    </xf>
    <xf numFmtId="0" fontId="3" fillId="3" borderId="0" xfId="0" applyFont="1" applyFill="1" applyAlignment="1">
      <alignment vertical="center" wrapText="1"/>
    </xf>
    <xf numFmtId="0" fontId="3" fillId="3" borderId="0" xfId="0" applyFont="1" applyFill="1" applyAlignment="1">
      <alignment vertical="center"/>
    </xf>
    <xf numFmtId="0" fontId="4" fillId="4" borderId="0" xfId="0" applyFont="1" applyFill="1" applyAlignment="1">
      <alignment horizontal="center" vertical="center" wrapText="1"/>
    </xf>
    <xf numFmtId="0" fontId="0" fillId="0" borderId="0" xfId="0" applyAlignment="1">
      <alignment vertical="center" wrapText="1"/>
    </xf>
    <xf numFmtId="0" fontId="9" fillId="12" borderId="0" xfId="0" applyFont="1" applyFill="1" applyAlignment="1">
      <alignment vertical="center"/>
    </xf>
    <xf numFmtId="0" fontId="0" fillId="0" borderId="0" xfId="0" applyAlignment="1">
      <alignment horizontal="center" vertical="center" wrapText="1"/>
    </xf>
    <xf numFmtId="0" fontId="0" fillId="11" borderId="0" xfId="0" applyFill="1" applyAlignment="1">
      <alignment vertical="center"/>
    </xf>
    <xf numFmtId="0" fontId="0" fillId="11" borderId="0" xfId="0" applyFill="1" applyAlignment="1">
      <alignment horizontal="right" vertical="center"/>
    </xf>
    <xf numFmtId="0" fontId="0" fillId="13" borderId="0" xfId="0" applyFill="1" applyAlignment="1">
      <alignment vertical="center"/>
    </xf>
    <xf numFmtId="0" fontId="4" fillId="8" borderId="0" xfId="0" applyFont="1" applyFill="1" applyAlignment="1">
      <alignment horizontal="center" vertical="center" wrapText="1"/>
    </xf>
    <xf numFmtId="0" fontId="7" fillId="9" borderId="0" xfId="0" applyFont="1" applyFill="1" applyAlignment="1">
      <alignment horizontal="center" vertical="center" wrapText="1"/>
    </xf>
    <xf numFmtId="0" fontId="4" fillId="10" borderId="0" xfId="0" applyFont="1" applyFill="1" applyAlignment="1">
      <alignment vertical="center" wrapText="1"/>
    </xf>
    <xf numFmtId="0" fontId="2" fillId="5" borderId="4"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5" fillId="6" borderId="6" xfId="0" applyFont="1" applyFill="1" applyBorder="1" applyAlignment="1">
      <alignment vertical="center" wrapText="1"/>
    </xf>
    <xf numFmtId="0" fontId="4" fillId="6" borderId="6" xfId="0" applyFont="1" applyFill="1" applyBorder="1" applyAlignment="1">
      <alignment vertical="center" wrapText="1"/>
    </xf>
    <xf numFmtId="0" fontId="4" fillId="7" borderId="7" xfId="0" applyFont="1" applyFill="1" applyBorder="1" applyAlignment="1">
      <alignment horizontal="center" vertical="center"/>
    </xf>
    <xf numFmtId="0" fontId="4" fillId="6" borderId="8" xfId="0" applyFont="1" applyFill="1" applyBorder="1" applyAlignment="1">
      <alignment vertical="center" wrapText="1"/>
    </xf>
    <xf numFmtId="0" fontId="12" fillId="7" borderId="7" xfId="0" applyFont="1" applyFill="1" applyBorder="1" applyAlignment="1">
      <alignment horizontal="center" vertical="center"/>
    </xf>
    <xf numFmtId="0" fontId="0" fillId="15" borderId="0" xfId="0" applyFill="1" applyAlignment="1">
      <alignment vertical="center"/>
    </xf>
    <xf numFmtId="0" fontId="0" fillId="15" borderId="11" xfId="0" applyFill="1" applyBorder="1" applyAlignment="1">
      <alignment vertical="center" wrapText="1"/>
    </xf>
    <xf numFmtId="0" fontId="0" fillId="15" borderId="0" xfId="0" applyFill="1" applyAlignment="1">
      <alignment vertical="center" wrapText="1"/>
    </xf>
    <xf numFmtId="0" fontId="15" fillId="15" borderId="0" xfId="0" applyFont="1" applyFill="1" applyAlignment="1">
      <alignment vertical="center"/>
    </xf>
    <xf numFmtId="0" fontId="16" fillId="15" borderId="0" xfId="0" applyFont="1" applyFill="1" applyAlignment="1">
      <alignment vertical="center" wrapText="1"/>
    </xf>
    <xf numFmtId="0" fontId="16" fillId="15" borderId="0" xfId="0" applyFont="1" applyFill="1" applyAlignment="1">
      <alignment vertical="center"/>
    </xf>
    <xf numFmtId="0" fontId="0" fillId="13" borderId="0" xfId="0" applyFill="1" applyAlignment="1">
      <alignment horizontal="right" vertical="center"/>
    </xf>
    <xf numFmtId="0" fontId="0" fillId="0" borderId="0" xfId="0" applyAlignment="1">
      <alignment horizontal="right" vertical="center"/>
    </xf>
    <xf numFmtId="0" fontId="19" fillId="14" borderId="0" xfId="0" applyFont="1" applyFill="1" applyAlignment="1">
      <alignment vertical="center" wrapText="1"/>
    </xf>
    <xf numFmtId="0" fontId="20" fillId="17" borderId="0" xfId="2" quotePrefix="1" applyFont="1" applyFill="1" applyAlignment="1">
      <alignment horizontal="center" vertical="center"/>
    </xf>
    <xf numFmtId="0" fontId="8" fillId="18" borderId="0" xfId="0" applyFont="1" applyFill="1" applyAlignment="1">
      <alignment horizontal="center" vertical="center"/>
    </xf>
    <xf numFmtId="0" fontId="11" fillId="19" borderId="0" xfId="3" applyFont="1" applyFill="1" applyAlignment="1" applyProtection="1">
      <alignment horizontal="left" vertical="center"/>
      <protection hidden="1"/>
    </xf>
    <xf numFmtId="0" fontId="10" fillId="19" borderId="0" xfId="3" applyFont="1" applyFill="1" applyAlignment="1" applyProtection="1">
      <alignment vertical="center"/>
      <protection hidden="1"/>
    </xf>
    <xf numFmtId="0" fontId="11" fillId="19" borderId="0" xfId="4" applyFont="1" applyFill="1" applyAlignment="1">
      <alignment horizontal="left" vertical="center"/>
    </xf>
    <xf numFmtId="0" fontId="22" fillId="19" borderId="0" xfId="3" applyFont="1" applyFill="1" applyAlignment="1">
      <alignment vertical="center"/>
    </xf>
    <xf numFmtId="0" fontId="17" fillId="15" borderId="0" xfId="0" applyFont="1" applyFill="1" applyAlignment="1">
      <alignment vertical="center"/>
    </xf>
    <xf numFmtId="1" fontId="6" fillId="7" borderId="9" xfId="0" applyNumberFormat="1" applyFont="1" applyFill="1" applyBorder="1" applyAlignment="1">
      <alignment horizontal="center" vertical="center"/>
    </xf>
    <xf numFmtId="0" fontId="4" fillId="8" borderId="0" xfId="0" applyFont="1" applyFill="1" applyAlignment="1">
      <alignment horizontal="left" vertical="center"/>
    </xf>
    <xf numFmtId="0" fontId="23" fillId="7" borderId="1" xfId="0" applyFont="1" applyFill="1" applyBorder="1" applyAlignment="1">
      <alignment vertical="center" wrapText="1"/>
    </xf>
    <xf numFmtId="0" fontId="23" fillId="7" borderId="2" xfId="0" applyFont="1" applyFill="1" applyBorder="1" applyAlignment="1">
      <alignment vertical="center" wrapText="1"/>
    </xf>
    <xf numFmtId="0" fontId="23" fillId="7" borderId="3" xfId="0" applyFont="1" applyFill="1" applyBorder="1" applyAlignment="1">
      <alignment vertical="center" wrapText="1"/>
    </xf>
    <xf numFmtId="0" fontId="25" fillId="20" borderId="0" xfId="3" quotePrefix="1" applyFont="1" applyFill="1" applyAlignment="1">
      <alignment horizontal="center" vertical="center"/>
    </xf>
    <xf numFmtId="0" fontId="8" fillId="15" borderId="0" xfId="0" applyFont="1" applyFill="1" applyAlignment="1">
      <alignment vertical="center"/>
    </xf>
    <xf numFmtId="0" fontId="26" fillId="15" borderId="0" xfId="3" applyFont="1" applyFill="1" applyAlignment="1" applyProtection="1">
      <alignment horizontal="right" vertical="center"/>
      <protection hidden="1"/>
    </xf>
    <xf numFmtId="0" fontId="27" fillId="15" borderId="0" xfId="3" applyFont="1" applyFill="1" applyAlignment="1" applyProtection="1">
      <alignment vertical="center"/>
      <protection hidden="1"/>
    </xf>
    <xf numFmtId="0" fontId="28" fillId="15" borderId="0" xfId="0" applyFont="1" applyFill="1" applyAlignment="1">
      <alignment vertical="center"/>
    </xf>
    <xf numFmtId="0" fontId="27" fillId="15" borderId="12" xfId="0" applyFont="1" applyFill="1" applyBorder="1" applyAlignment="1">
      <alignment vertical="top" wrapText="1"/>
    </xf>
    <xf numFmtId="0" fontId="27" fillId="15" borderId="13" xfId="0" applyFont="1" applyFill="1" applyBorder="1" applyAlignment="1">
      <alignment vertical="top" wrapText="1"/>
    </xf>
    <xf numFmtId="0" fontId="27" fillId="15" borderId="14" xfId="0" applyFont="1" applyFill="1" applyBorder="1" applyAlignment="1">
      <alignment vertical="top" wrapText="1"/>
    </xf>
    <xf numFmtId="0" fontId="27" fillId="15" borderId="15" xfId="0" applyFont="1" applyFill="1" applyBorder="1" applyAlignment="1">
      <alignment vertical="top" wrapText="1"/>
    </xf>
    <xf numFmtId="0" fontId="27" fillId="15" borderId="0" xfId="0" applyFont="1" applyFill="1" applyAlignment="1">
      <alignment vertical="top" wrapText="1"/>
    </xf>
    <xf numFmtId="0" fontId="27" fillId="15" borderId="16" xfId="0" applyFont="1" applyFill="1" applyBorder="1" applyAlignment="1">
      <alignment vertical="top" wrapText="1"/>
    </xf>
    <xf numFmtId="0" fontId="27" fillId="15" borderId="17" xfId="0" applyFont="1" applyFill="1" applyBorder="1" applyAlignment="1">
      <alignment vertical="top" wrapText="1"/>
    </xf>
    <xf numFmtId="0" fontId="27" fillId="15" borderId="18" xfId="0" applyFont="1" applyFill="1" applyBorder="1" applyAlignment="1">
      <alignment vertical="top" wrapText="1"/>
    </xf>
    <xf numFmtId="0" fontId="27" fillId="15" borderId="19" xfId="0" applyFont="1" applyFill="1" applyBorder="1" applyAlignment="1">
      <alignment vertical="top" wrapText="1"/>
    </xf>
    <xf numFmtId="0" fontId="4" fillId="15" borderId="0" xfId="0" applyFont="1" applyFill="1" applyAlignment="1">
      <alignment vertical="center"/>
    </xf>
    <xf numFmtId="0" fontId="29" fillId="16" borderId="10" xfId="0" applyFont="1" applyFill="1" applyBorder="1" applyAlignment="1">
      <alignment horizontal="center" vertical="center" wrapText="1"/>
    </xf>
    <xf numFmtId="0" fontId="29" fillId="16" borderId="0" xfId="0" applyFont="1" applyFill="1" applyAlignment="1">
      <alignment horizontal="center" vertical="center" wrapText="1"/>
    </xf>
    <xf numFmtId="0" fontId="14" fillId="15" borderId="0" xfId="1" applyFont="1" applyFill="1" applyAlignment="1">
      <alignment horizontal="center" vertical="center" wrapText="1"/>
    </xf>
    <xf numFmtId="0" fontId="8" fillId="15" borderId="11" xfId="0" applyFont="1" applyFill="1" applyBorder="1" applyAlignment="1">
      <alignment horizontal="center" vertical="center" wrapText="1"/>
    </xf>
    <xf numFmtId="0" fontId="8" fillId="15" borderId="0" xfId="0" applyFont="1" applyFill="1" applyAlignment="1">
      <alignment horizontal="center" vertical="center" wrapText="1"/>
    </xf>
    <xf numFmtId="0" fontId="16" fillId="15" borderId="0" xfId="0" applyFont="1" applyFill="1" applyAlignment="1">
      <alignment horizontal="left" vertical="center" wrapText="1"/>
    </xf>
    <xf numFmtId="0" fontId="0" fillId="15" borderId="11" xfId="0" applyFill="1" applyBorder="1" applyAlignment="1">
      <alignment horizontal="center" vertical="center" wrapText="1"/>
    </xf>
    <xf numFmtId="0" fontId="0" fillId="15" borderId="0" xfId="0" applyFill="1" applyAlignment="1">
      <alignment horizontal="center" vertical="center" wrapText="1"/>
    </xf>
    <xf numFmtId="0" fontId="8" fillId="15" borderId="0" xfId="0" applyFont="1" applyFill="1" applyAlignment="1">
      <alignment horizontal="left" vertical="center" wrapText="1"/>
    </xf>
    <xf numFmtId="0" fontId="4" fillId="8" borderId="0" xfId="0" applyFont="1" applyFill="1" applyAlignment="1">
      <alignment vertical="center" wrapText="1"/>
    </xf>
    <xf numFmtId="0" fontId="4" fillId="8" borderId="0" xfId="0" applyFont="1" applyFill="1" applyAlignment="1">
      <alignment vertical="center"/>
    </xf>
    <xf numFmtId="0" fontId="0" fillId="7" borderId="0" xfId="0" applyFill="1" applyAlignment="1">
      <alignment horizontal="center" vertical="center" wrapText="1"/>
    </xf>
    <xf numFmtId="0" fontId="24" fillId="15" borderId="0" xfId="0" applyFont="1" applyFill="1" applyAlignment="1">
      <alignment vertical="top" wrapText="1"/>
    </xf>
    <xf numFmtId="0" fontId="24" fillId="15" borderId="0" xfId="0" applyFont="1" applyFill="1" applyAlignment="1">
      <alignment vertical="top"/>
    </xf>
  </cellXfs>
  <cellStyles count="5">
    <cellStyle name="Normal" xfId="0" builtinId="0"/>
    <cellStyle name="Normal 2" xfId="1" xr:uid="{F53FAEEB-4DE6-499A-87AF-952ED2449769}"/>
    <cellStyle name="Normal 2 2 2 2 2" xfId="3" xr:uid="{4ABB2B6F-F228-4543-9E59-58202323C1E1}"/>
    <cellStyle name="Normal 2 2 5" xfId="4" xr:uid="{611FBFCD-0699-468A-BE13-0C25364898DA}"/>
    <cellStyle name="Normal 4 3 4 2 2 2" xfId="2" xr:uid="{902BC0FE-7561-4F6B-A291-C917E5CB087D}"/>
  </cellStyles>
  <dxfs count="0"/>
  <tableStyles count="0" defaultTableStyle="TableStyleMedium2" defaultPivotStyle="PivotStyleLight16"/>
  <colors>
    <mruColors>
      <color rgb="FF0033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ChatGPT">
  <a:themeElements>
    <a:clrScheme name="ChatGPT">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libri"/>
        <a:ea typeface="Calibri"/>
        <a:cs typeface="Calibri"/>
      </a:majorFont>
      <a:minorFont>
        <a:latin typeface="Calibri"/>
        <a:ea typeface="Calibri"/>
        <a:cs typeface="Calibri"/>
      </a:minorFont>
    </a:fontScheme>
    <a:fmtScheme name="ChatGPT">
      <a:fillStyleLst>
        <a:solidFill>
          <a:schemeClr val="phClr"/>
        </a:solidFill>
        <a:solidFill>
          <a:schemeClr val="dk1"/>
        </a:solidFill>
        <a:solidFill>
          <a:schemeClr val="accent1"/>
        </a:solidFill>
      </a:fillStyleLst>
      <a:lnStyleLst>
        <a:ln w="12700">
          <a:solidFill>
            <a:schemeClr val="phClr"/>
          </a:solidFill>
          <a:prstDash val="solid"/>
        </a:ln>
        <a:ln w="19050">
          <a:solidFill>
            <a:schemeClr val="phClr"/>
          </a:solidFill>
          <a:prstDash val="solid"/>
        </a:ln>
        <a:ln w="25400">
          <a:solidFill>
            <a:schemeClr val="phClr"/>
          </a:solidFill>
          <a:prstDash val="solid"/>
        </a:ln>
      </a:lnStyleLst>
      <a:effectStyleLst>
        <a:effectStyle>
          <a:effectLst/>
        </a:effectStyle>
        <a:effectStyle>
          <a:effectLst/>
        </a:effectStyle>
        <a:effectStyle>
          <a:effectLst>
            <a:outerShdw blurRad="57150" dist="19050" dir="540000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hade val="98000"/>
                <a:lumMod val="102000"/>
                <a:satMod val="150000"/>
              </a:schemeClr>
            </a:gs>
            <a:gs pos="50000">
              <a:schemeClr val="phClr">
                <a:tint val="98000"/>
                <a:shade val="90000"/>
                <a:lumMod val="103000"/>
                <a:satMod val="130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309EB-6D3C-4114-AF3E-C1E4B5DE122D}">
  <dimension ref="B1:BA62"/>
  <sheetViews>
    <sheetView tabSelected="1" topLeftCell="C1" zoomScaleNormal="100" workbookViewId="0">
      <selection activeCell="M14" sqref="M14"/>
    </sheetView>
  </sheetViews>
  <sheetFormatPr baseColWidth="10" defaultColWidth="9" defaultRowHeight="15" x14ac:dyDescent="0.25"/>
  <cols>
    <col min="1" max="1" width="9" style="4"/>
    <col min="2" max="2" width="13.75" style="4" customWidth="1"/>
    <col min="3" max="3" width="95.75" style="4" customWidth="1"/>
    <col min="4" max="4" width="9" style="4"/>
    <col min="5" max="5" width="21" style="4" customWidth="1"/>
    <col min="6" max="6" width="15" style="4" customWidth="1"/>
    <col min="7" max="9" width="9" style="4"/>
    <col min="10" max="10" width="46.5" style="4" customWidth="1"/>
    <col min="11" max="11" width="12" style="4" customWidth="1"/>
    <col min="12" max="13" width="9" style="4"/>
    <col min="14" max="14" width="16.25" style="4" customWidth="1"/>
    <col min="15" max="15" width="18" style="4" customWidth="1"/>
    <col min="16" max="16" width="24" style="4" customWidth="1"/>
    <col min="17" max="18" width="10" style="4" customWidth="1"/>
    <col min="19" max="19" width="14" style="4" customWidth="1"/>
    <col min="20" max="25" width="9" style="4" customWidth="1"/>
    <col min="26" max="36" width="15.625" style="4" customWidth="1"/>
    <col min="37" max="37" width="9" style="4" customWidth="1"/>
    <col min="38" max="38" width="13.25" style="4" customWidth="1"/>
    <col min="39" max="39" width="14" style="4" customWidth="1"/>
    <col min="40" max="16384" width="9" style="4"/>
  </cols>
  <sheetData>
    <row r="1" spans="2:53" ht="15.75" x14ac:dyDescent="0.25">
      <c r="B1" s="47" t="s">
        <v>67</v>
      </c>
      <c r="D1" s="48" t="s">
        <v>68</v>
      </c>
      <c r="E1" s="49" t="str">
        <f ca="1">CELL("nomfichier")</f>
        <v>D:\Données\1.UPRT\0-UPRT.fait\1-UPRT.FR-SITE-WEB\ff-fiches-fabrications\ff.fiches.fabrication.2023\ffr.restaurant.2023\[analyser.un.texte.03.04.2026.10h30..xlsx]Analyse.Texte</v>
      </c>
      <c r="H1" s="25"/>
      <c r="I1" s="25"/>
      <c r="J1" s="25"/>
      <c r="K1" s="25"/>
      <c r="L1" s="25"/>
      <c r="M1" s="25"/>
      <c r="N1" s="34" t="str">
        <f>"colonne "&amp;SUBSTITUTE(ADDRESS(1,COLUMN(O1),4),"1","")&amp;" ►"</f>
        <v>colonne O ►</v>
      </c>
      <c r="O1" s="35" t="s">
        <v>53</v>
      </c>
      <c r="P1" s="35"/>
      <c r="Q1" s="35"/>
      <c r="R1" s="35"/>
      <c r="S1" s="35"/>
      <c r="T1" s="35" t="s">
        <v>53</v>
      </c>
      <c r="U1" s="35"/>
      <c r="V1" s="35"/>
      <c r="W1" s="35"/>
      <c r="X1" s="35"/>
      <c r="Y1" s="35"/>
      <c r="Z1" s="35"/>
      <c r="AA1" s="35" t="s">
        <v>53</v>
      </c>
      <c r="AB1" s="35"/>
      <c r="AC1" s="35"/>
      <c r="AD1" s="35"/>
      <c r="AE1" s="35"/>
      <c r="AF1" s="35"/>
      <c r="AG1" s="35" t="s">
        <v>53</v>
      </c>
      <c r="AH1" s="35"/>
      <c r="AI1" s="35"/>
      <c r="AJ1" s="35"/>
      <c r="AK1" s="35"/>
      <c r="AL1" s="35" t="s">
        <v>53</v>
      </c>
      <c r="AM1" s="34" t="str">
        <f>"◄ colonne "&amp;SUBSTITUTE(ADDRESS(1,COLUMN(AL1),4),"1","")</f>
        <v>◄ colonne AL</v>
      </c>
      <c r="AN1" s="25"/>
      <c r="AO1" s="25"/>
      <c r="AP1" s="25"/>
      <c r="AQ1" s="25"/>
      <c r="AR1" s="25"/>
      <c r="AS1" s="25"/>
      <c r="AT1" s="25"/>
      <c r="AU1" s="25"/>
      <c r="AV1" s="25"/>
      <c r="AW1" s="25"/>
      <c r="AX1" s="25"/>
      <c r="AY1" s="25"/>
      <c r="AZ1" s="25"/>
      <c r="BA1" s="25"/>
    </row>
    <row r="2" spans="2:53" ht="18.75" x14ac:dyDescent="0.25">
      <c r="B2" s="1"/>
      <c r="C2" s="1" t="s">
        <v>66</v>
      </c>
      <c r="D2" s="3"/>
      <c r="E2" s="3"/>
      <c r="F2" s="3"/>
      <c r="G2" s="3"/>
      <c r="H2" s="25"/>
      <c r="I2" s="25"/>
      <c r="J2" s="50" t="s">
        <v>69</v>
      </c>
      <c r="K2" s="25"/>
      <c r="L2" s="25"/>
      <c r="M2" s="25"/>
      <c r="N2" s="25"/>
      <c r="O2" s="35" t="str">
        <f t="shared" ref="O2:AL2" si="0">SUBSTITUTE(ADDRESS(1,COLUMN(),4),"1","")</f>
        <v>O</v>
      </c>
      <c r="P2" s="35" t="str">
        <f t="shared" si="0"/>
        <v>P</v>
      </c>
      <c r="Q2" s="35" t="str">
        <f t="shared" si="0"/>
        <v>Q</v>
      </c>
      <c r="R2" s="35" t="str">
        <f t="shared" si="0"/>
        <v>R</v>
      </c>
      <c r="S2" s="35" t="str">
        <f t="shared" si="0"/>
        <v>S</v>
      </c>
      <c r="T2" s="35" t="str">
        <f t="shared" si="0"/>
        <v>T</v>
      </c>
      <c r="U2" s="35" t="str">
        <f t="shared" si="0"/>
        <v>U</v>
      </c>
      <c r="V2" s="35" t="str">
        <f t="shared" si="0"/>
        <v>V</v>
      </c>
      <c r="W2" s="35" t="str">
        <f t="shared" si="0"/>
        <v>W</v>
      </c>
      <c r="X2" s="35" t="str">
        <f t="shared" si="0"/>
        <v>X</v>
      </c>
      <c r="Y2" s="35" t="str">
        <f t="shared" si="0"/>
        <v>Y</v>
      </c>
      <c r="Z2" s="35" t="str">
        <f t="shared" si="0"/>
        <v>Z</v>
      </c>
      <c r="AA2" s="35" t="str">
        <f t="shared" si="0"/>
        <v>AA</v>
      </c>
      <c r="AB2" s="35" t="str">
        <f t="shared" si="0"/>
        <v>AB</v>
      </c>
      <c r="AC2" s="35" t="str">
        <f t="shared" si="0"/>
        <v>AC</v>
      </c>
      <c r="AD2" s="35" t="str">
        <f t="shared" si="0"/>
        <v>AD</v>
      </c>
      <c r="AE2" s="35" t="str">
        <f t="shared" si="0"/>
        <v>AE</v>
      </c>
      <c r="AF2" s="35" t="str">
        <f t="shared" si="0"/>
        <v>AF</v>
      </c>
      <c r="AG2" s="35" t="str">
        <f t="shared" si="0"/>
        <v>AG</v>
      </c>
      <c r="AH2" s="35" t="str">
        <f t="shared" si="0"/>
        <v>AH</v>
      </c>
      <c r="AI2" s="35" t="str">
        <f t="shared" si="0"/>
        <v>AI</v>
      </c>
      <c r="AJ2" s="35" t="str">
        <f t="shared" si="0"/>
        <v>AJ</v>
      </c>
      <c r="AK2" s="35" t="str">
        <f t="shared" si="0"/>
        <v>AK</v>
      </c>
      <c r="AL2" s="35" t="str">
        <f t="shared" si="0"/>
        <v>AL</v>
      </c>
      <c r="AM2" s="25"/>
      <c r="AN2" s="25"/>
      <c r="AO2" s="25"/>
      <c r="AP2" s="25"/>
      <c r="AQ2" s="25"/>
      <c r="AR2" s="25"/>
      <c r="AS2" s="25"/>
      <c r="AT2" s="25"/>
      <c r="AU2" s="25"/>
      <c r="AV2" s="25"/>
      <c r="AW2" s="25"/>
      <c r="AX2" s="25"/>
      <c r="AY2" s="25"/>
      <c r="AZ2" s="25"/>
      <c r="BA2" s="25"/>
    </row>
    <row r="3" spans="2:53" ht="15" customHeight="1" x14ac:dyDescent="0.25">
      <c r="B3" s="6"/>
      <c r="C3" s="6" t="s">
        <v>3</v>
      </c>
      <c r="D3" s="7"/>
      <c r="E3" s="7"/>
      <c r="F3" s="7"/>
      <c r="G3" s="7"/>
      <c r="H3" s="25"/>
      <c r="I3" s="25"/>
      <c r="J3" s="51" t="str" cm="1">
        <f t="array" aca="1" ref="J3" ca="1">IF(COUNTIF(O3:AL3,"&lt;0.5")=0,"Aucune colonne masquée ",COUNTIF(O3:AL3,"&lt;0.5") &amp; " " &amp; IF(COUNTIF(O3:AL3,"&lt;0.5")&gt;1,"colonnes masquées","colonne masquée") &amp; " " &amp; _xlfn.TEXTJOIN(" ", TRUE, IF(O3:AL35&lt;0.5,O2:AL2,"")))&amp;" "</f>
        <v xml:space="preserve">Aucune colonne masquée  </v>
      </c>
      <c r="K3" s="52"/>
      <c r="L3" s="52"/>
      <c r="M3" s="52"/>
      <c r="N3" s="53"/>
      <c r="O3" s="46">
        <f ca="1">CELL("largeur",O3)</f>
        <v>17</v>
      </c>
      <c r="P3" s="46">
        <f t="shared" ref="P3:AL3" ca="1" si="1">CELL("largeur",P3)</f>
        <v>23</v>
      </c>
      <c r="Q3" s="46">
        <f t="shared" ca="1" si="1"/>
        <v>9</v>
      </c>
      <c r="R3" s="46">
        <f t="shared" ca="1" si="1"/>
        <v>9</v>
      </c>
      <c r="S3" s="46">
        <f t="shared" ca="1" si="1"/>
        <v>13</v>
      </c>
      <c r="T3" s="46">
        <f t="shared" ca="1" si="1"/>
        <v>8</v>
      </c>
      <c r="U3" s="46">
        <f t="shared" ca="1" si="1"/>
        <v>8</v>
      </c>
      <c r="V3" s="46">
        <f t="shared" ca="1" si="1"/>
        <v>8</v>
      </c>
      <c r="W3" s="46">
        <f t="shared" ca="1" si="1"/>
        <v>8</v>
      </c>
      <c r="X3" s="46">
        <f t="shared" ca="1" si="1"/>
        <v>8</v>
      </c>
      <c r="Y3" s="46">
        <f t="shared" ca="1" si="1"/>
        <v>8</v>
      </c>
      <c r="Z3" s="46">
        <f t="shared" ca="1" si="1"/>
        <v>15</v>
      </c>
      <c r="AA3" s="46">
        <f t="shared" ca="1" si="1"/>
        <v>15</v>
      </c>
      <c r="AB3" s="46">
        <f t="shared" ca="1" si="1"/>
        <v>15</v>
      </c>
      <c r="AC3" s="46">
        <f t="shared" ca="1" si="1"/>
        <v>15</v>
      </c>
      <c r="AD3" s="46">
        <f t="shared" ca="1" si="1"/>
        <v>15</v>
      </c>
      <c r="AE3" s="46">
        <f t="shared" ca="1" si="1"/>
        <v>15</v>
      </c>
      <c r="AF3" s="46">
        <f t="shared" ca="1" si="1"/>
        <v>15</v>
      </c>
      <c r="AG3" s="46">
        <f t="shared" ca="1" si="1"/>
        <v>15</v>
      </c>
      <c r="AH3" s="46">
        <f t="shared" ca="1" si="1"/>
        <v>15</v>
      </c>
      <c r="AI3" s="46">
        <f t="shared" ca="1" si="1"/>
        <v>15</v>
      </c>
      <c r="AJ3" s="46">
        <f t="shared" ca="1" si="1"/>
        <v>15</v>
      </c>
      <c r="AK3" s="46">
        <f t="shared" ca="1" si="1"/>
        <v>8</v>
      </c>
      <c r="AL3" s="46">
        <f t="shared" ca="1" si="1"/>
        <v>13</v>
      </c>
      <c r="AM3" s="25"/>
      <c r="AN3" s="25"/>
      <c r="AO3" s="25"/>
      <c r="AP3" s="25"/>
      <c r="AQ3" s="25"/>
      <c r="AR3" s="25"/>
      <c r="AS3" s="25"/>
      <c r="AT3" s="25"/>
      <c r="AU3" s="25"/>
      <c r="AV3" s="25"/>
      <c r="AW3" s="25"/>
      <c r="AX3" s="25"/>
      <c r="AY3" s="25"/>
      <c r="AZ3" s="25"/>
      <c r="BA3" s="25"/>
    </row>
    <row r="4" spans="2:53" ht="15" customHeight="1" x14ac:dyDescent="0.25">
      <c r="D4" s="25"/>
      <c r="E4" s="25"/>
      <c r="F4" s="25"/>
      <c r="G4" s="25"/>
      <c r="H4" s="25"/>
      <c r="I4" s="25"/>
      <c r="J4" s="54"/>
      <c r="K4" s="55"/>
      <c r="L4" s="55"/>
      <c r="M4" s="55"/>
      <c r="N4" s="56"/>
      <c r="O4" s="25"/>
      <c r="P4" s="28" t="s">
        <v>65</v>
      </c>
      <c r="Q4" s="29"/>
      <c r="R4" s="29"/>
      <c r="S4" s="29"/>
      <c r="T4" s="25"/>
      <c r="U4" s="25"/>
      <c r="V4" s="25"/>
      <c r="W4" s="25"/>
      <c r="X4" s="25"/>
      <c r="Y4" s="25"/>
      <c r="AM4" s="25"/>
      <c r="AN4" s="25"/>
      <c r="AO4" s="25"/>
      <c r="AP4" s="25"/>
      <c r="AQ4" s="25"/>
      <c r="AR4" s="25"/>
      <c r="AS4" s="25"/>
      <c r="AT4" s="25"/>
      <c r="AU4" s="25"/>
      <c r="AV4" s="25"/>
      <c r="AW4" s="25"/>
      <c r="AX4" s="25"/>
      <c r="AY4" s="25"/>
      <c r="AZ4" s="25"/>
      <c r="BA4" s="25"/>
    </row>
    <row r="5" spans="2:53" ht="21.95" customHeight="1" x14ac:dyDescent="0.25">
      <c r="B5" s="63" t="s">
        <v>47</v>
      </c>
      <c r="C5" s="61" t="s">
        <v>64</v>
      </c>
      <c r="D5" s="69" t="s">
        <v>48</v>
      </c>
      <c r="E5" s="69"/>
      <c r="F5" s="69"/>
      <c r="G5" s="69"/>
      <c r="H5" s="25"/>
      <c r="I5" s="25"/>
      <c r="J5" s="54"/>
      <c r="K5" s="55"/>
      <c r="L5" s="55"/>
      <c r="M5" s="55"/>
      <c r="N5" s="56"/>
      <c r="O5" s="25"/>
      <c r="P5" s="29"/>
      <c r="Q5" s="29"/>
      <c r="R5" s="29"/>
      <c r="S5" s="29"/>
      <c r="T5" s="25"/>
      <c r="U5" s="25"/>
      <c r="V5" s="25"/>
      <c r="W5" s="25"/>
      <c r="X5" s="25"/>
      <c r="Y5" s="25"/>
      <c r="Z5" s="5" t="s">
        <v>2</v>
      </c>
      <c r="AA5" s="5"/>
      <c r="AB5" s="5"/>
      <c r="AC5" s="5"/>
      <c r="AD5" s="5"/>
      <c r="AE5" s="5"/>
      <c r="AF5" s="5"/>
      <c r="AG5" s="5"/>
      <c r="AH5" s="5"/>
      <c r="AI5" s="5"/>
      <c r="AJ5" s="5"/>
      <c r="AK5" s="5"/>
      <c r="AM5" s="36" t="s">
        <v>54</v>
      </c>
      <c r="AN5" s="36"/>
      <c r="AO5" s="36"/>
      <c r="AP5" s="36"/>
      <c r="AQ5" s="36"/>
      <c r="AR5" s="36"/>
      <c r="AS5" s="36"/>
      <c r="AT5" s="36"/>
      <c r="AU5" s="36"/>
      <c r="AV5" s="36"/>
      <c r="AW5" s="36"/>
      <c r="AX5" s="36"/>
      <c r="AY5" s="36"/>
      <c r="AZ5" s="36"/>
      <c r="BA5" s="36"/>
    </row>
    <row r="6" spans="2:53" ht="27.95" customHeight="1" x14ac:dyDescent="0.25">
      <c r="B6" s="63"/>
      <c r="C6" s="62"/>
      <c r="D6" s="69"/>
      <c r="E6" s="69"/>
      <c r="F6" s="69"/>
      <c r="G6" s="69"/>
      <c r="H6" s="25"/>
      <c r="I6" s="25"/>
      <c r="J6" s="54"/>
      <c r="K6" s="55"/>
      <c r="L6" s="55"/>
      <c r="M6" s="55"/>
      <c r="N6" s="56"/>
      <c r="O6" s="25"/>
      <c r="P6" s="74" t="str">
        <f>"1️⃣ Annoncez ou &gt; saisissez ou collez votre question cellule "&amp;ADDRESS(ROW(C5),COLUMN(C5),4)</f>
        <v>1️⃣ Annoncez ou &gt; saisissez ou collez votre question cellule C5</v>
      </c>
      <c r="Q6" s="29"/>
      <c r="R6" s="29"/>
      <c r="S6" s="29"/>
      <c r="T6" s="25"/>
      <c r="U6" s="25"/>
      <c r="V6" s="25"/>
      <c r="W6" s="25"/>
      <c r="X6" s="25"/>
      <c r="Y6" s="25"/>
      <c r="Z6" s="5"/>
      <c r="AA6" s="5"/>
      <c r="AB6" s="5"/>
      <c r="AC6" s="5"/>
      <c r="AD6" s="5"/>
      <c r="AE6" s="5"/>
      <c r="AF6" s="5"/>
      <c r="AG6" s="5"/>
      <c r="AH6" s="5"/>
      <c r="AI6" s="5"/>
      <c r="AJ6" s="5"/>
      <c r="AK6" s="5"/>
      <c r="AM6" s="37" t="s">
        <v>55</v>
      </c>
      <c r="AN6" s="37"/>
      <c r="AO6" s="37"/>
      <c r="AP6" s="37"/>
      <c r="AQ6" s="37"/>
      <c r="AR6" s="37"/>
      <c r="AS6" s="37"/>
      <c r="AT6" s="37"/>
      <c r="AU6" s="37"/>
      <c r="AV6" s="37"/>
      <c r="AW6" s="37"/>
      <c r="AX6" s="37"/>
      <c r="AY6" s="37"/>
      <c r="AZ6" s="37"/>
      <c r="BA6" s="37"/>
    </row>
    <row r="7" spans="2:53" ht="18.75" x14ac:dyDescent="0.25">
      <c r="B7" s="8" t="s">
        <v>5</v>
      </c>
      <c r="C7" s="8" t="s">
        <v>51</v>
      </c>
      <c r="D7" s="25"/>
      <c r="E7" s="18" t="s">
        <v>0</v>
      </c>
      <c r="F7" s="19" t="s">
        <v>1</v>
      </c>
      <c r="G7" s="25"/>
      <c r="H7" s="25"/>
      <c r="I7" s="25"/>
      <c r="J7" s="54"/>
      <c r="K7" s="55"/>
      <c r="L7" s="55"/>
      <c r="M7" s="55"/>
      <c r="N7" s="56"/>
      <c r="O7" s="25"/>
      <c r="P7" s="66" t="s">
        <v>71</v>
      </c>
      <c r="Q7" s="66"/>
      <c r="R7" s="66"/>
      <c r="S7" s="66"/>
      <c r="T7" s="66"/>
      <c r="U7" s="66"/>
      <c r="V7" s="66"/>
      <c r="W7" s="66"/>
      <c r="X7" s="25"/>
      <c r="Y7" s="25"/>
      <c r="Z7" s="10" t="s">
        <v>7</v>
      </c>
      <c r="AA7" s="10" t="s">
        <v>8</v>
      </c>
      <c r="AB7" s="10" t="s">
        <v>9</v>
      </c>
      <c r="AC7" s="10" t="s">
        <v>10</v>
      </c>
      <c r="AD7" s="10" t="s">
        <v>11</v>
      </c>
      <c r="AE7" s="10" t="s">
        <v>12</v>
      </c>
      <c r="AF7" s="10" t="s">
        <v>13</v>
      </c>
      <c r="AG7" s="10" t="s">
        <v>14</v>
      </c>
      <c r="AH7" s="10" t="s">
        <v>15</v>
      </c>
      <c r="AI7" s="10" t="s">
        <v>16</v>
      </c>
      <c r="AJ7" s="10" t="s">
        <v>17</v>
      </c>
      <c r="AK7" s="10"/>
      <c r="AM7" s="38" t="s">
        <v>56</v>
      </c>
      <c r="AN7" s="38"/>
      <c r="AO7" s="38"/>
      <c r="AP7" s="38"/>
      <c r="AQ7" s="38"/>
      <c r="AR7" s="38"/>
      <c r="AS7" s="38"/>
      <c r="AT7" s="38"/>
      <c r="AU7" s="38"/>
      <c r="AV7" s="38"/>
      <c r="AW7" s="38"/>
      <c r="AX7" s="38"/>
      <c r="AY7" s="38"/>
      <c r="AZ7" s="38"/>
      <c r="BA7" s="38"/>
    </row>
    <row r="8" spans="2:53" ht="39.950000000000003" customHeight="1" x14ac:dyDescent="0.25">
      <c r="B8" s="11">
        <v>1</v>
      </c>
      <c r="C8" s="43" t="s">
        <v>18</v>
      </c>
      <c r="D8" s="25"/>
      <c r="E8" s="20" t="s">
        <v>4</v>
      </c>
      <c r="F8" s="24">
        <f>COUNTIF(P22:P61,"&lt;&gt;")</f>
        <v>8</v>
      </c>
      <c r="G8" s="25"/>
      <c r="H8" s="25"/>
      <c r="I8" s="25"/>
      <c r="J8" s="54"/>
      <c r="K8" s="55"/>
      <c r="L8" s="55"/>
      <c r="M8" s="55"/>
      <c r="N8" s="56"/>
      <c r="O8" s="25"/>
      <c r="P8" s="66"/>
      <c r="Q8" s="66"/>
      <c r="R8" s="66"/>
      <c r="S8" s="66"/>
      <c r="T8" s="66"/>
      <c r="U8" s="66"/>
      <c r="V8" s="66"/>
      <c r="W8" s="66"/>
      <c r="X8" s="25"/>
      <c r="Y8" s="25"/>
      <c r="Z8" s="12" t="str">
        <f t="shared" ref="Z8:Z57" si="2">TRIM(LOWER(SUBSTITUTE(SUBSTITUTE(SUBSTITUTE(SUBSTITUTE(SUBSTITUTE(SUBSTITUTE(SUBSTITUTE(C8,CHAR(160)," "),CHAR(10)," "),CHAR(13)," "),"."," "),","," "),";"," "),":"," ")))</f>
        <v>dans un grand saladier fouettez 3 œufs avec 150 g de sucre jusqu’à obtenir un mélange clair et mousseux ce stade apporte du volume et du moelleux</v>
      </c>
      <c r="AA8" s="12" t="str">
        <f t="shared" ref="AA8:AA57" si="3">TRIM(SUBSTITUTE(SUBSTITUTE(SUBSTITUTE(SUBSTITUTE(SUBSTITUTE(SUBSTITUTE(SUBSTITUTE(SUBSTITUTE(SUBSTITUTE(SUBSTITUTE(SUBSTITUTE(Z8,"!"," "),"?"," "),CHAR(34)," "),"'", " "),"’"," "),"-"," "),"/"," "), "("," "),")"," "),"+"," "),"_"," "))</f>
        <v>dans un grand saladier fouettez 3 œufs avec 150 g de sucre jusqu à obtenir un mélange clair et mousseux ce stade apporte du volume et du moelleux</v>
      </c>
      <c r="AB8" s="12" t="str">
        <f t="shared" ref="AB8:AB57" si="4">TRIM(SUBSTITUTE(SUBSTITUTE(SUBSTITUTE(SUBSTITUTE(SUBSTITUTE(SUBSTITUTE(SUBSTITUTE(SUBSTITUTE(SUBSTITUTE(SUBSTITUTE(SUBSTITUTE(SUBSTITUTE(AA8,"œ","oe"),"æ","ae"),"à","a"),"â","a"),"ä","a"),"á","a"),"ç","c"),"é","e"),"è","e"),"ê","e"),"ë","e"),"î","i"))</f>
        <v>dans un grand saladier fouettez 3 oeufs avec 150 g de sucre jusqu a obtenir un melange clair et mousseux ce stade apporte du volume et du moelleux</v>
      </c>
      <c r="AC8" s="12" t="str">
        <f t="shared" ref="AC8:AC57" si="5">TRIM(SUBSTITUTE(SUBSTITUTE(SUBSTITUTE(SUBSTITUTE(SUBSTITUTE(SUBSTITUTE(SUBSTITUTE(SUBSTITUTE(SUBSTITUTE(SUBSTITUTE(AB8,"ï","i"),"ì","i"),"í","i"),"ô","o"),"ö","o"),"ò","o"),"ó","o"),"ù","u"),"û","u"),"ü","u"))</f>
        <v>dans un grand saladier fouettez 3 oeufs avec 150 g de sucre jusqu a obtenir un melange clair et mousseux ce stade apporte du volume et du moelleux</v>
      </c>
      <c r="AD8" s="13" t="str">
        <f>IF(AC8="","",IF(COUNTIF(AC8:AC8,AC8)=1,AC8,""))</f>
        <v>dans un grand saladier fouettez 3 oeufs avec 150 g de sucre jusqu a obtenir un melange clair et mousseux ce stade apporte du volume et du moelleux</v>
      </c>
      <c r="AE8" s="14"/>
      <c r="AF8" s="14"/>
      <c r="AG8" s="14"/>
      <c r="AH8" s="14"/>
      <c r="AI8" s="14"/>
      <c r="AJ8" s="14"/>
      <c r="AK8" s="13" t="str">
        <f>AD8</f>
        <v>dans un grand saladier fouettez 3 oeufs avec 150 g de sucre jusqu a obtenir un melange clair et mousseux ce stade apporte du volume et du moelleux</v>
      </c>
      <c r="AM8" s="39" t="s">
        <v>57</v>
      </c>
      <c r="AN8" s="39"/>
      <c r="AO8" s="39"/>
      <c r="AP8" s="39"/>
      <c r="AQ8" s="39"/>
      <c r="AR8" s="39"/>
      <c r="AS8" s="39"/>
      <c r="AT8" s="39"/>
      <c r="AU8" s="39"/>
      <c r="AV8" s="39"/>
      <c r="AW8" s="39"/>
      <c r="AX8" s="39"/>
      <c r="AY8" s="39"/>
      <c r="AZ8" s="39"/>
      <c r="BA8" s="39"/>
    </row>
    <row r="9" spans="2:53" ht="39.950000000000003" customHeight="1" x14ac:dyDescent="0.25">
      <c r="B9" s="11">
        <v>2</v>
      </c>
      <c r="C9" s="44" t="s">
        <v>20</v>
      </c>
      <c r="D9" s="25"/>
      <c r="E9" s="21" t="s">
        <v>6</v>
      </c>
      <c r="F9" s="22">
        <f>SUM(Q22:Q61)</f>
        <v>8</v>
      </c>
      <c r="G9" s="25"/>
      <c r="H9" s="25"/>
      <c r="I9" s="25"/>
      <c r="J9" s="57"/>
      <c r="K9" s="58"/>
      <c r="L9" s="58"/>
      <c r="M9" s="58"/>
      <c r="N9" s="59"/>
      <c r="O9" s="25"/>
      <c r="P9" s="16" t="str">
        <f>O21</f>
        <v>P21</v>
      </c>
      <c r="Q9" s="27"/>
      <c r="R9" s="27"/>
      <c r="S9" s="27"/>
      <c r="T9" s="25"/>
      <c r="U9" s="25"/>
      <c r="V9" s="25"/>
      <c r="W9" s="25"/>
      <c r="X9" s="25"/>
      <c r="Y9" s="25"/>
      <c r="Z9" s="12" t="str">
        <f t="shared" si="2"/>
        <v>incorporez 200 g de farine et la pincée de sel mélangez doucement ajoutez 100 g de beurre fondu puis 1 cuillère à café de cannelle ne travaillez pas trop la pâte pour éviter de la rendre lourde</v>
      </c>
      <c r="AA9" s="12" t="str">
        <f t="shared" si="3"/>
        <v>incorporez 200 g de farine et la pincée de sel mélangez doucement ajoutez 100 g de beurre fondu puis 1 cuillère à café de cannelle ne travaillez pas trop la pâte pour éviter de la rendre lourde</v>
      </c>
      <c r="AB9" s="12" t="str">
        <f t="shared" si="4"/>
        <v>incorporez 200 g de farine et la pincee de sel melangez doucement ajoutez 100 g de beurre fondu puis 1 cuillere a cafe de cannelle ne travaillez pas trop la pate pour eviter de la rendre lourde</v>
      </c>
      <c r="AC9" s="12" t="str">
        <f t="shared" si="5"/>
        <v>incorporez 200 g de farine et la pincee de sel melangez doucement ajoutez 100 g de beurre fondu puis 1 cuillere a cafe de cannelle ne travaillez pas trop la pate pour eviter de la rendre lourde</v>
      </c>
      <c r="AD9" s="13" t="str">
        <f>IF(AC9="","",IF(COUNTIF(AC8:AC9,AC9)=1,AC9,""))</f>
        <v>incorporez 200 g de farine et la pincee de sel melangez doucement ajoutez 100 g de beurre fondu puis 1 cuillere a cafe de cannelle ne travaillez pas trop la pate pour eviter de la rendre lourde</v>
      </c>
      <c r="AE9" s="14"/>
      <c r="AF9" s="14"/>
      <c r="AG9" s="14"/>
      <c r="AH9" s="14"/>
      <c r="AI9" s="14"/>
      <c r="AJ9" s="14"/>
      <c r="AK9" s="13" t="str">
        <f>IF(AD9="",AK8,IF(AK8="",AD9,AK8&amp;" "&amp;AD9))</f>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v>
      </c>
      <c r="AM9" s="39" t="s">
        <v>58</v>
      </c>
      <c r="AN9" s="39"/>
      <c r="AO9" s="39"/>
      <c r="AP9" s="39"/>
      <c r="AQ9" s="39"/>
      <c r="AR9" s="39"/>
      <c r="AS9" s="39"/>
      <c r="AT9" s="39"/>
      <c r="AU9" s="39"/>
      <c r="AV9" s="39"/>
      <c r="AW9" s="39"/>
      <c r="AX9" s="39"/>
      <c r="AY9" s="39"/>
      <c r="AZ9" s="39"/>
      <c r="BA9" s="39"/>
    </row>
    <row r="10" spans="2:53" ht="39.950000000000003" customHeight="1" x14ac:dyDescent="0.25">
      <c r="B10" s="11">
        <v>3</v>
      </c>
      <c r="C10" s="44" t="s">
        <v>22</v>
      </c>
      <c r="D10" s="25"/>
      <c r="E10" s="21" t="s">
        <v>19</v>
      </c>
      <c r="F10" s="22">
        <f>COUNTIF(R22:R61,1)</f>
        <v>8</v>
      </c>
      <c r="G10" s="25"/>
      <c r="H10" s="25"/>
      <c r="I10" s="25"/>
      <c r="J10" s="60" t="s">
        <v>70</v>
      </c>
      <c r="K10" s="25"/>
      <c r="L10" s="25"/>
      <c r="M10" s="25"/>
      <c r="N10" s="25"/>
      <c r="O10" s="25"/>
      <c r="P10" s="30" t="str">
        <f>"3️⃣ Masquez ( ou vérouillez ) les "&amp;N1&amp;" à "&amp;AM1</f>
        <v>3️⃣ Masquez ( ou vérouillez ) les colonne O ► à ◄ colonne AL</v>
      </c>
      <c r="Q10" s="27"/>
      <c r="R10" s="27"/>
      <c r="S10" s="27"/>
      <c r="T10" s="25"/>
      <c r="U10" s="25"/>
      <c r="V10" s="25"/>
      <c r="W10" s="25"/>
      <c r="X10" s="25"/>
      <c r="Y10" s="25"/>
      <c r="Z10" s="12" t="str">
        <f t="shared" si="2"/>
        <v>intégrez les pommes à la pâte en les répartissant bien beurrez et farinez le moule versez la préparation et lissez le dessus</v>
      </c>
      <c r="AA10" s="12" t="str">
        <f t="shared" si="3"/>
        <v>intégrez les pommes à la pâte en les répartissant bien beurrez et farinez le moule versez la préparation et lissez le dessus</v>
      </c>
      <c r="AB10" s="12" t="str">
        <f t="shared" si="4"/>
        <v>integrez les pommes a la pate en les repartissant bien beurrez et farinez le moule versez la preparation et lissez le dessus</v>
      </c>
      <c r="AC10" s="12" t="str">
        <f t="shared" si="5"/>
        <v>integrez les pommes a la pate en les repartissant bien beurrez et farinez le moule versez la preparation et lissez le dessus</v>
      </c>
      <c r="AD10" s="13" t="str">
        <f>IF(AC10="","",IF(COUNTIF(AC8:AC10,AC10)=1,AC10,""))</f>
        <v>integrez les pommes a la pate en les repartissant bien beurrez et farinez le moule versez la preparation et lissez le dessus</v>
      </c>
      <c r="AE10" s="14"/>
      <c r="AF10" s="14"/>
      <c r="AG10" s="14"/>
      <c r="AH10" s="14"/>
      <c r="AI10" s="14"/>
      <c r="AJ10" s="14"/>
      <c r="AK10" s="13" t="str">
        <f t="shared" ref="AK10:AK57" si="6">IF(AD10="",AK9,IF(AK9="",AD10,AK9&amp;" "&amp;AD10))</f>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v>
      </c>
      <c r="AM10" s="39" t="s">
        <v>59</v>
      </c>
      <c r="AN10" s="39"/>
      <c r="AO10" s="39"/>
      <c r="AP10" s="39"/>
      <c r="AQ10" s="39"/>
      <c r="AR10" s="39"/>
      <c r="AS10" s="39"/>
      <c r="AT10" s="39"/>
      <c r="AU10" s="39"/>
      <c r="AV10" s="39"/>
      <c r="AW10" s="39"/>
      <c r="AX10" s="39"/>
      <c r="AY10" s="39"/>
      <c r="AZ10" s="39"/>
      <c r="BA10" s="39"/>
    </row>
    <row r="11" spans="2:53" ht="39.950000000000003" customHeight="1" x14ac:dyDescent="0.25">
      <c r="B11" s="11">
        <v>4</v>
      </c>
      <c r="C11" s="44" t="s">
        <v>23</v>
      </c>
      <c r="D11" s="25"/>
      <c r="E11" s="23" t="s">
        <v>21</v>
      </c>
      <c r="F11" s="41">
        <f>IF(F9=0,0,F10/F9*20)</f>
        <v>20</v>
      </c>
      <c r="G11" s="25"/>
      <c r="H11" s="25"/>
      <c r="I11" s="25"/>
      <c r="J11" s="28" t="s">
        <v>52</v>
      </c>
      <c r="K11" s="25"/>
      <c r="L11" s="25"/>
      <c r="M11" s="25"/>
      <c r="N11" s="25"/>
      <c r="O11" s="25"/>
      <c r="P11" s="40" t="s">
        <v>72</v>
      </c>
      <c r="Q11" s="27"/>
      <c r="R11" s="27"/>
      <c r="S11" s="27"/>
      <c r="T11" s="25"/>
      <c r="U11" s="25"/>
      <c r="V11" s="25"/>
      <c r="W11" s="25"/>
      <c r="X11" s="25"/>
      <c r="Y11" s="25"/>
      <c r="Z11" s="12" t="str">
        <f t="shared" si="2"/>
        <v>enfournez 35 à 40 minutes vérifiez la cuisson avec la lame d’un couteau elle doit ressortir propre si le dessus colore trop vite posez une feuille de papier cuisson pour protéger la surface</v>
      </c>
      <c r="AA11" s="12" t="str">
        <f t="shared" si="3"/>
        <v>enfournez 35 à 40 minutes vérifiez la cuisson avec la lame d un couteau elle doit ressortir propre si le dessus colore trop vite posez une feuille de papier cuisson pour protéger la surface</v>
      </c>
      <c r="AB11" s="12" t="str">
        <f t="shared" si="4"/>
        <v>enfournez 35 a 40 minutes verifiez la cuisson avec la lame d un couteau elle doit ressortir propre si le dessus colore trop vite posez une feuille de papier cuisson pour proteger la surface</v>
      </c>
      <c r="AC11" s="12" t="str">
        <f t="shared" si="5"/>
        <v>enfournez 35 a 40 minutes verifiez la cuisson avec la lame d un couteau elle doit ressortir propre si le dessus colore trop vite posez une feuille de papier cuisson pour proteger la surface</v>
      </c>
      <c r="AD11" s="13" t="str">
        <f>IF(AC11="","",IF(COUNTIF(AC8:AC11,AC11)=1,AC11,""))</f>
        <v>enfournez 35 a 40 minutes verifiez la cuisson avec la lame d un couteau elle doit ressortir propre si le dessus colore trop vite posez une feuille de papier cuisson pour proteger la surface</v>
      </c>
      <c r="AE11" s="14"/>
      <c r="AF11" s="14"/>
      <c r="AG11" s="14"/>
      <c r="AH11" s="14"/>
      <c r="AI11" s="14"/>
      <c r="AJ11" s="14"/>
      <c r="AK11"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v>
      </c>
      <c r="AM11" s="39" t="s">
        <v>60</v>
      </c>
      <c r="AN11" s="39" t="s">
        <v>61</v>
      </c>
      <c r="AO11" s="39"/>
      <c r="AP11" s="39"/>
      <c r="AQ11" s="39"/>
      <c r="AR11" s="39"/>
      <c r="AS11" s="39"/>
      <c r="AT11" s="39"/>
      <c r="AU11" s="39"/>
      <c r="AV11" s="39"/>
      <c r="AW11" s="39"/>
      <c r="AX11" s="39"/>
      <c r="AY11" s="39"/>
      <c r="AZ11" s="39"/>
      <c r="BA11" s="39"/>
    </row>
    <row r="12" spans="2:53" ht="39.950000000000003" customHeight="1" x14ac:dyDescent="0.25">
      <c r="B12" s="11">
        <v>5</v>
      </c>
      <c r="C12" s="44" t="s">
        <v>24</v>
      </c>
      <c r="D12" s="25"/>
      <c r="E12" s="25"/>
      <c r="F12" s="25"/>
      <c r="G12" s="25"/>
      <c r="H12" s="25"/>
      <c r="I12" s="25"/>
      <c r="J12" s="73" t="str">
        <f>"1️⃣ Saissez ou collez votre question cellule "&amp;ADDRESS(ROW(C5),COLUMN(C5),4)</f>
        <v>1️⃣ Saissez ou collez votre question cellule C5</v>
      </c>
      <c r="K12" s="25"/>
      <c r="L12" s="25"/>
      <c r="M12" s="25"/>
      <c r="N12" s="25"/>
      <c r="O12" s="25"/>
      <c r="P12" s="27"/>
      <c r="Q12" s="27"/>
      <c r="R12" s="27"/>
      <c r="S12" s="27"/>
      <c r="T12" s="25"/>
      <c r="U12" s="25"/>
      <c r="V12" s="25"/>
      <c r="W12" s="25"/>
      <c r="X12" s="25"/>
      <c r="Y12" s="25"/>
      <c r="Z12" s="12" t="str">
        <f t="shared" si="2"/>
        <v>avant d’enfourner saupoudrez 1 cuillère à soupe de sucre sur le dessus à la cuisson il forme une fine croûte légèrement croustillante laissez le gâteau tiédir 10 à 15 minutes avant de le démouler il se tient mieux et garde son moelleux</v>
      </c>
      <c r="AA12" s="12" t="str">
        <f t="shared" si="3"/>
        <v>avant d enfourner saupoudrez 1 cuillère à soupe de sucre sur le dessus à la cuisson il forme une fine croûte légèrement croustillante laissez le gâteau tiédir 10 à 15 minutes avant de le démouler il se tient mieux et garde son moelleux</v>
      </c>
      <c r="AB12" s="12" t="str">
        <f t="shared" si="4"/>
        <v>avant d enfourner saupoudrez 1 cuillere a soupe de sucre sur le dessus a la cuisson il forme une fine croûte legerement croustillante laissez le gateau tiedir 10 a 15 minutes avant de le demouler il se tient mieux et garde son moelleux</v>
      </c>
      <c r="AC12" s="12" t="str">
        <f t="shared" si="5"/>
        <v>avant d enfourner saupoudrez 1 cuillere a soupe de sucre sur le dessus a la cuisson il forme une fine croute legerement croustillante laissez le gateau tiedir 10 a 15 minutes avant de le demouler il se tient mieux et garde son moelleux</v>
      </c>
      <c r="AD12" s="13" t="str">
        <f>IF(AC12="","",IF(COUNTIF(AC8:AC12,AC12)=1,AC12,""))</f>
        <v>avant d enfourner saupoudrez 1 cuillere a soupe de sucre sur le dessus a la cuisson il forme une fine croute legerement croustillante laissez le gateau tiedir 10 a 15 minutes avant de le demouler il se tient mieux et garde son moelleux</v>
      </c>
      <c r="AE12" s="14"/>
      <c r="AF12" s="14"/>
      <c r="AG12" s="14"/>
      <c r="AH12" s="14"/>
      <c r="AI12" s="14"/>
      <c r="AJ12" s="14"/>
      <c r="AK12"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v>
      </c>
    </row>
    <row r="13" spans="2:53" ht="39.950000000000003" customHeight="1" x14ac:dyDescent="0.25">
      <c r="B13" s="11">
        <v>6</v>
      </c>
      <c r="C13" s="44" t="s">
        <v>25</v>
      </c>
      <c r="D13" s="67" t="s">
        <v>49</v>
      </c>
      <c r="E13" s="68"/>
      <c r="F13" s="68"/>
      <c r="G13" s="68"/>
      <c r="H13" s="25"/>
      <c r="I13" s="25"/>
      <c r="J13" s="66" t="str">
        <f>"2️⃣ Le candidat doit saisir sa réponse dans la colonne  "&amp;SUBSTITUTE(ADDRESS(1,COLUMN(C7),4),"1","")</f>
        <v>2️⃣ Le candidat doit saisir sa réponse dans la colonne  C</v>
      </c>
      <c r="K13" s="25"/>
      <c r="L13" s="25"/>
      <c r="M13" s="25"/>
      <c r="N13" s="25"/>
      <c r="O13" s="25"/>
      <c r="P13" s="15" t="s">
        <v>63</v>
      </c>
      <c r="Q13" s="42" t="s">
        <v>27</v>
      </c>
      <c r="R13" s="15"/>
      <c r="S13" s="15"/>
      <c r="T13" s="70" t="s">
        <v>46</v>
      </c>
      <c r="U13" s="71" t="s">
        <v>46</v>
      </c>
      <c r="V13" s="71" t="s">
        <v>46</v>
      </c>
      <c r="W13" s="71" t="s">
        <v>46</v>
      </c>
      <c r="X13" s="25"/>
      <c r="Y13" s="25"/>
      <c r="Z13" s="12" t="str">
        <f t="shared" si="2"/>
        <v>comment le servir pour faire plaisir à tout le monde</v>
      </c>
      <c r="AA13" s="12" t="str">
        <f t="shared" si="3"/>
        <v>comment le servir pour faire plaisir à tout le monde</v>
      </c>
      <c r="AB13" s="12" t="str">
        <f t="shared" si="4"/>
        <v>comment le servir pour faire plaisir a tout le monde</v>
      </c>
      <c r="AC13" s="12" t="str">
        <f t="shared" si="5"/>
        <v>comment le servir pour faire plaisir a tout le monde</v>
      </c>
      <c r="AD13" s="13" t="str">
        <f>IF(AC13="","",IF(COUNTIF(AC8:AC13,AC13)=1,AC13,""))</f>
        <v>comment le servir pour faire plaisir a tout le monde</v>
      </c>
      <c r="AE13" s="14"/>
      <c r="AF13" s="14"/>
      <c r="AG13" s="14"/>
      <c r="AH13" s="14"/>
      <c r="AI13" s="14"/>
      <c r="AJ13" s="14"/>
      <c r="AK13"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v>
      </c>
    </row>
    <row r="14" spans="2:53" ht="39.950000000000003" customHeight="1" x14ac:dyDescent="0.25">
      <c r="B14" s="11">
        <v>7</v>
      </c>
      <c r="C14" s="44" t="s">
        <v>26</v>
      </c>
      <c r="D14" s="67"/>
      <c r="E14" s="68"/>
      <c r="F14" s="68"/>
      <c r="G14" s="68"/>
      <c r="H14" s="25"/>
      <c r="I14" s="25"/>
      <c r="J14" s="66"/>
      <c r="K14" s="25"/>
      <c r="L14" s="25"/>
      <c r="M14" s="25"/>
      <c r="N14" s="25"/>
      <c r="O14" s="25"/>
      <c r="P14" s="72" t="str">
        <f>AK57</f>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c r="Q14" s="72"/>
      <c r="R14" s="72"/>
      <c r="S14" s="72"/>
      <c r="T14" s="72"/>
      <c r="U14" s="72"/>
      <c r="V14" s="72"/>
      <c r="W14" s="72"/>
      <c r="X14" s="25"/>
      <c r="Y14" s="25"/>
      <c r="Z14" s="12" t="str">
        <f t="shared" si="2"/>
        <v>ce gâteau aux pommes fonctionne tel quel pour plus de gourmandise servez-le tiède avec une boule de glace à la vanille la glace fondante contre le gâteau chaud est très agréable</v>
      </c>
      <c r="AA14" s="12" t="str">
        <f t="shared" si="3"/>
        <v>ce gâteau aux pommes fonctionne tel quel pour plus de gourmandise servez le tiède avec une boule de glace à la vanille la glace fondante contre le gâteau chaud est très agréable</v>
      </c>
      <c r="AB14" s="12" t="str">
        <f t="shared" si="4"/>
        <v>ce gateau aux pommes fonctionne tel quel pour plus de gourmandise servez le tiede avec une boule de glace a la vanille la glace fondante contre le gateau chaud est tres agreable</v>
      </c>
      <c r="AC14" s="12" t="str">
        <f t="shared" si="5"/>
        <v>ce gateau aux pommes fonctionne tel quel pour plus de gourmandise servez le tiede avec une boule de glace a la vanille la glace fondante contre le gateau chaud est tres agreable</v>
      </c>
      <c r="AD14" s="13" t="str">
        <f>IF(AC14="","",IF(COUNTIF(AC8:AC14,AC14)=1,AC14,""))</f>
        <v>ce gateau aux pommes fonctionne tel quel pour plus de gourmandise servez le tiede avec une boule de glace a la vanille la glace fondante contre le gateau chaud est tres agreable</v>
      </c>
      <c r="AE14" s="14"/>
      <c r="AF14" s="14"/>
      <c r="AG14" s="14"/>
      <c r="AH14" s="14"/>
      <c r="AI14" s="14"/>
      <c r="AJ14" s="14"/>
      <c r="AK14"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v>
      </c>
    </row>
    <row r="15" spans="2:53" ht="39.950000000000003" customHeight="1" x14ac:dyDescent="0.25">
      <c r="B15" s="11">
        <v>8</v>
      </c>
      <c r="C15" s="44" t="s">
        <v>28</v>
      </c>
      <c r="D15" s="64" t="s">
        <v>50</v>
      </c>
      <c r="E15" s="65"/>
      <c r="F15" s="65"/>
      <c r="G15" s="65"/>
      <c r="H15" s="25"/>
      <c r="I15" s="25"/>
      <c r="J15" s="40" t="s">
        <v>62</v>
      </c>
      <c r="K15" s="25"/>
      <c r="L15" s="25"/>
      <c r="M15" s="25"/>
      <c r="N15" s="25"/>
      <c r="O15" s="25"/>
      <c r="P15" s="72"/>
      <c r="Q15" s="72"/>
      <c r="R15" s="72"/>
      <c r="S15" s="72"/>
      <c r="T15" s="72"/>
      <c r="U15" s="72"/>
      <c r="V15" s="72"/>
      <c r="W15" s="72"/>
      <c r="X15" s="25"/>
      <c r="Y15" s="25"/>
      <c r="Z15" s="12" t="str">
        <f t="shared" si="2"/>
        <v>une cuillerée de crème fraîche épaisse ou un filet de caramel tiède transforme l’assiette en vrai régal il convient aussi bien au goûter qu’au brunch ou en dessert après un repas léger</v>
      </c>
      <c r="AA15" s="12" t="str">
        <f t="shared" si="3"/>
        <v>une cuillerée de crème fraîche épaisse ou un filet de caramel tiède transforme l assiette en vrai régal il convient aussi bien au goûter qu au brunch ou en dessert après un repas léger</v>
      </c>
      <c r="AB15" s="12" t="str">
        <f t="shared" si="4"/>
        <v>une cuilleree de creme fraiche epaisse ou un filet de caramel tiede transforme l assiette en vrai regal il convient aussi bien au goûter qu au brunch ou en dessert apres un repas leger</v>
      </c>
      <c r="AC15" s="12" t="str">
        <f t="shared" si="5"/>
        <v>une cuilleree de creme fraiche epaisse ou un filet de caramel tiede transforme l assiette en vrai regal il convient aussi bien au gouter qu au brunch ou en dessert apres un repas leger</v>
      </c>
      <c r="AD15" s="13" t="str">
        <f>IF(AC15="","",IF(COUNTIF(AC8:AC15,AC15)=1,AC15,""))</f>
        <v>une cuilleree de creme fraiche epaisse ou un filet de caramel tiede transforme l assiette en vrai regal il convient aussi bien au gouter qu au brunch ou en dessert apres un repas leger</v>
      </c>
      <c r="AE15" s="14"/>
      <c r="AF15" s="14"/>
      <c r="AG15" s="14"/>
      <c r="AH15" s="14"/>
      <c r="AI15" s="14"/>
      <c r="AJ15" s="14"/>
      <c r="AK15"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v>
      </c>
    </row>
    <row r="16" spans="2:53" ht="39.950000000000003" customHeight="1" x14ac:dyDescent="0.25">
      <c r="B16" s="11">
        <v>9</v>
      </c>
      <c r="C16" s="44" t="s">
        <v>29</v>
      </c>
      <c r="D16" s="64"/>
      <c r="E16" s="65"/>
      <c r="F16" s="65"/>
      <c r="G16" s="65"/>
      <c r="H16" s="25"/>
      <c r="I16" s="25"/>
      <c r="J16" s="40"/>
      <c r="K16" s="25"/>
      <c r="L16" s="25"/>
      <c r="M16" s="25"/>
      <c r="N16" s="25"/>
      <c r="O16" s="25"/>
      <c r="P16" s="72"/>
      <c r="Q16" s="72"/>
      <c r="R16" s="72"/>
      <c r="S16" s="72"/>
      <c r="T16" s="72"/>
      <c r="U16" s="72"/>
      <c r="V16" s="72"/>
      <c r="W16" s="72"/>
      <c r="X16" s="25"/>
      <c r="Y16" s="25"/>
      <c r="Z16" s="12" t="str">
        <f t="shared" si="2"/>
        <v>variantes faciles si vous aimez changer un peu</v>
      </c>
      <c r="AA16" s="12" t="str">
        <f t="shared" si="3"/>
        <v>variantes faciles si vous aimez changer un peu</v>
      </c>
      <c r="AB16" s="12" t="str">
        <f t="shared" si="4"/>
        <v>variantes faciles si vous aimez changer un peu</v>
      </c>
      <c r="AC16" s="12" t="str">
        <f t="shared" si="5"/>
        <v>variantes faciles si vous aimez changer un peu</v>
      </c>
      <c r="AD16" s="13" t="str">
        <f>IF(AC16="","",IF(COUNTIF(AC8:AC16,AC16)=1,AC16,""))</f>
        <v>variantes faciles si vous aimez changer un peu</v>
      </c>
      <c r="AE16" s="14"/>
      <c r="AF16" s="14"/>
      <c r="AG16" s="14"/>
      <c r="AH16" s="14"/>
      <c r="AI16" s="14"/>
      <c r="AJ16" s="14"/>
      <c r="AK16"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v>
      </c>
    </row>
    <row r="17" spans="2:37" ht="39.950000000000003" customHeight="1" x14ac:dyDescent="0.25">
      <c r="B17" s="11">
        <v>10</v>
      </c>
      <c r="C17" s="44" t="s">
        <v>30</v>
      </c>
      <c r="D17" s="26"/>
      <c r="E17" s="27"/>
      <c r="F17" s="27"/>
      <c r="G17" s="27"/>
      <c r="H17" s="25"/>
      <c r="I17" s="25"/>
      <c r="J17" s="25"/>
      <c r="K17" s="25"/>
      <c r="L17" s="25"/>
      <c r="M17" s="25"/>
      <c r="N17" s="25"/>
      <c r="O17" s="25"/>
      <c r="P17" s="72"/>
      <c r="Q17" s="72"/>
      <c r="R17" s="72"/>
      <c r="S17" s="72"/>
      <c r="T17" s="72"/>
      <c r="U17" s="72"/>
      <c r="V17" s="72"/>
      <c r="W17" s="72"/>
      <c r="X17" s="25"/>
      <c r="Y17" s="25"/>
      <c r="Z17" s="12" t="str">
        <f t="shared" si="2"/>
        <v>ajoutez 50 g de noix concassées pour du croquant</v>
      </c>
      <c r="AA17" s="12" t="str">
        <f t="shared" si="3"/>
        <v>ajoutez 50 g de noix concassées pour du croquant</v>
      </c>
      <c r="AB17" s="12" t="str">
        <f t="shared" si="4"/>
        <v>ajoutez 50 g de noix concassees pour du croquant</v>
      </c>
      <c r="AC17" s="12" t="str">
        <f t="shared" si="5"/>
        <v>ajoutez 50 g de noix concassees pour du croquant</v>
      </c>
      <c r="AD17" s="13" t="str">
        <f>IF(AC17="","",IF(COUNTIF(AC8:AC17,AC17)=1,AC17,""))</f>
        <v>ajoutez 50 g de noix concassees pour du croquant</v>
      </c>
      <c r="AE17" s="14"/>
      <c r="AF17" s="14"/>
      <c r="AG17" s="14"/>
      <c r="AH17" s="14"/>
      <c r="AI17" s="14"/>
      <c r="AJ17" s="14"/>
      <c r="AK17"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v>
      </c>
    </row>
    <row r="18" spans="2:37" ht="39.950000000000003" customHeight="1" x14ac:dyDescent="0.25">
      <c r="B18" s="11">
        <v>11</v>
      </c>
      <c r="C18" s="44" t="s">
        <v>31</v>
      </c>
      <c r="D18" s="25"/>
      <c r="E18" s="25"/>
      <c r="F18" s="25"/>
      <c r="G18" s="25"/>
      <c r="H18" s="25"/>
      <c r="I18" s="25"/>
      <c r="J18" s="25"/>
      <c r="K18" s="25"/>
      <c r="L18" s="25"/>
      <c r="M18" s="25"/>
      <c r="N18" s="25"/>
      <c r="O18" s="25"/>
      <c r="P18" s="72"/>
      <c r="Q18" s="72"/>
      <c r="R18" s="72"/>
      <c r="S18" s="72"/>
      <c r="T18" s="72"/>
      <c r="U18" s="72"/>
      <c r="V18" s="72"/>
      <c r="W18" s="72"/>
      <c r="X18" s="25"/>
      <c r="Y18" s="25"/>
      <c r="Z18" s="12" t="str">
        <f t="shared" si="2"/>
        <v>incorporez 50 g de raisins secs réhydratés pour des notes plus rondes</v>
      </c>
      <c r="AA18" s="12" t="str">
        <f t="shared" si="3"/>
        <v>incorporez 50 g de raisins secs réhydratés pour des notes plus rondes</v>
      </c>
      <c r="AB18" s="12" t="str">
        <f t="shared" si="4"/>
        <v>incorporez 50 g de raisins secs rehydrates pour des notes plus rondes</v>
      </c>
      <c r="AC18" s="12" t="str">
        <f t="shared" si="5"/>
        <v>incorporez 50 g de raisins secs rehydrates pour des notes plus rondes</v>
      </c>
      <c r="AD18" s="13" t="str">
        <f>IF(AC18="","",IF(COUNTIF(AC8:AC18,AC18)=1,AC18,""))</f>
        <v>incorporez 50 g de raisins secs rehydrates pour des notes plus rondes</v>
      </c>
      <c r="AE18" s="14"/>
      <c r="AF18" s="14"/>
      <c r="AG18" s="14"/>
      <c r="AH18" s="14"/>
      <c r="AI18" s="14"/>
      <c r="AJ18" s="14"/>
      <c r="AK18"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v>
      </c>
    </row>
    <row r="19" spans="2:37" ht="39.950000000000003" customHeight="1" x14ac:dyDescent="0.25">
      <c r="B19" s="11">
        <v>12</v>
      </c>
      <c r="C19" s="44" t="s">
        <v>32</v>
      </c>
      <c r="D19" s="25"/>
      <c r="E19" s="25"/>
      <c r="F19" s="25"/>
      <c r="G19" s="25"/>
      <c r="H19" s="25"/>
      <c r="I19" s="25"/>
      <c r="J19" s="25"/>
      <c r="K19" s="25"/>
      <c r="L19" s="25"/>
      <c r="M19" s="25"/>
      <c r="N19" s="25"/>
      <c r="O19" s="25"/>
      <c r="P19" s="72"/>
      <c r="Q19" s="72"/>
      <c r="R19" s="72"/>
      <c r="S19" s="72"/>
      <c r="T19" s="72"/>
      <c r="U19" s="72"/>
      <c r="V19" s="72"/>
      <c r="W19" s="72"/>
      <c r="X19" s="25"/>
      <c r="Y19" s="25"/>
      <c r="Z19" s="12" t="str">
        <f t="shared" si="2"/>
        <v>remplacez la cannelle par une pincée de muscade pour un profil plus chaleureux</v>
      </c>
      <c r="AA19" s="12" t="str">
        <f t="shared" si="3"/>
        <v>remplacez la cannelle par une pincée de muscade pour un profil plus chaleureux</v>
      </c>
      <c r="AB19" s="12" t="str">
        <f t="shared" si="4"/>
        <v>remplacez la cannelle par une pincee de muscade pour un profil plus chaleureux</v>
      </c>
      <c r="AC19" s="12" t="str">
        <f t="shared" si="5"/>
        <v>remplacez la cannelle par une pincee de muscade pour un profil plus chaleureux</v>
      </c>
      <c r="AD19" s="13" t="str">
        <f>IF(AC19="","",IF(COUNTIF(AC8:AC19,AC19)=1,AC19,""))</f>
        <v>remplacez la cannelle par une pincee de muscade pour un profil plus chaleureux</v>
      </c>
      <c r="AE19" s="14"/>
      <c r="AF19" s="14"/>
      <c r="AG19" s="14"/>
      <c r="AH19" s="14"/>
      <c r="AI19" s="14"/>
      <c r="AJ19" s="14"/>
      <c r="AK19"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v>
      </c>
    </row>
    <row r="20" spans="2:37" ht="39.950000000000003" customHeight="1" x14ac:dyDescent="0.25">
      <c r="B20" s="11">
        <v>13</v>
      </c>
      <c r="C20" s="44" t="s">
        <v>33</v>
      </c>
      <c r="D20" s="25"/>
      <c r="E20" s="25"/>
      <c r="F20" s="25"/>
      <c r="G20" s="25"/>
      <c r="H20" s="25"/>
      <c r="I20" s="25"/>
      <c r="J20" s="25"/>
      <c r="K20" s="25"/>
      <c r="L20" s="25"/>
      <c r="M20" s="25"/>
      <c r="N20" s="25"/>
      <c r="O20" s="25"/>
      <c r="P20" s="72"/>
      <c r="Q20" s="72"/>
      <c r="R20" s="72"/>
      <c r="S20" s="72"/>
      <c r="T20" s="72"/>
      <c r="U20" s="72"/>
      <c r="V20" s="72"/>
      <c r="W20" s="72"/>
      <c r="X20" s="25"/>
      <c r="Y20" s="25"/>
      <c r="Z20" s="12" t="str">
        <f t="shared" si="2"/>
        <v>servez avec une compote de pommes maison pour accentuer le fruit sans alourdir l’assiette</v>
      </c>
      <c r="AA20" s="12" t="str">
        <f t="shared" si="3"/>
        <v>servez avec une compote de pommes maison pour accentuer le fruit sans alourdir l assiette</v>
      </c>
      <c r="AB20" s="12" t="str">
        <f t="shared" si="4"/>
        <v>servez avec une compote de pommes maison pour accentuer le fruit sans alourdir l assiette</v>
      </c>
      <c r="AC20" s="12" t="str">
        <f t="shared" si="5"/>
        <v>servez avec une compote de pommes maison pour accentuer le fruit sans alourdir l assiette</v>
      </c>
      <c r="AD20" s="13" t="str">
        <f>IF(AC20="","",IF(COUNTIF(AC8:AC20,AC20)=1,AC20,""))</f>
        <v>servez avec une compote de pommes maison pour accentuer le fruit sans alourdir l assiette</v>
      </c>
      <c r="AE20" s="14"/>
      <c r="AF20" s="14"/>
      <c r="AG20" s="14"/>
      <c r="AH20" s="14"/>
      <c r="AI20" s="14"/>
      <c r="AJ20" s="14"/>
      <c r="AK20"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1" spans="2:37" ht="39.950000000000003" customHeight="1" x14ac:dyDescent="0.25">
      <c r="B21" s="11">
        <v>14</v>
      </c>
      <c r="C21" s="44"/>
      <c r="D21" s="25"/>
      <c r="E21" s="25"/>
      <c r="F21" s="25"/>
      <c r="G21" s="25"/>
      <c r="H21" s="25"/>
      <c r="I21" s="25"/>
      <c r="J21" s="25"/>
      <c r="K21" s="25"/>
      <c r="L21" s="25"/>
      <c r="M21" s="25"/>
      <c r="N21" s="25"/>
      <c r="O21" s="16" t="str">
        <f>ADDRESS(ROW(P21),COLUMN(P21),4)</f>
        <v>P21</v>
      </c>
      <c r="P21" s="16" t="s">
        <v>34</v>
      </c>
      <c r="Q21" s="16" t="s">
        <v>35</v>
      </c>
      <c r="R21" s="16" t="s">
        <v>36</v>
      </c>
      <c r="S21" s="16" t="s">
        <v>37</v>
      </c>
      <c r="T21" s="25"/>
      <c r="U21" s="25"/>
      <c r="V21" s="25"/>
      <c r="W21" s="25"/>
      <c r="X21" s="25"/>
      <c r="Y21" s="25"/>
      <c r="Z21" s="12" t="str">
        <f t="shared" si="2"/>
        <v/>
      </c>
      <c r="AA21" s="12" t="str">
        <f t="shared" si="3"/>
        <v/>
      </c>
      <c r="AB21" s="12" t="str">
        <f t="shared" si="4"/>
        <v/>
      </c>
      <c r="AC21" s="12" t="str">
        <f t="shared" si="5"/>
        <v/>
      </c>
      <c r="AD21" s="13" t="str">
        <f>IF(AC21="","",IF(COUNTIF(AC8:AC21,AC21)=1,AC21,""))</f>
        <v/>
      </c>
      <c r="AE21" s="17" t="s">
        <v>12</v>
      </c>
      <c r="AF21" s="17" t="s">
        <v>13</v>
      </c>
      <c r="AG21" s="17" t="s">
        <v>14</v>
      </c>
      <c r="AH21" s="17" t="s">
        <v>15</v>
      </c>
      <c r="AI21" s="17" t="s">
        <v>16</v>
      </c>
      <c r="AJ21" s="17" t="s">
        <v>17</v>
      </c>
      <c r="AK21"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2" spans="2:37" ht="39.950000000000003" customHeight="1" x14ac:dyDescent="0.25">
      <c r="B22" s="11">
        <v>15</v>
      </c>
      <c r="C22" s="44"/>
      <c r="D22" s="25"/>
      <c r="E22" s="25"/>
      <c r="F22" s="25"/>
      <c r="G22" s="25"/>
      <c r="H22" s="25"/>
      <c r="I22" s="25"/>
      <c r="J22" s="25"/>
      <c r="K22" s="25"/>
      <c r="L22" s="25"/>
      <c r="M22" s="25"/>
      <c r="N22" s="25"/>
      <c r="O22" s="25"/>
      <c r="P22" s="33" t="s">
        <v>38</v>
      </c>
      <c r="Q22" s="2">
        <f t="shared" ref="Q22:Q61" si="7">IF(P22="","",1)</f>
        <v>1</v>
      </c>
      <c r="R22" s="2">
        <f>IF(P22="","",MAX(--ISNUMBER(SEARCH(" "&amp;AH22&amp;" "," "&amp;P14&amp;" ")),IF(AI22="",0,--ISNUMBER(SEARCH(" "&amp;AI22&amp;" "," "&amp;P14&amp;" "))),IF(AJ22="",0,--ISNUMBER(SEARCH(" "&amp;AJ22&amp;" "," "&amp;P14&amp;" ")))))</f>
        <v>1</v>
      </c>
      <c r="S22" s="2">
        <f t="shared" ref="S22:S61" si="8">IF(P22="","",R22*Q22)</f>
        <v>1</v>
      </c>
      <c r="T22" s="25"/>
      <c r="U22" s="25"/>
      <c r="V22" s="25"/>
      <c r="W22" s="25"/>
      <c r="X22" s="25"/>
      <c r="Y22" s="25"/>
      <c r="Z22" s="12" t="str">
        <f t="shared" si="2"/>
        <v/>
      </c>
      <c r="AA22" s="12" t="str">
        <f t="shared" si="3"/>
        <v/>
      </c>
      <c r="AB22" s="12" t="str">
        <f t="shared" si="4"/>
        <v/>
      </c>
      <c r="AC22" s="12" t="str">
        <f t="shared" si="5"/>
        <v/>
      </c>
      <c r="AD22" s="12" t="str">
        <f>IF(AC22="","",IF(COUNTIF(AC8:AC22,AC22)=1,AC22,""))</f>
        <v/>
      </c>
      <c r="AE22" s="12" t="str">
        <f>TRIM(LOWER(SUBSTITUTE(SUBSTITUTE(SUBSTITUTE(SUBSTITUTE(SUBSTITUTE(SUBSTITUTE(SUBSTITUTE(P22,CHAR(160)," "),CHAR(10)," "),CHAR(13)," "),"."," "),","," "),";"," "),":"," ")))</f>
        <v>sucre</v>
      </c>
      <c r="AF22" s="12" t="str">
        <f t="shared" ref="AF22:AF61" si="9">TRIM(SUBSTITUTE(SUBSTITUTE(SUBSTITUTE(SUBSTITUTE(SUBSTITUTE(SUBSTITUTE(SUBSTITUTE(SUBSTITUTE(SUBSTITUTE(SUBSTITUTE(SUBSTITUTE(AE22,"!"," "),"?"," "),CHAR(34)," "),"'", " "),"’"," "),"-"," "),"/"," "), "("," "),")"," "),"+"," "),"_"," "))</f>
        <v>sucre</v>
      </c>
      <c r="AG22" s="12" t="str">
        <f t="shared" ref="AG22:AG61" si="10">TRIM(SUBSTITUTE(SUBSTITUTE(SUBSTITUTE(SUBSTITUTE(SUBSTITUTE(SUBSTITUTE(SUBSTITUTE(SUBSTITUTE(SUBSTITUTE(SUBSTITUTE(SUBSTITUTE(SUBSTITUTE(AF22,"œ","oe"),"æ","ae"),"à","a"),"â","a"),"ä","a"),"á","a"),"ç","c"),"é","e"),"è","e"),"ê","e"),"ë","e"),"î","i"))</f>
        <v>sucre</v>
      </c>
      <c r="AH22" s="12" t="str">
        <f t="shared" ref="AH22:AH61" si="11">TRIM(SUBSTITUTE(SUBSTITUTE(SUBSTITUTE(SUBSTITUTE(SUBSTITUTE(SUBSTITUTE(SUBSTITUTE(SUBSTITUTE(SUBSTITUTE(SUBSTITUTE(AG22,"ï","i"),"ì","i"),"í","i"),"ô","o"),"ö","o"),"ò","o"),"ó","o"),"ù","u"),"û","u"),"ü","u"))</f>
        <v>sucre</v>
      </c>
      <c r="AI22" s="12" t="str">
        <f t="shared" ref="AI22:AI61" si="12">IF(OR(AH22="",ISNUMBER(SEARCH(" ",AH22)),RIGHT(AH22,1)="s",RIGHT(AH22,1)="x"),"",AH22&amp;"s")</f>
        <v>sucres</v>
      </c>
      <c r="AJ22" s="12" t="str">
        <f t="shared" ref="AJ22:AJ61" si="13">IF(OR(AH22="",ISNUMBER(SEARCH(" ",AH22))),"",IF(RIGHT(AH22,2)="al",LEFT(AH22,LEN(AH22)-2)&amp;"aux",IF(OR(RIGHT(AH22,3)="eau",RIGHT(AH22,2)="eu",RIGHT(AH22,2)="au"),AH22&amp;"x","")))</f>
        <v/>
      </c>
      <c r="AK22"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3" spans="2:37" ht="39.950000000000003" customHeight="1" x14ac:dyDescent="0.25">
      <c r="B23" s="11">
        <v>16</v>
      </c>
      <c r="C23" s="44"/>
      <c r="D23" s="25"/>
      <c r="E23" s="25"/>
      <c r="F23" s="25"/>
      <c r="G23" s="25"/>
      <c r="H23" s="25"/>
      <c r="I23" s="25"/>
      <c r="J23" s="25"/>
      <c r="K23" s="25"/>
      <c r="L23" s="25"/>
      <c r="M23" s="25"/>
      <c r="N23" s="25"/>
      <c r="O23" s="25"/>
      <c r="P23" s="33" t="s">
        <v>39</v>
      </c>
      <c r="Q23" s="2">
        <f t="shared" si="7"/>
        <v>1</v>
      </c>
      <c r="R23" s="2">
        <f>IF(P23="","",MAX(--ISNUMBER(SEARCH(" "&amp;AH23&amp;" "," "&amp;P14&amp;" ")),IF(AI23="",0,--ISNUMBER(SEARCH(" "&amp;AI23&amp;" "," "&amp;P14&amp;" "))),IF(AJ23="",0,--ISNUMBER(SEARCH(" "&amp;AJ23&amp;" "," "&amp;P14&amp;" ")))))</f>
        <v>1</v>
      </c>
      <c r="S23" s="2">
        <f t="shared" si="8"/>
        <v>1</v>
      </c>
      <c r="T23" s="25"/>
      <c r="U23" s="25"/>
      <c r="V23" s="25"/>
      <c r="W23" s="25"/>
      <c r="X23" s="25"/>
      <c r="Y23" s="25"/>
      <c r="Z23" s="12" t="str">
        <f t="shared" si="2"/>
        <v/>
      </c>
      <c r="AA23" s="12" t="str">
        <f t="shared" si="3"/>
        <v/>
      </c>
      <c r="AB23" s="12" t="str">
        <f t="shared" si="4"/>
        <v/>
      </c>
      <c r="AC23" s="12" t="str">
        <f t="shared" si="5"/>
        <v/>
      </c>
      <c r="AD23" s="12" t="str">
        <f>IF(AC23="","",IF(COUNTIF(AC8:AC23,AC23)=1,AC23,""))</f>
        <v/>
      </c>
      <c r="AE23" s="12" t="str">
        <f t="shared" ref="AE23:AE61" si="14">TRIM(LOWER(SUBSTITUTE(SUBSTITUTE(SUBSTITUTE(SUBSTITUTE(SUBSTITUTE(SUBSTITUTE(SUBSTITUTE(P23,CHAR(160)," "),CHAR(10)," "),CHAR(13)," "),"."," "),","," "),";"," "),":"," ")))</f>
        <v>pommes</v>
      </c>
      <c r="AF23" s="12" t="str">
        <f t="shared" si="9"/>
        <v>pommes</v>
      </c>
      <c r="AG23" s="12" t="str">
        <f t="shared" si="10"/>
        <v>pommes</v>
      </c>
      <c r="AH23" s="12" t="str">
        <f t="shared" si="11"/>
        <v>pommes</v>
      </c>
      <c r="AI23" s="12" t="str">
        <f t="shared" si="12"/>
        <v/>
      </c>
      <c r="AJ23" s="12" t="str">
        <f t="shared" si="13"/>
        <v/>
      </c>
      <c r="AK23"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4" spans="2:37" ht="39.950000000000003" customHeight="1" x14ac:dyDescent="0.25">
      <c r="B24" s="11">
        <v>17</v>
      </c>
      <c r="C24" s="44"/>
      <c r="D24" s="25"/>
      <c r="E24" s="25"/>
      <c r="F24" s="25"/>
      <c r="G24" s="25"/>
      <c r="H24" s="25"/>
      <c r="I24" s="25"/>
      <c r="J24" s="25"/>
      <c r="K24" s="25"/>
      <c r="L24" s="25"/>
      <c r="M24" s="25"/>
      <c r="N24" s="25"/>
      <c r="O24" s="25"/>
      <c r="P24" s="33" t="s">
        <v>40</v>
      </c>
      <c r="Q24" s="2">
        <f t="shared" si="7"/>
        <v>1</v>
      </c>
      <c r="R24" s="2">
        <f>IF(P24="","",MAX(--ISNUMBER(SEARCH(" "&amp;AH24&amp;" "," "&amp;P14&amp;" ")),IF(AI24="",0,--ISNUMBER(SEARCH(" "&amp;AI24&amp;" "," "&amp;P14&amp;" "))),IF(AJ24="",0,--ISNUMBER(SEARCH(" "&amp;AJ24&amp;" "," "&amp;P14&amp;" ")))))</f>
        <v>1</v>
      </c>
      <c r="S24" s="2">
        <f t="shared" si="8"/>
        <v>1</v>
      </c>
      <c r="T24" s="25"/>
      <c r="U24" s="25"/>
      <c r="V24" s="25"/>
      <c r="W24" s="25"/>
      <c r="X24" s="25"/>
      <c r="Y24" s="25"/>
      <c r="Z24" s="12" t="str">
        <f t="shared" si="2"/>
        <v/>
      </c>
      <c r="AA24" s="12" t="str">
        <f t="shared" si="3"/>
        <v/>
      </c>
      <c r="AB24" s="12" t="str">
        <f t="shared" si="4"/>
        <v/>
      </c>
      <c r="AC24" s="12" t="str">
        <f t="shared" si="5"/>
        <v/>
      </c>
      <c r="AD24" s="12" t="str">
        <f>IF(AC24="","",IF(COUNTIF(AC8:AC24,AC24)=1,AC24,""))</f>
        <v/>
      </c>
      <c r="AE24" s="12" t="str">
        <f t="shared" si="14"/>
        <v>beurre</v>
      </c>
      <c r="AF24" s="12" t="str">
        <f t="shared" si="9"/>
        <v>beurre</v>
      </c>
      <c r="AG24" s="12" t="str">
        <f t="shared" si="10"/>
        <v>beurre</v>
      </c>
      <c r="AH24" s="12" t="str">
        <f t="shared" si="11"/>
        <v>beurre</v>
      </c>
      <c r="AI24" s="12" t="str">
        <f t="shared" si="12"/>
        <v>beurres</v>
      </c>
      <c r="AJ24" s="12" t="str">
        <f t="shared" si="13"/>
        <v/>
      </c>
      <c r="AK24"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5" spans="2:37" ht="39.950000000000003" customHeight="1" x14ac:dyDescent="0.25">
      <c r="B25" s="11">
        <v>18</v>
      </c>
      <c r="C25" s="44"/>
      <c r="D25" s="25"/>
      <c r="E25" s="25"/>
      <c r="F25" s="25"/>
      <c r="G25" s="25"/>
      <c r="H25" s="25"/>
      <c r="I25" s="25"/>
      <c r="J25" s="25"/>
      <c r="K25" s="25"/>
      <c r="L25" s="25"/>
      <c r="M25" s="25"/>
      <c r="N25" s="25"/>
      <c r="O25" s="25"/>
      <c r="P25" s="33" t="s">
        <v>41</v>
      </c>
      <c r="Q25" s="2">
        <f t="shared" si="7"/>
        <v>1</v>
      </c>
      <c r="R25" s="2">
        <f>IF(P25="","",MAX(--ISNUMBER(SEARCH(" "&amp;AH25&amp;" "," "&amp;P14&amp;" ")),IF(AI25="",0,--ISNUMBER(SEARCH(" "&amp;AI25&amp;" "," "&amp;P14&amp;" "))),IF(AJ25="",0,--ISNUMBER(SEARCH(" "&amp;AJ25&amp;" "," "&amp;P14&amp;" ")))))</f>
        <v>1</v>
      </c>
      <c r="S25" s="2">
        <f t="shared" si="8"/>
        <v>1</v>
      </c>
      <c r="T25" s="25"/>
      <c r="U25" s="25"/>
      <c r="V25" s="25"/>
      <c r="W25" s="25"/>
      <c r="X25" s="25"/>
      <c r="Y25" s="25"/>
      <c r="Z25" s="12" t="str">
        <f t="shared" si="2"/>
        <v/>
      </c>
      <c r="AA25" s="12" t="str">
        <f t="shared" si="3"/>
        <v/>
      </c>
      <c r="AB25" s="12" t="str">
        <f t="shared" si="4"/>
        <v/>
      </c>
      <c r="AC25" s="12" t="str">
        <f t="shared" si="5"/>
        <v/>
      </c>
      <c r="AD25" s="12" t="str">
        <f>IF(AC25="","",IF(COUNTIF(AC8:AC25,AC25)=1,AC25,""))</f>
        <v/>
      </c>
      <c r="AE25" s="12" t="str">
        <f t="shared" si="14"/>
        <v>cannelle</v>
      </c>
      <c r="AF25" s="12" t="str">
        <f t="shared" si="9"/>
        <v>cannelle</v>
      </c>
      <c r="AG25" s="12" t="str">
        <f t="shared" si="10"/>
        <v>cannelle</v>
      </c>
      <c r="AH25" s="12" t="str">
        <f t="shared" si="11"/>
        <v>cannelle</v>
      </c>
      <c r="AI25" s="12" t="str">
        <f t="shared" si="12"/>
        <v>cannelles</v>
      </c>
      <c r="AJ25" s="12" t="str">
        <f t="shared" si="13"/>
        <v/>
      </c>
      <c r="AK25"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6" spans="2:37" ht="39.950000000000003" customHeight="1" x14ac:dyDescent="0.25">
      <c r="B26" s="11">
        <v>19</v>
      </c>
      <c r="C26" s="44"/>
      <c r="D26" s="25"/>
      <c r="E26" s="25"/>
      <c r="F26" s="25"/>
      <c r="G26" s="25"/>
      <c r="H26" s="25"/>
      <c r="I26" s="25"/>
      <c r="J26" s="25"/>
      <c r="K26" s="25"/>
      <c r="L26" s="25"/>
      <c r="M26" s="25"/>
      <c r="N26" s="25"/>
      <c r="O26" s="25"/>
      <c r="P26" s="33" t="s">
        <v>42</v>
      </c>
      <c r="Q26" s="2">
        <f t="shared" si="7"/>
        <v>1</v>
      </c>
      <c r="R26" s="2">
        <f>IF(P26="","",MAX(--ISNUMBER(SEARCH(" "&amp;AH26&amp;" "," "&amp;P14&amp;" ")),IF(AI26="",0,--ISNUMBER(SEARCH(" "&amp;AI26&amp;" "," "&amp;P14&amp;" "))),IF(AJ26="",0,--ISNUMBER(SEARCH(" "&amp;AJ26&amp;" "," "&amp;P14&amp;" ")))))</f>
        <v>1</v>
      </c>
      <c r="S26" s="2">
        <f t="shared" si="8"/>
        <v>1</v>
      </c>
      <c r="T26" s="25"/>
      <c r="U26" s="25"/>
      <c r="V26" s="25"/>
      <c r="W26" s="25"/>
      <c r="X26" s="25"/>
      <c r="Y26" s="25"/>
      <c r="Z26" s="12" t="str">
        <f t="shared" si="2"/>
        <v/>
      </c>
      <c r="AA26" s="12" t="str">
        <f t="shared" si="3"/>
        <v/>
      </c>
      <c r="AB26" s="12" t="str">
        <f t="shared" si="4"/>
        <v/>
      </c>
      <c r="AC26" s="12" t="str">
        <f t="shared" si="5"/>
        <v/>
      </c>
      <c r="AD26" s="12" t="str">
        <f>IF(AC26="","",IF(COUNTIF(AC8:AC26,AC26)=1,AC26,""))</f>
        <v/>
      </c>
      <c r="AE26" s="12" t="str">
        <f t="shared" si="14"/>
        <v>sel</v>
      </c>
      <c r="AF26" s="12" t="str">
        <f t="shared" si="9"/>
        <v>sel</v>
      </c>
      <c r="AG26" s="12" t="str">
        <f t="shared" si="10"/>
        <v>sel</v>
      </c>
      <c r="AH26" s="12" t="str">
        <f t="shared" si="11"/>
        <v>sel</v>
      </c>
      <c r="AI26" s="12" t="str">
        <f t="shared" si="12"/>
        <v>sels</v>
      </c>
      <c r="AJ26" s="12" t="str">
        <f t="shared" si="13"/>
        <v/>
      </c>
      <c r="AK26"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7" spans="2:37" ht="39.950000000000003" customHeight="1" x14ac:dyDescent="0.25">
      <c r="B27" s="11">
        <v>20</v>
      </c>
      <c r="C27" s="44"/>
      <c r="D27" s="25"/>
      <c r="E27" s="25"/>
      <c r="F27" s="25"/>
      <c r="G27" s="25"/>
      <c r="H27" s="25"/>
      <c r="I27" s="25"/>
      <c r="J27" s="25"/>
      <c r="K27" s="25"/>
      <c r="L27" s="25"/>
      <c r="M27" s="25"/>
      <c r="N27" s="25"/>
      <c r="O27" s="25"/>
      <c r="P27" s="33" t="s">
        <v>43</v>
      </c>
      <c r="Q27" s="2">
        <f t="shared" si="7"/>
        <v>1</v>
      </c>
      <c r="R27" s="2">
        <f>IF(P27="","",MAX(--ISNUMBER(SEARCH(" "&amp;AH27&amp;" "," "&amp;P14&amp;" ")),IF(AI27="",0,--ISNUMBER(SEARCH(" "&amp;AI27&amp;" "," "&amp;P14&amp;" "))),IF(AJ27="",0,--ISNUMBER(SEARCH(" "&amp;AJ27&amp;" "," "&amp;P14&amp;" ")))))</f>
        <v>1</v>
      </c>
      <c r="S27" s="2">
        <f t="shared" si="8"/>
        <v>1</v>
      </c>
      <c r="T27" s="25"/>
      <c r="U27" s="25"/>
      <c r="V27" s="25"/>
      <c r="W27" s="25"/>
      <c r="X27" s="25"/>
      <c r="Y27" s="25"/>
      <c r="Z27" s="12" t="str">
        <f t="shared" si="2"/>
        <v/>
      </c>
      <c r="AA27" s="12" t="str">
        <f t="shared" si="3"/>
        <v/>
      </c>
      <c r="AB27" s="12" t="str">
        <f t="shared" si="4"/>
        <v/>
      </c>
      <c r="AC27" s="12" t="str">
        <f t="shared" si="5"/>
        <v/>
      </c>
      <c r="AD27" s="12" t="str">
        <f>IF(AC27="","",IF(COUNTIF(AC8:AC27,AC27)=1,AC27,""))</f>
        <v/>
      </c>
      <c r="AE27" s="12" t="str">
        <f t="shared" si="14"/>
        <v>œufs</v>
      </c>
      <c r="AF27" s="12" t="str">
        <f t="shared" si="9"/>
        <v>œufs</v>
      </c>
      <c r="AG27" s="12" t="str">
        <f t="shared" si="10"/>
        <v>oeufs</v>
      </c>
      <c r="AH27" s="12" t="str">
        <f t="shared" si="11"/>
        <v>oeufs</v>
      </c>
      <c r="AI27" s="12" t="str">
        <f t="shared" si="12"/>
        <v/>
      </c>
      <c r="AJ27" s="12" t="str">
        <f t="shared" si="13"/>
        <v/>
      </c>
      <c r="AK27"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8" spans="2:37" ht="39.950000000000003" customHeight="1" x14ac:dyDescent="0.25">
      <c r="B28" s="11">
        <v>21</v>
      </c>
      <c r="C28" s="44"/>
      <c r="D28" s="25"/>
      <c r="E28" s="25"/>
      <c r="F28" s="25"/>
      <c r="G28" s="25"/>
      <c r="H28" s="25"/>
      <c r="I28" s="25"/>
      <c r="J28" s="25"/>
      <c r="K28" s="25"/>
      <c r="L28" s="25"/>
      <c r="M28" s="25"/>
      <c r="N28" s="25"/>
      <c r="O28" s="25"/>
      <c r="P28" s="33" t="s">
        <v>44</v>
      </c>
      <c r="Q28" s="2">
        <f t="shared" si="7"/>
        <v>1</v>
      </c>
      <c r="R28" s="2">
        <f>IF(P28="","",MAX(--ISNUMBER(SEARCH(" "&amp;AH28&amp;" "," "&amp;P14&amp;" ")),IF(AI28="",0,--ISNUMBER(SEARCH(" "&amp;AI28&amp;" "," "&amp;P14&amp;" "))),IF(AJ28="",0,--ISNUMBER(SEARCH(" "&amp;AJ28&amp;" "," "&amp;P14&amp;" ")))))</f>
        <v>1</v>
      </c>
      <c r="S28" s="2">
        <f t="shared" si="8"/>
        <v>1</v>
      </c>
      <c r="T28" s="25"/>
      <c r="U28" s="25"/>
      <c r="V28" s="25"/>
      <c r="W28" s="25"/>
      <c r="X28" s="25"/>
      <c r="Y28" s="25"/>
      <c r="Z28" s="12" t="str">
        <f t="shared" si="2"/>
        <v/>
      </c>
      <c r="AA28" s="12" t="str">
        <f t="shared" si="3"/>
        <v/>
      </c>
      <c r="AB28" s="12" t="str">
        <f t="shared" si="4"/>
        <v/>
      </c>
      <c r="AC28" s="12" t="str">
        <f t="shared" si="5"/>
        <v/>
      </c>
      <c r="AD28" s="12" t="str">
        <f>IF(AC28="","",IF(COUNTIF(AC8:AC28,AC28)=1,AC28,""))</f>
        <v/>
      </c>
      <c r="AE28" s="12" t="str">
        <f t="shared" si="14"/>
        <v>caramel</v>
      </c>
      <c r="AF28" s="12" t="str">
        <f t="shared" si="9"/>
        <v>caramel</v>
      </c>
      <c r="AG28" s="12" t="str">
        <f t="shared" si="10"/>
        <v>caramel</v>
      </c>
      <c r="AH28" s="12" t="str">
        <f t="shared" si="11"/>
        <v>caramel</v>
      </c>
      <c r="AI28" s="12" t="str">
        <f t="shared" si="12"/>
        <v>caramels</v>
      </c>
      <c r="AJ28" s="12" t="str">
        <f t="shared" si="13"/>
        <v/>
      </c>
      <c r="AK28"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9" spans="2:37" ht="39.950000000000003" customHeight="1" x14ac:dyDescent="0.25">
      <c r="B29" s="11">
        <v>22</v>
      </c>
      <c r="C29" s="44"/>
      <c r="D29" s="25"/>
      <c r="E29" s="25"/>
      <c r="F29" s="25"/>
      <c r="G29" s="25"/>
      <c r="H29" s="25"/>
      <c r="I29" s="25"/>
      <c r="J29" s="25"/>
      <c r="K29" s="25"/>
      <c r="L29" s="25"/>
      <c r="M29" s="25"/>
      <c r="N29" s="25"/>
      <c r="O29" s="25"/>
      <c r="P29" s="33" t="s">
        <v>45</v>
      </c>
      <c r="Q29" s="2">
        <f t="shared" si="7"/>
        <v>1</v>
      </c>
      <c r="R29" s="2">
        <f>IF(P29="","",MAX(--ISNUMBER(SEARCH(" "&amp;AH29&amp;" "," "&amp;P14&amp;" ")),IF(AI29="",0,--ISNUMBER(SEARCH(" "&amp;AI29&amp;" "," "&amp;P14&amp;" "))),IF(AJ29="",0,--ISNUMBER(SEARCH(" "&amp;AJ29&amp;" "," "&amp;P14&amp;" ")))))</f>
        <v>1</v>
      </c>
      <c r="S29" s="2">
        <f t="shared" si="8"/>
        <v>1</v>
      </c>
      <c r="T29" s="25"/>
      <c r="U29" s="25"/>
      <c r="V29" s="25"/>
      <c r="W29" s="25"/>
      <c r="X29" s="25"/>
      <c r="Y29" s="25"/>
      <c r="Z29" s="12" t="str">
        <f t="shared" si="2"/>
        <v/>
      </c>
      <c r="AA29" s="12" t="str">
        <f t="shared" si="3"/>
        <v/>
      </c>
      <c r="AB29" s="12" t="str">
        <f t="shared" si="4"/>
        <v/>
      </c>
      <c r="AC29" s="12" t="str">
        <f t="shared" si="5"/>
        <v/>
      </c>
      <c r="AD29" s="12" t="str">
        <f>IF(AC29="","",IF(COUNTIF(AC8:AC29,AC29)=1,AC29,""))</f>
        <v/>
      </c>
      <c r="AE29" s="12" t="str">
        <f t="shared" si="14"/>
        <v>farine</v>
      </c>
      <c r="AF29" s="12" t="str">
        <f t="shared" si="9"/>
        <v>farine</v>
      </c>
      <c r="AG29" s="12" t="str">
        <f t="shared" si="10"/>
        <v>farine</v>
      </c>
      <c r="AH29" s="12" t="str">
        <f t="shared" si="11"/>
        <v>farine</v>
      </c>
      <c r="AI29" s="12" t="str">
        <f t="shared" si="12"/>
        <v>farines</v>
      </c>
      <c r="AJ29" s="12" t="str">
        <f t="shared" si="13"/>
        <v/>
      </c>
      <c r="AK29"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0" spans="2:37" ht="39.950000000000003" customHeight="1" x14ac:dyDescent="0.25">
      <c r="B30" s="11">
        <v>23</v>
      </c>
      <c r="C30" s="44"/>
      <c r="D30" s="25"/>
      <c r="E30" s="25"/>
      <c r="F30" s="25"/>
      <c r="G30" s="25"/>
      <c r="H30" s="25"/>
      <c r="I30" s="25"/>
      <c r="J30" s="25"/>
      <c r="K30" s="25"/>
      <c r="L30" s="25"/>
      <c r="M30" s="25"/>
      <c r="N30" s="25"/>
      <c r="O30" s="25"/>
      <c r="P30" s="33"/>
      <c r="Q30" s="2" t="str">
        <f t="shared" si="7"/>
        <v/>
      </c>
      <c r="R30" s="2" t="str">
        <f>IF(P30="","",MAX(--ISNUMBER(SEARCH(" "&amp;AH30&amp;" "," "&amp;P14&amp;" ")),IF(AI30="",0,--ISNUMBER(SEARCH(" "&amp;AI30&amp;" "," "&amp;P14&amp;" "))),IF(AJ30="",0,--ISNUMBER(SEARCH(" "&amp;AJ30&amp;" "," "&amp;P14&amp;" ")))))</f>
        <v/>
      </c>
      <c r="S30" s="2" t="str">
        <f t="shared" si="8"/>
        <v/>
      </c>
      <c r="T30" s="25"/>
      <c r="U30" s="25"/>
      <c r="V30" s="25"/>
      <c r="W30" s="25"/>
      <c r="X30" s="25"/>
      <c r="Y30" s="25"/>
      <c r="Z30" s="12" t="str">
        <f t="shared" si="2"/>
        <v/>
      </c>
      <c r="AA30" s="12" t="str">
        <f t="shared" si="3"/>
        <v/>
      </c>
      <c r="AB30" s="12" t="str">
        <f t="shared" si="4"/>
        <v/>
      </c>
      <c r="AC30" s="12" t="str">
        <f t="shared" si="5"/>
        <v/>
      </c>
      <c r="AD30" s="12" t="str">
        <f>IF(AC30="","",IF(COUNTIF(AC8:AC30,AC30)=1,AC30,""))</f>
        <v/>
      </c>
      <c r="AE30" s="12" t="str">
        <f t="shared" si="14"/>
        <v/>
      </c>
      <c r="AF30" s="12" t="str">
        <f t="shared" si="9"/>
        <v/>
      </c>
      <c r="AG30" s="12" t="str">
        <f t="shared" si="10"/>
        <v/>
      </c>
      <c r="AH30" s="12" t="str">
        <f t="shared" si="11"/>
        <v/>
      </c>
      <c r="AI30" s="12" t="str">
        <f t="shared" si="12"/>
        <v/>
      </c>
      <c r="AJ30" s="12" t="str">
        <f t="shared" si="13"/>
        <v/>
      </c>
      <c r="AK30"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1" spans="2:37" ht="39.950000000000003" customHeight="1" x14ac:dyDescent="0.25">
      <c r="B31" s="11">
        <v>24</v>
      </c>
      <c r="C31" s="44"/>
      <c r="D31" s="25"/>
      <c r="E31" s="25"/>
      <c r="F31" s="25"/>
      <c r="G31" s="25"/>
      <c r="H31" s="25"/>
      <c r="I31" s="25"/>
      <c r="J31" s="25"/>
      <c r="K31" s="25"/>
      <c r="L31" s="25"/>
      <c r="M31" s="25"/>
      <c r="N31" s="25"/>
      <c r="O31" s="25"/>
      <c r="P31" s="33"/>
      <c r="Q31" s="2" t="str">
        <f t="shared" si="7"/>
        <v/>
      </c>
      <c r="R31" s="2" t="str">
        <f>IF(P31="","",MAX(--ISNUMBER(SEARCH(" "&amp;AH31&amp;" "," "&amp;P14&amp;" ")),IF(AI31="",0,--ISNUMBER(SEARCH(" "&amp;AI31&amp;" "," "&amp;P14&amp;" "))),IF(AJ31="",0,--ISNUMBER(SEARCH(" "&amp;AJ31&amp;" "," "&amp;P14&amp;" ")))))</f>
        <v/>
      </c>
      <c r="S31" s="2" t="str">
        <f t="shared" si="8"/>
        <v/>
      </c>
      <c r="T31" s="25"/>
      <c r="U31" s="25"/>
      <c r="V31" s="25"/>
      <c r="W31" s="25"/>
      <c r="X31" s="25"/>
      <c r="Y31" s="25"/>
      <c r="Z31" s="12" t="str">
        <f t="shared" si="2"/>
        <v/>
      </c>
      <c r="AA31" s="12" t="str">
        <f t="shared" si="3"/>
        <v/>
      </c>
      <c r="AB31" s="12" t="str">
        <f t="shared" si="4"/>
        <v/>
      </c>
      <c r="AC31" s="12" t="str">
        <f t="shared" si="5"/>
        <v/>
      </c>
      <c r="AD31" s="12" t="str">
        <f>IF(AC31="","",IF(COUNTIF(AC8:AC31,AC31)=1,AC31,""))</f>
        <v/>
      </c>
      <c r="AE31" s="12" t="str">
        <f t="shared" si="14"/>
        <v/>
      </c>
      <c r="AF31" s="12" t="str">
        <f t="shared" si="9"/>
        <v/>
      </c>
      <c r="AG31" s="12" t="str">
        <f t="shared" si="10"/>
        <v/>
      </c>
      <c r="AH31" s="12" t="str">
        <f t="shared" si="11"/>
        <v/>
      </c>
      <c r="AI31" s="12" t="str">
        <f t="shared" si="12"/>
        <v/>
      </c>
      <c r="AJ31" s="12" t="str">
        <f t="shared" si="13"/>
        <v/>
      </c>
      <c r="AK31"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2" spans="2:37" ht="39.950000000000003" customHeight="1" x14ac:dyDescent="0.25">
      <c r="B32" s="11">
        <v>25</v>
      </c>
      <c r="C32" s="44"/>
      <c r="D32" s="25"/>
      <c r="E32" s="25"/>
      <c r="F32" s="25"/>
      <c r="G32" s="25"/>
      <c r="H32" s="25"/>
      <c r="I32" s="25"/>
      <c r="J32" s="25"/>
      <c r="K32" s="25"/>
      <c r="L32" s="25"/>
      <c r="M32" s="25"/>
      <c r="N32" s="25"/>
      <c r="O32" s="25"/>
      <c r="P32" s="33"/>
      <c r="Q32" s="2" t="str">
        <f t="shared" si="7"/>
        <v/>
      </c>
      <c r="R32" s="2" t="str">
        <f>IF(P32="","",MAX(--ISNUMBER(SEARCH(" "&amp;AH32&amp;" "," "&amp;P14&amp;" ")),IF(AI32="",0,--ISNUMBER(SEARCH(" "&amp;AI32&amp;" "," "&amp;P14&amp;" "))),IF(AJ32="",0,--ISNUMBER(SEARCH(" "&amp;AJ32&amp;" "," "&amp;P14&amp;" ")))))</f>
        <v/>
      </c>
      <c r="S32" s="2" t="str">
        <f t="shared" si="8"/>
        <v/>
      </c>
      <c r="T32" s="25"/>
      <c r="U32" s="25"/>
      <c r="V32" s="25"/>
      <c r="W32" s="25"/>
      <c r="X32" s="25"/>
      <c r="Y32" s="25"/>
      <c r="Z32" s="12" t="str">
        <f t="shared" si="2"/>
        <v/>
      </c>
      <c r="AA32" s="12" t="str">
        <f t="shared" si="3"/>
        <v/>
      </c>
      <c r="AB32" s="12" t="str">
        <f t="shared" si="4"/>
        <v/>
      </c>
      <c r="AC32" s="12" t="str">
        <f t="shared" si="5"/>
        <v/>
      </c>
      <c r="AD32" s="12" t="str">
        <f>IF(AC32="","",IF(COUNTIF(AC8:AC32,AC32)=1,AC32,""))</f>
        <v/>
      </c>
      <c r="AE32" s="12" t="str">
        <f t="shared" si="14"/>
        <v/>
      </c>
      <c r="AF32" s="12" t="str">
        <f t="shared" si="9"/>
        <v/>
      </c>
      <c r="AG32" s="12" t="str">
        <f t="shared" si="10"/>
        <v/>
      </c>
      <c r="AH32" s="12" t="str">
        <f t="shared" si="11"/>
        <v/>
      </c>
      <c r="AI32" s="12" t="str">
        <f t="shared" si="12"/>
        <v/>
      </c>
      <c r="AJ32" s="12" t="str">
        <f t="shared" si="13"/>
        <v/>
      </c>
      <c r="AK32"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3" spans="2:37" ht="39.950000000000003" customHeight="1" x14ac:dyDescent="0.25">
      <c r="B33" s="11">
        <v>26</v>
      </c>
      <c r="C33" s="44"/>
      <c r="D33" s="25"/>
      <c r="E33" s="25"/>
      <c r="F33" s="25"/>
      <c r="G33" s="25"/>
      <c r="H33" s="25"/>
      <c r="I33" s="25"/>
      <c r="J33" s="25"/>
      <c r="K33" s="25"/>
      <c r="L33" s="25"/>
      <c r="M33" s="25"/>
      <c r="N33" s="25"/>
      <c r="O33" s="25"/>
      <c r="P33" s="33"/>
      <c r="Q33" s="2" t="str">
        <f t="shared" si="7"/>
        <v/>
      </c>
      <c r="R33" s="2" t="str">
        <f>IF(P33="","",MAX(--ISNUMBER(SEARCH(" "&amp;AH33&amp;" "," "&amp;P14&amp;" ")),IF(AI33="",0,--ISNUMBER(SEARCH(" "&amp;AI33&amp;" "," "&amp;P14&amp;" "))),IF(AJ33="",0,--ISNUMBER(SEARCH(" "&amp;AJ33&amp;" "," "&amp;P14&amp;" ")))))</f>
        <v/>
      </c>
      <c r="S33" s="2" t="str">
        <f t="shared" si="8"/>
        <v/>
      </c>
      <c r="T33" s="25"/>
      <c r="U33" s="25"/>
      <c r="V33" s="25"/>
      <c r="W33" s="25"/>
      <c r="X33" s="25"/>
      <c r="Y33" s="25"/>
      <c r="Z33" s="12" t="str">
        <f t="shared" si="2"/>
        <v/>
      </c>
      <c r="AA33" s="12" t="str">
        <f t="shared" si="3"/>
        <v/>
      </c>
      <c r="AB33" s="12" t="str">
        <f t="shared" si="4"/>
        <v/>
      </c>
      <c r="AC33" s="12" t="str">
        <f t="shared" si="5"/>
        <v/>
      </c>
      <c r="AD33" s="12" t="str">
        <f>IF(AC33="","",IF(COUNTIF(AC8:AC33,AC33)=1,AC33,""))</f>
        <v/>
      </c>
      <c r="AE33" s="12" t="str">
        <f t="shared" si="14"/>
        <v/>
      </c>
      <c r="AF33" s="12" t="str">
        <f t="shared" si="9"/>
        <v/>
      </c>
      <c r="AG33" s="12" t="str">
        <f t="shared" si="10"/>
        <v/>
      </c>
      <c r="AH33" s="12" t="str">
        <f t="shared" si="11"/>
        <v/>
      </c>
      <c r="AI33" s="12" t="str">
        <f t="shared" si="12"/>
        <v/>
      </c>
      <c r="AJ33" s="12" t="str">
        <f t="shared" si="13"/>
        <v/>
      </c>
      <c r="AK33"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4" spans="2:37" ht="39.950000000000003" customHeight="1" x14ac:dyDescent="0.25">
      <c r="B34" s="11">
        <v>27</v>
      </c>
      <c r="C34" s="44"/>
      <c r="D34" s="25"/>
      <c r="E34" s="25"/>
      <c r="F34" s="25"/>
      <c r="G34" s="25"/>
      <c r="H34" s="25"/>
      <c r="I34" s="25"/>
      <c r="J34" s="25"/>
      <c r="K34" s="25"/>
      <c r="L34" s="25"/>
      <c r="M34" s="25"/>
      <c r="N34" s="25"/>
      <c r="O34" s="25"/>
      <c r="P34" s="33"/>
      <c r="Q34" s="2" t="str">
        <f t="shared" si="7"/>
        <v/>
      </c>
      <c r="R34" s="2" t="str">
        <f>IF(P34="","",MAX(--ISNUMBER(SEARCH(" "&amp;AH34&amp;" "," "&amp;P14&amp;" ")),IF(AI34="",0,--ISNUMBER(SEARCH(" "&amp;AI34&amp;" "," "&amp;P14&amp;" "))),IF(AJ34="",0,--ISNUMBER(SEARCH(" "&amp;AJ34&amp;" "," "&amp;P14&amp;" ")))))</f>
        <v/>
      </c>
      <c r="S34" s="2" t="str">
        <f t="shared" si="8"/>
        <v/>
      </c>
      <c r="T34" s="25"/>
      <c r="U34" s="25"/>
      <c r="V34" s="25"/>
      <c r="W34" s="25"/>
      <c r="X34" s="25"/>
      <c r="Y34" s="25"/>
      <c r="Z34" s="12" t="str">
        <f t="shared" si="2"/>
        <v/>
      </c>
      <c r="AA34" s="12" t="str">
        <f t="shared" si="3"/>
        <v/>
      </c>
      <c r="AB34" s="12" t="str">
        <f t="shared" si="4"/>
        <v/>
      </c>
      <c r="AC34" s="12" t="str">
        <f t="shared" si="5"/>
        <v/>
      </c>
      <c r="AD34" s="12" t="str">
        <f>IF(AC34="","",IF(COUNTIF(AC8:AC34,AC34)=1,AC34,""))</f>
        <v/>
      </c>
      <c r="AE34" s="12" t="str">
        <f t="shared" si="14"/>
        <v/>
      </c>
      <c r="AF34" s="12" t="str">
        <f t="shared" si="9"/>
        <v/>
      </c>
      <c r="AG34" s="12" t="str">
        <f t="shared" si="10"/>
        <v/>
      </c>
      <c r="AH34" s="12" t="str">
        <f t="shared" si="11"/>
        <v/>
      </c>
      <c r="AI34" s="12" t="str">
        <f t="shared" si="12"/>
        <v/>
      </c>
      <c r="AJ34" s="12" t="str">
        <f t="shared" si="13"/>
        <v/>
      </c>
      <c r="AK34"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5" spans="2:37" ht="39.950000000000003" customHeight="1" x14ac:dyDescent="0.25">
      <c r="B35" s="11">
        <v>28</v>
      </c>
      <c r="C35" s="44"/>
      <c r="D35" s="25"/>
      <c r="E35" s="25"/>
      <c r="F35" s="25"/>
      <c r="G35" s="25"/>
      <c r="H35" s="25"/>
      <c r="I35" s="25"/>
      <c r="J35" s="25"/>
      <c r="K35" s="25"/>
      <c r="L35" s="25"/>
      <c r="M35" s="25"/>
      <c r="N35" s="25"/>
      <c r="O35" s="25"/>
      <c r="P35" s="33"/>
      <c r="Q35" s="2" t="str">
        <f t="shared" si="7"/>
        <v/>
      </c>
      <c r="R35" s="2" t="str">
        <f>IF(P35="","",MAX(--ISNUMBER(SEARCH(" "&amp;AH35&amp;" "," "&amp;P14&amp;" ")),IF(AI35="",0,--ISNUMBER(SEARCH(" "&amp;AI35&amp;" "," "&amp;P14&amp;" "))),IF(AJ35="",0,--ISNUMBER(SEARCH(" "&amp;AJ35&amp;" "," "&amp;P14&amp;" ")))))</f>
        <v/>
      </c>
      <c r="S35" s="2" t="str">
        <f t="shared" si="8"/>
        <v/>
      </c>
      <c r="T35" s="25"/>
      <c r="U35" s="25"/>
      <c r="V35" s="25"/>
      <c r="W35" s="25"/>
      <c r="X35" s="25"/>
      <c r="Y35" s="25"/>
      <c r="Z35" s="12" t="str">
        <f t="shared" si="2"/>
        <v/>
      </c>
      <c r="AA35" s="12" t="str">
        <f t="shared" si="3"/>
        <v/>
      </c>
      <c r="AB35" s="12" t="str">
        <f t="shared" si="4"/>
        <v/>
      </c>
      <c r="AC35" s="12" t="str">
        <f t="shared" si="5"/>
        <v/>
      </c>
      <c r="AD35" s="12" t="str">
        <f>IF(AC35="","",IF(COUNTIF(AC8:AC35,AC35)=1,AC35,""))</f>
        <v/>
      </c>
      <c r="AE35" s="12" t="str">
        <f t="shared" si="14"/>
        <v/>
      </c>
      <c r="AF35" s="12" t="str">
        <f t="shared" si="9"/>
        <v/>
      </c>
      <c r="AG35" s="12" t="str">
        <f t="shared" si="10"/>
        <v/>
      </c>
      <c r="AH35" s="12" t="str">
        <f t="shared" si="11"/>
        <v/>
      </c>
      <c r="AI35" s="12" t="str">
        <f t="shared" si="12"/>
        <v/>
      </c>
      <c r="AJ35" s="12" t="str">
        <f t="shared" si="13"/>
        <v/>
      </c>
      <c r="AK35"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6" spans="2:37" ht="39.950000000000003" customHeight="1" x14ac:dyDescent="0.25">
      <c r="B36" s="11">
        <v>29</v>
      </c>
      <c r="C36" s="44"/>
      <c r="D36" s="25"/>
      <c r="E36" s="25"/>
      <c r="F36" s="25"/>
      <c r="G36" s="25"/>
      <c r="H36" s="25"/>
      <c r="I36" s="25"/>
      <c r="J36" s="25"/>
      <c r="K36" s="25"/>
      <c r="L36" s="25"/>
      <c r="M36" s="25"/>
      <c r="N36" s="25"/>
      <c r="O36" s="25"/>
      <c r="P36" s="33"/>
      <c r="Q36" s="2" t="str">
        <f t="shared" si="7"/>
        <v/>
      </c>
      <c r="R36" s="2" t="str">
        <f>IF(P36="","",MAX(--ISNUMBER(SEARCH(" "&amp;AH36&amp;" "," "&amp;P14&amp;" ")),IF(AI36="",0,--ISNUMBER(SEARCH(" "&amp;AI36&amp;" "," "&amp;P14&amp;" "))),IF(AJ36="",0,--ISNUMBER(SEARCH(" "&amp;AJ36&amp;" "," "&amp;P14&amp;" ")))))</f>
        <v/>
      </c>
      <c r="S36" s="2" t="str">
        <f t="shared" si="8"/>
        <v/>
      </c>
      <c r="T36" s="25"/>
      <c r="U36" s="25"/>
      <c r="V36" s="25"/>
      <c r="W36" s="25"/>
      <c r="X36" s="25"/>
      <c r="Y36" s="25"/>
      <c r="Z36" s="12" t="str">
        <f t="shared" si="2"/>
        <v/>
      </c>
      <c r="AA36" s="12" t="str">
        <f t="shared" si="3"/>
        <v/>
      </c>
      <c r="AB36" s="12" t="str">
        <f t="shared" si="4"/>
        <v/>
      </c>
      <c r="AC36" s="12" t="str">
        <f t="shared" si="5"/>
        <v/>
      </c>
      <c r="AD36" s="12" t="str">
        <f>IF(AC36="","",IF(COUNTIF(AC8:AC36,AC36)=1,AC36,""))</f>
        <v/>
      </c>
      <c r="AE36" s="12" t="str">
        <f t="shared" si="14"/>
        <v/>
      </c>
      <c r="AF36" s="12" t="str">
        <f t="shared" si="9"/>
        <v/>
      </c>
      <c r="AG36" s="12" t="str">
        <f t="shared" si="10"/>
        <v/>
      </c>
      <c r="AH36" s="12" t="str">
        <f t="shared" si="11"/>
        <v/>
      </c>
      <c r="AI36" s="12" t="str">
        <f t="shared" si="12"/>
        <v/>
      </c>
      <c r="AJ36" s="12" t="str">
        <f t="shared" si="13"/>
        <v/>
      </c>
      <c r="AK36"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7" spans="2:37" ht="39.950000000000003" customHeight="1" x14ac:dyDescent="0.25">
      <c r="B37" s="11">
        <v>30</v>
      </c>
      <c r="C37" s="44"/>
      <c r="D37" s="25"/>
      <c r="E37" s="25"/>
      <c r="F37" s="25"/>
      <c r="G37" s="25"/>
      <c r="H37" s="25"/>
      <c r="I37" s="25"/>
      <c r="J37" s="25"/>
      <c r="K37" s="25"/>
      <c r="L37" s="25"/>
      <c r="M37" s="25"/>
      <c r="N37" s="25"/>
      <c r="O37" s="25"/>
      <c r="P37" s="33"/>
      <c r="Q37" s="2" t="str">
        <f t="shared" si="7"/>
        <v/>
      </c>
      <c r="R37" s="2" t="str">
        <f>IF(P37="","",MAX(--ISNUMBER(SEARCH(" "&amp;AH37&amp;" "," "&amp;P14&amp;" ")),IF(AI37="",0,--ISNUMBER(SEARCH(" "&amp;AI37&amp;" "," "&amp;P14&amp;" "))),IF(AJ37="",0,--ISNUMBER(SEARCH(" "&amp;AJ37&amp;" "," "&amp;P14&amp;" ")))))</f>
        <v/>
      </c>
      <c r="S37" s="2" t="str">
        <f t="shared" si="8"/>
        <v/>
      </c>
      <c r="T37" s="25"/>
      <c r="U37" s="25"/>
      <c r="V37" s="25"/>
      <c r="W37" s="25"/>
      <c r="X37" s="25"/>
      <c r="Y37" s="25"/>
      <c r="Z37" s="12" t="str">
        <f t="shared" si="2"/>
        <v/>
      </c>
      <c r="AA37" s="12" t="str">
        <f t="shared" si="3"/>
        <v/>
      </c>
      <c r="AB37" s="12" t="str">
        <f t="shared" si="4"/>
        <v/>
      </c>
      <c r="AC37" s="12" t="str">
        <f t="shared" si="5"/>
        <v/>
      </c>
      <c r="AD37" s="12" t="str">
        <f>IF(AC37="","",IF(COUNTIF(AC8:AC37,AC37)=1,AC37,""))</f>
        <v/>
      </c>
      <c r="AE37" s="12" t="str">
        <f t="shared" si="14"/>
        <v/>
      </c>
      <c r="AF37" s="12" t="str">
        <f t="shared" si="9"/>
        <v/>
      </c>
      <c r="AG37" s="12" t="str">
        <f t="shared" si="10"/>
        <v/>
      </c>
      <c r="AH37" s="12" t="str">
        <f t="shared" si="11"/>
        <v/>
      </c>
      <c r="AI37" s="12" t="str">
        <f t="shared" si="12"/>
        <v/>
      </c>
      <c r="AJ37" s="12" t="str">
        <f t="shared" si="13"/>
        <v/>
      </c>
      <c r="AK37"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8" spans="2:37" ht="39.950000000000003" customHeight="1" x14ac:dyDescent="0.25">
      <c r="B38" s="11">
        <v>31</v>
      </c>
      <c r="C38" s="44"/>
      <c r="D38" s="25"/>
      <c r="E38" s="25"/>
      <c r="F38" s="25"/>
      <c r="G38" s="25"/>
      <c r="H38" s="25"/>
      <c r="I38" s="25"/>
      <c r="J38" s="25"/>
      <c r="K38" s="25"/>
      <c r="L38" s="25"/>
      <c r="M38" s="25"/>
      <c r="N38" s="25"/>
      <c r="O38" s="25"/>
      <c r="P38" s="33"/>
      <c r="Q38" s="2" t="str">
        <f t="shared" si="7"/>
        <v/>
      </c>
      <c r="R38" s="2" t="str">
        <f>IF(P38="","",MAX(--ISNUMBER(SEARCH(" "&amp;AH38&amp;" "," "&amp;P14&amp;" ")),IF(AI38="",0,--ISNUMBER(SEARCH(" "&amp;AI38&amp;" "," "&amp;P14&amp;" "))),IF(AJ38="",0,--ISNUMBER(SEARCH(" "&amp;AJ38&amp;" "," "&amp;P14&amp;" ")))))</f>
        <v/>
      </c>
      <c r="S38" s="2" t="str">
        <f t="shared" si="8"/>
        <v/>
      </c>
      <c r="T38" s="25"/>
      <c r="U38" s="25"/>
      <c r="V38" s="25"/>
      <c r="W38" s="25"/>
      <c r="X38" s="25"/>
      <c r="Y38" s="25"/>
      <c r="Z38" s="12" t="str">
        <f t="shared" si="2"/>
        <v/>
      </c>
      <c r="AA38" s="12" t="str">
        <f t="shared" si="3"/>
        <v/>
      </c>
      <c r="AB38" s="12" t="str">
        <f t="shared" si="4"/>
        <v/>
      </c>
      <c r="AC38" s="12" t="str">
        <f t="shared" si="5"/>
        <v/>
      </c>
      <c r="AD38" s="12" t="str">
        <f>IF(AC38="","",IF(COUNTIF(AC8:AC38,AC38)=1,AC38,""))</f>
        <v/>
      </c>
      <c r="AE38" s="12" t="str">
        <f t="shared" si="14"/>
        <v/>
      </c>
      <c r="AF38" s="12" t="str">
        <f t="shared" si="9"/>
        <v/>
      </c>
      <c r="AG38" s="12" t="str">
        <f t="shared" si="10"/>
        <v/>
      </c>
      <c r="AH38" s="12" t="str">
        <f t="shared" si="11"/>
        <v/>
      </c>
      <c r="AI38" s="12" t="str">
        <f t="shared" si="12"/>
        <v/>
      </c>
      <c r="AJ38" s="12" t="str">
        <f t="shared" si="13"/>
        <v/>
      </c>
      <c r="AK38"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9" spans="2:37" ht="39.950000000000003" customHeight="1" x14ac:dyDescent="0.25">
      <c r="B39" s="11">
        <v>32</v>
      </c>
      <c r="C39" s="44"/>
      <c r="D39" s="25"/>
      <c r="E39" s="25"/>
      <c r="F39" s="25"/>
      <c r="G39" s="25"/>
      <c r="H39" s="25"/>
      <c r="I39" s="25"/>
      <c r="J39" s="25"/>
      <c r="K39" s="25"/>
      <c r="L39" s="25"/>
      <c r="M39" s="25"/>
      <c r="N39" s="25"/>
      <c r="O39" s="25"/>
      <c r="P39" s="33"/>
      <c r="Q39" s="2" t="str">
        <f t="shared" si="7"/>
        <v/>
      </c>
      <c r="R39" s="2" t="str">
        <f>IF(P39="","",MAX(--ISNUMBER(SEARCH(" "&amp;AH39&amp;" "," "&amp;P14&amp;" ")),IF(AI39="",0,--ISNUMBER(SEARCH(" "&amp;AI39&amp;" "," "&amp;P14&amp;" "))),IF(AJ39="",0,--ISNUMBER(SEARCH(" "&amp;AJ39&amp;" "," "&amp;P14&amp;" ")))))</f>
        <v/>
      </c>
      <c r="S39" s="2" t="str">
        <f t="shared" si="8"/>
        <v/>
      </c>
      <c r="T39" s="25"/>
      <c r="U39" s="25"/>
      <c r="V39" s="25"/>
      <c r="W39" s="25"/>
      <c r="X39" s="25"/>
      <c r="Y39" s="25"/>
      <c r="Z39" s="12" t="str">
        <f t="shared" si="2"/>
        <v/>
      </c>
      <c r="AA39" s="12" t="str">
        <f t="shared" si="3"/>
        <v/>
      </c>
      <c r="AB39" s="12" t="str">
        <f t="shared" si="4"/>
        <v/>
      </c>
      <c r="AC39" s="12" t="str">
        <f t="shared" si="5"/>
        <v/>
      </c>
      <c r="AD39" s="12" t="str">
        <f>IF(AC39="","",IF(COUNTIF(AC8:AC39,AC39)=1,AC39,""))</f>
        <v/>
      </c>
      <c r="AE39" s="12" t="str">
        <f t="shared" si="14"/>
        <v/>
      </c>
      <c r="AF39" s="12" t="str">
        <f t="shared" si="9"/>
        <v/>
      </c>
      <c r="AG39" s="12" t="str">
        <f t="shared" si="10"/>
        <v/>
      </c>
      <c r="AH39" s="12" t="str">
        <f t="shared" si="11"/>
        <v/>
      </c>
      <c r="AI39" s="12" t="str">
        <f t="shared" si="12"/>
        <v/>
      </c>
      <c r="AJ39" s="12" t="str">
        <f t="shared" si="13"/>
        <v/>
      </c>
      <c r="AK39"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0" spans="2:37" ht="39.950000000000003" customHeight="1" x14ac:dyDescent="0.25">
      <c r="B40" s="11">
        <v>33</v>
      </c>
      <c r="C40" s="44"/>
      <c r="D40" s="25"/>
      <c r="E40" s="25"/>
      <c r="F40" s="25"/>
      <c r="G40" s="25"/>
      <c r="H40" s="25"/>
      <c r="I40" s="25"/>
      <c r="J40" s="25"/>
      <c r="K40" s="25"/>
      <c r="L40" s="25"/>
      <c r="M40" s="25"/>
      <c r="N40" s="25"/>
      <c r="O40" s="25"/>
      <c r="P40" s="33"/>
      <c r="Q40" s="2" t="str">
        <f t="shared" si="7"/>
        <v/>
      </c>
      <c r="R40" s="2" t="str">
        <f>IF(P40="","",MAX(--ISNUMBER(SEARCH(" "&amp;AH40&amp;" "," "&amp;P14&amp;" ")),IF(AI40="",0,--ISNUMBER(SEARCH(" "&amp;AI40&amp;" "," "&amp;P14&amp;" "))),IF(AJ40="",0,--ISNUMBER(SEARCH(" "&amp;AJ40&amp;" "," "&amp;P14&amp;" ")))))</f>
        <v/>
      </c>
      <c r="S40" s="2" t="str">
        <f t="shared" si="8"/>
        <v/>
      </c>
      <c r="T40" s="25"/>
      <c r="U40" s="25"/>
      <c r="V40" s="25"/>
      <c r="W40" s="25"/>
      <c r="X40" s="25"/>
      <c r="Y40" s="25"/>
      <c r="Z40" s="12" t="str">
        <f t="shared" si="2"/>
        <v/>
      </c>
      <c r="AA40" s="12" t="str">
        <f t="shared" si="3"/>
        <v/>
      </c>
      <c r="AB40" s="12" t="str">
        <f t="shared" si="4"/>
        <v/>
      </c>
      <c r="AC40" s="12" t="str">
        <f t="shared" si="5"/>
        <v/>
      </c>
      <c r="AD40" s="12" t="str">
        <f>IF(AC40="","",IF(COUNTIF(AC8:AC40,AC40)=1,AC40,""))</f>
        <v/>
      </c>
      <c r="AE40" s="12" t="str">
        <f t="shared" si="14"/>
        <v/>
      </c>
      <c r="AF40" s="12" t="str">
        <f t="shared" si="9"/>
        <v/>
      </c>
      <c r="AG40" s="12" t="str">
        <f t="shared" si="10"/>
        <v/>
      </c>
      <c r="AH40" s="12" t="str">
        <f t="shared" si="11"/>
        <v/>
      </c>
      <c r="AI40" s="12" t="str">
        <f t="shared" si="12"/>
        <v/>
      </c>
      <c r="AJ40" s="12" t="str">
        <f t="shared" si="13"/>
        <v/>
      </c>
      <c r="AK40"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1" spans="2:37" ht="39.950000000000003" customHeight="1" x14ac:dyDescent="0.25">
      <c r="B41" s="11">
        <v>34</v>
      </c>
      <c r="C41" s="44"/>
      <c r="D41" s="25"/>
      <c r="E41" s="25"/>
      <c r="F41" s="25"/>
      <c r="G41" s="25"/>
      <c r="H41" s="25"/>
      <c r="I41" s="25"/>
      <c r="J41" s="25"/>
      <c r="K41" s="25"/>
      <c r="L41" s="25"/>
      <c r="M41" s="25"/>
      <c r="N41" s="25"/>
      <c r="O41" s="25"/>
      <c r="P41" s="33"/>
      <c r="Q41" s="2" t="str">
        <f t="shared" si="7"/>
        <v/>
      </c>
      <c r="R41" s="2" t="str">
        <f>IF(P41="","",MAX(--ISNUMBER(SEARCH(" "&amp;AH41&amp;" "," "&amp;P14&amp;" ")),IF(AI41="",0,--ISNUMBER(SEARCH(" "&amp;AI41&amp;" "," "&amp;P14&amp;" "))),IF(AJ41="",0,--ISNUMBER(SEARCH(" "&amp;AJ41&amp;" "," "&amp;P14&amp;" ")))))</f>
        <v/>
      </c>
      <c r="S41" s="2" t="str">
        <f t="shared" si="8"/>
        <v/>
      </c>
      <c r="T41" s="25"/>
      <c r="U41" s="25"/>
      <c r="V41" s="25"/>
      <c r="W41" s="25"/>
      <c r="X41" s="25"/>
      <c r="Y41" s="25"/>
      <c r="Z41" s="12" t="str">
        <f t="shared" si="2"/>
        <v/>
      </c>
      <c r="AA41" s="12" t="str">
        <f t="shared" si="3"/>
        <v/>
      </c>
      <c r="AB41" s="12" t="str">
        <f t="shared" si="4"/>
        <v/>
      </c>
      <c r="AC41" s="12" t="str">
        <f t="shared" si="5"/>
        <v/>
      </c>
      <c r="AD41" s="12" t="str">
        <f>IF(AC41="","",IF(COUNTIF(AC8:AC41,AC41)=1,AC41,""))</f>
        <v/>
      </c>
      <c r="AE41" s="12" t="str">
        <f t="shared" si="14"/>
        <v/>
      </c>
      <c r="AF41" s="12" t="str">
        <f t="shared" si="9"/>
        <v/>
      </c>
      <c r="AG41" s="12" t="str">
        <f t="shared" si="10"/>
        <v/>
      </c>
      <c r="AH41" s="12" t="str">
        <f t="shared" si="11"/>
        <v/>
      </c>
      <c r="AI41" s="12" t="str">
        <f t="shared" si="12"/>
        <v/>
      </c>
      <c r="AJ41" s="12" t="str">
        <f t="shared" si="13"/>
        <v/>
      </c>
      <c r="AK41"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2" spans="2:37" ht="39.950000000000003" customHeight="1" x14ac:dyDescent="0.25">
      <c r="B42" s="11">
        <v>35</v>
      </c>
      <c r="C42" s="44"/>
      <c r="D42" s="25"/>
      <c r="E42" s="25"/>
      <c r="F42" s="25"/>
      <c r="G42" s="25"/>
      <c r="H42" s="25"/>
      <c r="I42" s="25"/>
      <c r="J42" s="25"/>
      <c r="K42" s="25"/>
      <c r="L42" s="25"/>
      <c r="M42" s="25"/>
      <c r="N42" s="25"/>
      <c r="O42" s="25"/>
      <c r="P42" s="33"/>
      <c r="Q42" s="2" t="str">
        <f t="shared" si="7"/>
        <v/>
      </c>
      <c r="R42" s="2" t="str">
        <f>IF(P42="","",MAX(--ISNUMBER(SEARCH(" "&amp;AH42&amp;" "," "&amp;P14&amp;" ")),IF(AI42="",0,--ISNUMBER(SEARCH(" "&amp;AI42&amp;" "," "&amp;P14&amp;" "))),IF(AJ42="",0,--ISNUMBER(SEARCH(" "&amp;AJ42&amp;" "," "&amp;P14&amp;" ")))))</f>
        <v/>
      </c>
      <c r="S42" s="2" t="str">
        <f t="shared" si="8"/>
        <v/>
      </c>
      <c r="T42" s="25"/>
      <c r="U42" s="25"/>
      <c r="V42" s="25"/>
      <c r="W42" s="25"/>
      <c r="X42" s="25"/>
      <c r="Y42" s="25"/>
      <c r="Z42" s="12" t="str">
        <f t="shared" si="2"/>
        <v/>
      </c>
      <c r="AA42" s="12" t="str">
        <f t="shared" si="3"/>
        <v/>
      </c>
      <c r="AB42" s="12" t="str">
        <f t="shared" si="4"/>
        <v/>
      </c>
      <c r="AC42" s="12" t="str">
        <f t="shared" si="5"/>
        <v/>
      </c>
      <c r="AD42" s="12" t="str">
        <f>IF(AC42="","",IF(COUNTIF(AC8:AC42,AC42)=1,AC42,""))</f>
        <v/>
      </c>
      <c r="AE42" s="12" t="str">
        <f t="shared" si="14"/>
        <v/>
      </c>
      <c r="AF42" s="12" t="str">
        <f t="shared" si="9"/>
        <v/>
      </c>
      <c r="AG42" s="12" t="str">
        <f t="shared" si="10"/>
        <v/>
      </c>
      <c r="AH42" s="12" t="str">
        <f t="shared" si="11"/>
        <v/>
      </c>
      <c r="AI42" s="12" t="str">
        <f t="shared" si="12"/>
        <v/>
      </c>
      <c r="AJ42" s="12" t="str">
        <f t="shared" si="13"/>
        <v/>
      </c>
      <c r="AK42"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3" spans="2:37" ht="39.950000000000003" customHeight="1" x14ac:dyDescent="0.25">
      <c r="B43" s="11">
        <v>36</v>
      </c>
      <c r="C43" s="44"/>
      <c r="D43" s="25"/>
      <c r="E43" s="25"/>
      <c r="F43" s="25"/>
      <c r="G43" s="25"/>
      <c r="H43" s="25"/>
      <c r="I43" s="25"/>
      <c r="J43" s="25"/>
      <c r="K43" s="25"/>
      <c r="L43" s="25"/>
      <c r="M43" s="25"/>
      <c r="N43" s="25"/>
      <c r="O43" s="25"/>
      <c r="P43" s="33"/>
      <c r="Q43" s="2" t="str">
        <f t="shared" si="7"/>
        <v/>
      </c>
      <c r="R43" s="2" t="str">
        <f>IF(P43="","",MAX(--ISNUMBER(SEARCH(" "&amp;AH43&amp;" "," "&amp;P14&amp;" ")),IF(AI43="",0,--ISNUMBER(SEARCH(" "&amp;AI43&amp;" "," "&amp;P14&amp;" "))),IF(AJ43="",0,--ISNUMBER(SEARCH(" "&amp;AJ43&amp;" "," "&amp;P14&amp;" ")))))</f>
        <v/>
      </c>
      <c r="S43" s="2" t="str">
        <f t="shared" si="8"/>
        <v/>
      </c>
      <c r="T43" s="25"/>
      <c r="U43" s="25"/>
      <c r="V43" s="25"/>
      <c r="W43" s="25"/>
      <c r="X43" s="25"/>
      <c r="Y43" s="25"/>
      <c r="Z43" s="12" t="str">
        <f t="shared" si="2"/>
        <v/>
      </c>
      <c r="AA43" s="12" t="str">
        <f t="shared" si="3"/>
        <v/>
      </c>
      <c r="AB43" s="12" t="str">
        <f t="shared" si="4"/>
        <v/>
      </c>
      <c r="AC43" s="12" t="str">
        <f t="shared" si="5"/>
        <v/>
      </c>
      <c r="AD43" s="12" t="str">
        <f>IF(AC43="","",IF(COUNTIF(AC8:AC43,AC43)=1,AC43,""))</f>
        <v/>
      </c>
      <c r="AE43" s="12" t="str">
        <f t="shared" si="14"/>
        <v/>
      </c>
      <c r="AF43" s="12" t="str">
        <f t="shared" si="9"/>
        <v/>
      </c>
      <c r="AG43" s="12" t="str">
        <f t="shared" si="10"/>
        <v/>
      </c>
      <c r="AH43" s="12" t="str">
        <f t="shared" si="11"/>
        <v/>
      </c>
      <c r="AI43" s="12" t="str">
        <f t="shared" si="12"/>
        <v/>
      </c>
      <c r="AJ43" s="12" t="str">
        <f t="shared" si="13"/>
        <v/>
      </c>
      <c r="AK43"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4" spans="2:37" ht="39.950000000000003" customHeight="1" x14ac:dyDescent="0.25">
      <c r="B44" s="11">
        <v>37</v>
      </c>
      <c r="C44" s="44"/>
      <c r="D44" s="25"/>
      <c r="E44" s="25"/>
      <c r="F44" s="25"/>
      <c r="G44" s="25"/>
      <c r="H44" s="25"/>
      <c r="I44" s="25"/>
      <c r="J44" s="25"/>
      <c r="K44" s="25"/>
      <c r="L44" s="25"/>
      <c r="M44" s="25"/>
      <c r="N44" s="25"/>
      <c r="O44" s="25"/>
      <c r="P44" s="33"/>
      <c r="Q44" s="2" t="str">
        <f t="shared" si="7"/>
        <v/>
      </c>
      <c r="R44" s="2" t="str">
        <f>IF(P44="","",MAX(--ISNUMBER(SEARCH(" "&amp;AH44&amp;" "," "&amp;P14&amp;" ")),IF(AI44="",0,--ISNUMBER(SEARCH(" "&amp;AI44&amp;" "," "&amp;P14&amp;" "))),IF(AJ44="",0,--ISNUMBER(SEARCH(" "&amp;AJ44&amp;" "," "&amp;P14&amp;" ")))))</f>
        <v/>
      </c>
      <c r="S44" s="2" t="str">
        <f t="shared" si="8"/>
        <v/>
      </c>
      <c r="T44" s="25"/>
      <c r="U44" s="25"/>
      <c r="V44" s="25"/>
      <c r="W44" s="25"/>
      <c r="X44" s="25"/>
      <c r="Y44" s="25"/>
      <c r="Z44" s="12" t="str">
        <f t="shared" si="2"/>
        <v/>
      </c>
      <c r="AA44" s="12" t="str">
        <f t="shared" si="3"/>
        <v/>
      </c>
      <c r="AB44" s="12" t="str">
        <f t="shared" si="4"/>
        <v/>
      </c>
      <c r="AC44" s="12" t="str">
        <f t="shared" si="5"/>
        <v/>
      </c>
      <c r="AD44" s="12" t="str">
        <f>IF(AC44="","",IF(COUNTIF(AC8:AC44,AC44)=1,AC44,""))</f>
        <v/>
      </c>
      <c r="AE44" s="12" t="str">
        <f t="shared" si="14"/>
        <v/>
      </c>
      <c r="AF44" s="12" t="str">
        <f t="shared" si="9"/>
        <v/>
      </c>
      <c r="AG44" s="12" t="str">
        <f t="shared" si="10"/>
        <v/>
      </c>
      <c r="AH44" s="12" t="str">
        <f t="shared" si="11"/>
        <v/>
      </c>
      <c r="AI44" s="12" t="str">
        <f t="shared" si="12"/>
        <v/>
      </c>
      <c r="AJ44" s="12" t="str">
        <f t="shared" si="13"/>
        <v/>
      </c>
      <c r="AK44"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5" spans="2:37" ht="39.950000000000003" customHeight="1" x14ac:dyDescent="0.25">
      <c r="B45" s="11">
        <v>38</v>
      </c>
      <c r="C45" s="44"/>
      <c r="D45" s="25"/>
      <c r="E45" s="25"/>
      <c r="F45" s="25"/>
      <c r="G45" s="25"/>
      <c r="H45" s="25"/>
      <c r="I45" s="25"/>
      <c r="J45" s="25"/>
      <c r="K45" s="25"/>
      <c r="L45" s="25"/>
      <c r="M45" s="25"/>
      <c r="N45" s="25"/>
      <c r="O45" s="25"/>
      <c r="P45" s="33"/>
      <c r="Q45" s="2" t="str">
        <f t="shared" si="7"/>
        <v/>
      </c>
      <c r="R45" s="2" t="str">
        <f>IF(P45="","",MAX(--ISNUMBER(SEARCH(" "&amp;AH45&amp;" "," "&amp;P14&amp;" ")),IF(AI45="",0,--ISNUMBER(SEARCH(" "&amp;AI45&amp;" "," "&amp;P14&amp;" "))),IF(AJ45="",0,--ISNUMBER(SEARCH(" "&amp;AJ45&amp;" "," "&amp;P14&amp;" ")))))</f>
        <v/>
      </c>
      <c r="S45" s="2" t="str">
        <f t="shared" si="8"/>
        <v/>
      </c>
      <c r="T45" s="25"/>
      <c r="U45" s="25"/>
      <c r="V45" s="25"/>
      <c r="W45" s="25"/>
      <c r="X45" s="25"/>
      <c r="Y45" s="25"/>
      <c r="Z45" s="12" t="str">
        <f t="shared" si="2"/>
        <v/>
      </c>
      <c r="AA45" s="12" t="str">
        <f t="shared" si="3"/>
        <v/>
      </c>
      <c r="AB45" s="12" t="str">
        <f t="shared" si="4"/>
        <v/>
      </c>
      <c r="AC45" s="12" t="str">
        <f t="shared" si="5"/>
        <v/>
      </c>
      <c r="AD45" s="12" t="str">
        <f>IF(AC45="","",IF(COUNTIF(AC8:AC45,AC45)=1,AC45,""))</f>
        <v/>
      </c>
      <c r="AE45" s="12" t="str">
        <f t="shared" si="14"/>
        <v/>
      </c>
      <c r="AF45" s="12" t="str">
        <f t="shared" si="9"/>
        <v/>
      </c>
      <c r="AG45" s="12" t="str">
        <f t="shared" si="10"/>
        <v/>
      </c>
      <c r="AH45" s="12" t="str">
        <f t="shared" si="11"/>
        <v/>
      </c>
      <c r="AI45" s="12" t="str">
        <f t="shared" si="12"/>
        <v/>
      </c>
      <c r="AJ45" s="12" t="str">
        <f t="shared" si="13"/>
        <v/>
      </c>
      <c r="AK45"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6" spans="2:37" ht="39.950000000000003" customHeight="1" x14ac:dyDescent="0.25">
      <c r="B46" s="11">
        <v>39</v>
      </c>
      <c r="C46" s="44"/>
      <c r="D46" s="25"/>
      <c r="E46" s="25"/>
      <c r="F46" s="25"/>
      <c r="G46" s="25"/>
      <c r="H46" s="25"/>
      <c r="I46" s="25"/>
      <c r="J46" s="25"/>
      <c r="K46" s="25"/>
      <c r="L46" s="25"/>
      <c r="M46" s="25"/>
      <c r="N46" s="25"/>
      <c r="O46" s="25"/>
      <c r="P46" s="33"/>
      <c r="Q46" s="2" t="str">
        <f t="shared" si="7"/>
        <v/>
      </c>
      <c r="R46" s="2" t="str">
        <f>IF(P46="","",MAX(--ISNUMBER(SEARCH(" "&amp;AH46&amp;" "," "&amp;P14&amp;" ")),IF(AI46="",0,--ISNUMBER(SEARCH(" "&amp;AI46&amp;" "," "&amp;P14&amp;" "))),IF(AJ46="",0,--ISNUMBER(SEARCH(" "&amp;AJ46&amp;" "," "&amp;P14&amp;" ")))))</f>
        <v/>
      </c>
      <c r="S46" s="2" t="str">
        <f t="shared" si="8"/>
        <v/>
      </c>
      <c r="T46" s="25"/>
      <c r="U46" s="25"/>
      <c r="V46" s="25"/>
      <c r="W46" s="25"/>
      <c r="X46" s="25"/>
      <c r="Y46" s="25"/>
      <c r="Z46" s="12" t="str">
        <f t="shared" si="2"/>
        <v/>
      </c>
      <c r="AA46" s="12" t="str">
        <f t="shared" si="3"/>
        <v/>
      </c>
      <c r="AB46" s="12" t="str">
        <f t="shared" si="4"/>
        <v/>
      </c>
      <c r="AC46" s="12" t="str">
        <f t="shared" si="5"/>
        <v/>
      </c>
      <c r="AD46" s="12" t="str">
        <f>IF(AC46="","",IF(COUNTIF(AC8:AC46,AC46)=1,AC46,""))</f>
        <v/>
      </c>
      <c r="AE46" s="12" t="str">
        <f t="shared" si="14"/>
        <v/>
      </c>
      <c r="AF46" s="12" t="str">
        <f t="shared" si="9"/>
        <v/>
      </c>
      <c r="AG46" s="12" t="str">
        <f t="shared" si="10"/>
        <v/>
      </c>
      <c r="AH46" s="12" t="str">
        <f t="shared" si="11"/>
        <v/>
      </c>
      <c r="AI46" s="12" t="str">
        <f t="shared" si="12"/>
        <v/>
      </c>
      <c r="AJ46" s="12" t="str">
        <f t="shared" si="13"/>
        <v/>
      </c>
      <c r="AK46"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7" spans="2:37" ht="39.950000000000003" customHeight="1" x14ac:dyDescent="0.25">
      <c r="B47" s="11">
        <v>40</v>
      </c>
      <c r="C47" s="44"/>
      <c r="D47" s="25"/>
      <c r="E47" s="25"/>
      <c r="F47" s="25"/>
      <c r="G47" s="25"/>
      <c r="H47" s="25"/>
      <c r="I47" s="25"/>
      <c r="J47" s="25"/>
      <c r="K47" s="25"/>
      <c r="L47" s="25"/>
      <c r="M47" s="25"/>
      <c r="N47" s="25"/>
      <c r="O47" s="25"/>
      <c r="P47" s="33"/>
      <c r="Q47" s="2" t="str">
        <f t="shared" si="7"/>
        <v/>
      </c>
      <c r="R47" s="2" t="str">
        <f>IF(P47="","",MAX(--ISNUMBER(SEARCH(" "&amp;AH47&amp;" "," "&amp;P14&amp;" ")),IF(AI47="",0,--ISNUMBER(SEARCH(" "&amp;AI47&amp;" "," "&amp;P14&amp;" "))),IF(AJ47="",0,--ISNUMBER(SEARCH(" "&amp;AJ47&amp;" "," "&amp;P14&amp;" ")))))</f>
        <v/>
      </c>
      <c r="S47" s="2" t="str">
        <f t="shared" si="8"/>
        <v/>
      </c>
      <c r="T47" s="25"/>
      <c r="U47" s="25"/>
      <c r="V47" s="25"/>
      <c r="W47" s="25"/>
      <c r="X47" s="25"/>
      <c r="Y47" s="25"/>
      <c r="Z47" s="12" t="str">
        <f t="shared" si="2"/>
        <v/>
      </c>
      <c r="AA47" s="12" t="str">
        <f t="shared" si="3"/>
        <v/>
      </c>
      <c r="AB47" s="12" t="str">
        <f t="shared" si="4"/>
        <v/>
      </c>
      <c r="AC47" s="12" t="str">
        <f t="shared" si="5"/>
        <v/>
      </c>
      <c r="AD47" s="12" t="str">
        <f>IF(AC47="","",IF(COUNTIF(AC8:AC47,AC47)=1,AC47,""))</f>
        <v/>
      </c>
      <c r="AE47" s="12" t="str">
        <f t="shared" si="14"/>
        <v/>
      </c>
      <c r="AF47" s="12" t="str">
        <f t="shared" si="9"/>
        <v/>
      </c>
      <c r="AG47" s="12" t="str">
        <f t="shared" si="10"/>
        <v/>
      </c>
      <c r="AH47" s="12" t="str">
        <f t="shared" si="11"/>
        <v/>
      </c>
      <c r="AI47" s="12" t="str">
        <f t="shared" si="12"/>
        <v/>
      </c>
      <c r="AJ47" s="12" t="str">
        <f t="shared" si="13"/>
        <v/>
      </c>
      <c r="AK47"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8" spans="2:37" ht="39.950000000000003" customHeight="1" x14ac:dyDescent="0.25">
      <c r="B48" s="11">
        <v>41</v>
      </c>
      <c r="C48" s="44"/>
      <c r="D48" s="25"/>
      <c r="E48" s="25"/>
      <c r="F48" s="25"/>
      <c r="G48" s="25"/>
      <c r="H48" s="25"/>
      <c r="I48" s="25"/>
      <c r="J48" s="25"/>
      <c r="K48" s="25"/>
      <c r="L48" s="25"/>
      <c r="M48" s="25"/>
      <c r="N48" s="25"/>
      <c r="O48" s="25"/>
      <c r="P48" s="33"/>
      <c r="Q48" s="2" t="str">
        <f t="shared" si="7"/>
        <v/>
      </c>
      <c r="R48" s="2" t="str">
        <f>IF(P48="","",MAX(--ISNUMBER(SEARCH(" "&amp;AH48&amp;" "," "&amp;P14&amp;" ")),IF(AI48="",0,--ISNUMBER(SEARCH(" "&amp;AI48&amp;" "," "&amp;P14&amp;" "))),IF(AJ48="",0,--ISNUMBER(SEARCH(" "&amp;AJ48&amp;" "," "&amp;P14&amp;" ")))))</f>
        <v/>
      </c>
      <c r="S48" s="2" t="str">
        <f t="shared" si="8"/>
        <v/>
      </c>
      <c r="T48" s="25"/>
      <c r="U48" s="25"/>
      <c r="V48" s="25"/>
      <c r="W48" s="25"/>
      <c r="X48" s="25"/>
      <c r="Y48" s="25"/>
      <c r="Z48" s="12" t="str">
        <f t="shared" si="2"/>
        <v/>
      </c>
      <c r="AA48" s="12" t="str">
        <f t="shared" si="3"/>
        <v/>
      </c>
      <c r="AB48" s="12" t="str">
        <f t="shared" si="4"/>
        <v/>
      </c>
      <c r="AC48" s="12" t="str">
        <f t="shared" si="5"/>
        <v/>
      </c>
      <c r="AD48" s="12" t="str">
        <f>IF(AC48="","",IF(COUNTIF(AC8:AC48,AC48)=1,AC48,""))</f>
        <v/>
      </c>
      <c r="AE48" s="12" t="str">
        <f t="shared" si="14"/>
        <v/>
      </c>
      <c r="AF48" s="12" t="str">
        <f t="shared" si="9"/>
        <v/>
      </c>
      <c r="AG48" s="12" t="str">
        <f t="shared" si="10"/>
        <v/>
      </c>
      <c r="AH48" s="12" t="str">
        <f t="shared" si="11"/>
        <v/>
      </c>
      <c r="AI48" s="12" t="str">
        <f t="shared" si="12"/>
        <v/>
      </c>
      <c r="AJ48" s="12" t="str">
        <f t="shared" si="13"/>
        <v/>
      </c>
      <c r="AK48"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9" spans="2:37" ht="39.950000000000003" customHeight="1" x14ac:dyDescent="0.25">
      <c r="B49" s="11">
        <v>42</v>
      </c>
      <c r="C49" s="44"/>
      <c r="D49" s="25"/>
      <c r="E49" s="25"/>
      <c r="F49" s="25"/>
      <c r="G49" s="25"/>
      <c r="H49" s="25"/>
      <c r="I49" s="25"/>
      <c r="J49" s="25"/>
      <c r="K49" s="25"/>
      <c r="L49" s="25"/>
      <c r="M49" s="25"/>
      <c r="N49" s="25"/>
      <c r="O49" s="25"/>
      <c r="P49" s="33"/>
      <c r="Q49" s="2" t="str">
        <f t="shared" si="7"/>
        <v/>
      </c>
      <c r="R49" s="2" t="str">
        <f>IF(P49="","",MAX(--ISNUMBER(SEARCH(" "&amp;AH49&amp;" "," "&amp;P14&amp;" ")),IF(AI49="",0,--ISNUMBER(SEARCH(" "&amp;AI49&amp;" "," "&amp;P14&amp;" "))),IF(AJ49="",0,--ISNUMBER(SEARCH(" "&amp;AJ49&amp;" "," "&amp;P14&amp;" ")))))</f>
        <v/>
      </c>
      <c r="S49" s="2" t="str">
        <f t="shared" si="8"/>
        <v/>
      </c>
      <c r="T49" s="25"/>
      <c r="U49" s="25"/>
      <c r="V49" s="25"/>
      <c r="W49" s="25"/>
      <c r="X49" s="25"/>
      <c r="Y49" s="25"/>
      <c r="Z49" s="12" t="str">
        <f t="shared" si="2"/>
        <v/>
      </c>
      <c r="AA49" s="12" t="str">
        <f t="shared" si="3"/>
        <v/>
      </c>
      <c r="AB49" s="12" t="str">
        <f t="shared" si="4"/>
        <v/>
      </c>
      <c r="AC49" s="12" t="str">
        <f t="shared" si="5"/>
        <v/>
      </c>
      <c r="AD49" s="12" t="str">
        <f>IF(AC49="","",IF(COUNTIF(AC8:AC49,AC49)=1,AC49,""))</f>
        <v/>
      </c>
      <c r="AE49" s="12" t="str">
        <f t="shared" si="14"/>
        <v/>
      </c>
      <c r="AF49" s="12" t="str">
        <f t="shared" si="9"/>
        <v/>
      </c>
      <c r="AG49" s="12" t="str">
        <f t="shared" si="10"/>
        <v/>
      </c>
      <c r="AH49" s="12" t="str">
        <f t="shared" si="11"/>
        <v/>
      </c>
      <c r="AI49" s="12" t="str">
        <f t="shared" si="12"/>
        <v/>
      </c>
      <c r="AJ49" s="12" t="str">
        <f t="shared" si="13"/>
        <v/>
      </c>
      <c r="AK49"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0" spans="2:37" ht="39.950000000000003" customHeight="1" x14ac:dyDescent="0.25">
      <c r="B50" s="11">
        <v>43</v>
      </c>
      <c r="C50" s="44"/>
      <c r="D50" s="25"/>
      <c r="E50" s="25"/>
      <c r="F50" s="25"/>
      <c r="G50" s="25"/>
      <c r="H50" s="25"/>
      <c r="I50" s="25"/>
      <c r="J50" s="25"/>
      <c r="K50" s="25"/>
      <c r="L50" s="25"/>
      <c r="M50" s="25"/>
      <c r="N50" s="25"/>
      <c r="O50" s="25"/>
      <c r="P50" s="33"/>
      <c r="Q50" s="2" t="str">
        <f t="shared" si="7"/>
        <v/>
      </c>
      <c r="R50" s="2" t="str">
        <f>IF(P50="","",MAX(--ISNUMBER(SEARCH(" "&amp;AH50&amp;" "," "&amp;P14&amp;" ")),IF(AI50="",0,--ISNUMBER(SEARCH(" "&amp;AI50&amp;" "," "&amp;P14&amp;" "))),IF(AJ50="",0,--ISNUMBER(SEARCH(" "&amp;AJ50&amp;" "," "&amp;P14&amp;" ")))))</f>
        <v/>
      </c>
      <c r="S50" s="2" t="str">
        <f t="shared" si="8"/>
        <v/>
      </c>
      <c r="T50" s="25"/>
      <c r="U50" s="25"/>
      <c r="V50" s="25"/>
      <c r="W50" s="25"/>
      <c r="X50" s="25"/>
      <c r="Y50" s="25"/>
      <c r="Z50" s="12" t="str">
        <f t="shared" si="2"/>
        <v/>
      </c>
      <c r="AA50" s="12" t="str">
        <f t="shared" si="3"/>
        <v/>
      </c>
      <c r="AB50" s="12" t="str">
        <f t="shared" si="4"/>
        <v/>
      </c>
      <c r="AC50" s="12" t="str">
        <f t="shared" si="5"/>
        <v/>
      </c>
      <c r="AD50" s="12" t="str">
        <f>IF(AC50="","",IF(COUNTIF(AC8:AC50,AC50)=1,AC50,""))</f>
        <v/>
      </c>
      <c r="AE50" s="12" t="str">
        <f t="shared" si="14"/>
        <v/>
      </c>
      <c r="AF50" s="12" t="str">
        <f t="shared" si="9"/>
        <v/>
      </c>
      <c r="AG50" s="12" t="str">
        <f t="shared" si="10"/>
        <v/>
      </c>
      <c r="AH50" s="12" t="str">
        <f t="shared" si="11"/>
        <v/>
      </c>
      <c r="AI50" s="12" t="str">
        <f t="shared" si="12"/>
        <v/>
      </c>
      <c r="AJ50" s="12" t="str">
        <f t="shared" si="13"/>
        <v/>
      </c>
      <c r="AK50"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1" spans="2:37" ht="39.950000000000003" customHeight="1" x14ac:dyDescent="0.25">
      <c r="B51" s="11">
        <v>44</v>
      </c>
      <c r="C51" s="44"/>
      <c r="D51" s="25"/>
      <c r="E51" s="25"/>
      <c r="F51" s="25"/>
      <c r="G51" s="25"/>
      <c r="H51" s="25"/>
      <c r="I51" s="25"/>
      <c r="J51" s="25"/>
      <c r="K51" s="25"/>
      <c r="L51" s="25"/>
      <c r="M51" s="25"/>
      <c r="N51" s="25"/>
      <c r="O51" s="25"/>
      <c r="P51" s="33"/>
      <c r="Q51" s="2" t="str">
        <f t="shared" si="7"/>
        <v/>
      </c>
      <c r="R51" s="2" t="str">
        <f>IF(P51="","",MAX(--ISNUMBER(SEARCH(" "&amp;AH51&amp;" "," "&amp;P14&amp;" ")),IF(AI51="",0,--ISNUMBER(SEARCH(" "&amp;AI51&amp;" "," "&amp;P14&amp;" "))),IF(AJ51="",0,--ISNUMBER(SEARCH(" "&amp;AJ51&amp;" "," "&amp;P14&amp;" ")))))</f>
        <v/>
      </c>
      <c r="S51" s="2" t="str">
        <f t="shared" si="8"/>
        <v/>
      </c>
      <c r="T51" s="25"/>
      <c r="U51" s="25"/>
      <c r="V51" s="25"/>
      <c r="W51" s="25"/>
      <c r="X51" s="25"/>
      <c r="Y51" s="25"/>
      <c r="Z51" s="12" t="str">
        <f t="shared" si="2"/>
        <v/>
      </c>
      <c r="AA51" s="12" t="str">
        <f t="shared" si="3"/>
        <v/>
      </c>
      <c r="AB51" s="12" t="str">
        <f t="shared" si="4"/>
        <v/>
      </c>
      <c r="AC51" s="12" t="str">
        <f t="shared" si="5"/>
        <v/>
      </c>
      <c r="AD51" s="12" t="str">
        <f>IF(AC51="","",IF(COUNTIF(AC8:AC51,AC51)=1,AC51,""))</f>
        <v/>
      </c>
      <c r="AE51" s="12" t="str">
        <f t="shared" si="14"/>
        <v/>
      </c>
      <c r="AF51" s="12" t="str">
        <f t="shared" si="9"/>
        <v/>
      </c>
      <c r="AG51" s="12" t="str">
        <f t="shared" si="10"/>
        <v/>
      </c>
      <c r="AH51" s="12" t="str">
        <f t="shared" si="11"/>
        <v/>
      </c>
      <c r="AI51" s="12" t="str">
        <f t="shared" si="12"/>
        <v/>
      </c>
      <c r="AJ51" s="12" t="str">
        <f t="shared" si="13"/>
        <v/>
      </c>
      <c r="AK51"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2" spans="2:37" ht="39.950000000000003" customHeight="1" x14ac:dyDescent="0.25">
      <c r="B52" s="11">
        <v>45</v>
      </c>
      <c r="C52" s="44"/>
      <c r="D52" s="25"/>
      <c r="E52" s="25"/>
      <c r="F52" s="25"/>
      <c r="G52" s="25"/>
      <c r="H52" s="25"/>
      <c r="I52" s="25"/>
      <c r="J52" s="25"/>
      <c r="K52" s="25"/>
      <c r="L52" s="25"/>
      <c r="M52" s="25"/>
      <c r="N52" s="25"/>
      <c r="O52" s="25"/>
      <c r="P52" s="33"/>
      <c r="Q52" s="2" t="str">
        <f t="shared" si="7"/>
        <v/>
      </c>
      <c r="R52" s="2" t="str">
        <f>IF(P52="","",MAX(--ISNUMBER(SEARCH(" "&amp;AH52&amp;" "," "&amp;P14&amp;" ")),IF(AI52="",0,--ISNUMBER(SEARCH(" "&amp;AI52&amp;" "," "&amp;P14&amp;" "))),IF(AJ52="",0,--ISNUMBER(SEARCH(" "&amp;AJ52&amp;" "," "&amp;P14&amp;" ")))))</f>
        <v/>
      </c>
      <c r="S52" s="2" t="str">
        <f t="shared" si="8"/>
        <v/>
      </c>
      <c r="T52" s="25"/>
      <c r="U52" s="25"/>
      <c r="V52" s="25"/>
      <c r="W52" s="25"/>
      <c r="X52" s="25"/>
      <c r="Y52" s="25"/>
      <c r="Z52" s="12" t="str">
        <f t="shared" si="2"/>
        <v/>
      </c>
      <c r="AA52" s="12" t="str">
        <f t="shared" si="3"/>
        <v/>
      </c>
      <c r="AB52" s="12" t="str">
        <f t="shared" si="4"/>
        <v/>
      </c>
      <c r="AC52" s="12" t="str">
        <f t="shared" si="5"/>
        <v/>
      </c>
      <c r="AD52" s="12" t="str">
        <f>IF(AC52="","",IF(COUNTIF(AC8:AC52,AC52)=1,AC52,""))</f>
        <v/>
      </c>
      <c r="AE52" s="12" t="str">
        <f t="shared" si="14"/>
        <v/>
      </c>
      <c r="AF52" s="12" t="str">
        <f t="shared" si="9"/>
        <v/>
      </c>
      <c r="AG52" s="12" t="str">
        <f t="shared" si="10"/>
        <v/>
      </c>
      <c r="AH52" s="12" t="str">
        <f t="shared" si="11"/>
        <v/>
      </c>
      <c r="AI52" s="12" t="str">
        <f t="shared" si="12"/>
        <v/>
      </c>
      <c r="AJ52" s="12" t="str">
        <f t="shared" si="13"/>
        <v/>
      </c>
      <c r="AK52"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3" spans="2:37" ht="39.950000000000003" customHeight="1" x14ac:dyDescent="0.25">
      <c r="B53" s="11">
        <v>46</v>
      </c>
      <c r="C53" s="44"/>
      <c r="D53" s="25"/>
      <c r="E53" s="25"/>
      <c r="F53" s="25"/>
      <c r="G53" s="25"/>
      <c r="H53" s="25"/>
      <c r="I53" s="25"/>
      <c r="J53" s="25"/>
      <c r="K53" s="25"/>
      <c r="L53" s="25"/>
      <c r="M53" s="25"/>
      <c r="N53" s="25"/>
      <c r="O53" s="25"/>
      <c r="P53" s="33"/>
      <c r="Q53" s="2" t="str">
        <f t="shared" si="7"/>
        <v/>
      </c>
      <c r="R53" s="2" t="str">
        <f>IF(P53="","",MAX(--ISNUMBER(SEARCH(" "&amp;AH53&amp;" "," "&amp;P14&amp;" ")),IF(AI53="",0,--ISNUMBER(SEARCH(" "&amp;AI53&amp;" "," "&amp;P14&amp;" "))),IF(AJ53="",0,--ISNUMBER(SEARCH(" "&amp;AJ53&amp;" "," "&amp;P14&amp;" ")))))</f>
        <v/>
      </c>
      <c r="S53" s="2" t="str">
        <f t="shared" si="8"/>
        <v/>
      </c>
      <c r="T53" s="25"/>
      <c r="U53" s="25"/>
      <c r="V53" s="25"/>
      <c r="W53" s="25"/>
      <c r="X53" s="25"/>
      <c r="Y53" s="25"/>
      <c r="Z53" s="12" t="str">
        <f t="shared" si="2"/>
        <v/>
      </c>
      <c r="AA53" s="12" t="str">
        <f t="shared" si="3"/>
        <v/>
      </c>
      <c r="AB53" s="12" t="str">
        <f t="shared" si="4"/>
        <v/>
      </c>
      <c r="AC53" s="12" t="str">
        <f t="shared" si="5"/>
        <v/>
      </c>
      <c r="AD53" s="12" t="str">
        <f>IF(AC53="","",IF(COUNTIF(AC8:AC53,AC53)=1,AC53,""))</f>
        <v/>
      </c>
      <c r="AE53" s="12" t="str">
        <f t="shared" si="14"/>
        <v/>
      </c>
      <c r="AF53" s="12" t="str">
        <f t="shared" si="9"/>
        <v/>
      </c>
      <c r="AG53" s="12" t="str">
        <f t="shared" si="10"/>
        <v/>
      </c>
      <c r="AH53" s="12" t="str">
        <f t="shared" si="11"/>
        <v/>
      </c>
      <c r="AI53" s="12" t="str">
        <f t="shared" si="12"/>
        <v/>
      </c>
      <c r="AJ53" s="12" t="str">
        <f t="shared" si="13"/>
        <v/>
      </c>
      <c r="AK53"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4" spans="2:37" ht="39.950000000000003" customHeight="1" x14ac:dyDescent="0.25">
      <c r="B54" s="11">
        <v>47</v>
      </c>
      <c r="C54" s="44"/>
      <c r="D54" s="25"/>
      <c r="E54" s="25"/>
      <c r="F54" s="25"/>
      <c r="G54" s="25"/>
      <c r="H54" s="25"/>
      <c r="I54" s="25"/>
      <c r="J54" s="25"/>
      <c r="K54" s="25"/>
      <c r="L54" s="25"/>
      <c r="M54" s="25"/>
      <c r="N54" s="25"/>
      <c r="O54" s="25"/>
      <c r="P54" s="33"/>
      <c r="Q54" s="2" t="str">
        <f t="shared" si="7"/>
        <v/>
      </c>
      <c r="R54" s="2" t="str">
        <f>IF(P54="","",MAX(--ISNUMBER(SEARCH(" "&amp;AH54&amp;" "," "&amp;P14&amp;" ")),IF(AI54="",0,--ISNUMBER(SEARCH(" "&amp;AI54&amp;" "," "&amp;P14&amp;" "))),IF(AJ54="",0,--ISNUMBER(SEARCH(" "&amp;AJ54&amp;" "," "&amp;P14&amp;" ")))))</f>
        <v/>
      </c>
      <c r="S54" s="2" t="str">
        <f t="shared" si="8"/>
        <v/>
      </c>
      <c r="T54" s="25"/>
      <c r="U54" s="25"/>
      <c r="V54" s="25"/>
      <c r="W54" s="25"/>
      <c r="X54" s="25"/>
      <c r="Y54" s="25"/>
      <c r="Z54" s="12" t="str">
        <f t="shared" si="2"/>
        <v/>
      </c>
      <c r="AA54" s="12" t="str">
        <f t="shared" si="3"/>
        <v/>
      </c>
      <c r="AB54" s="12" t="str">
        <f t="shared" si="4"/>
        <v/>
      </c>
      <c r="AC54" s="12" t="str">
        <f t="shared" si="5"/>
        <v/>
      </c>
      <c r="AD54" s="12" t="str">
        <f>IF(AC54="","",IF(COUNTIF(AC8:AC54,AC54)=1,AC54,""))</f>
        <v/>
      </c>
      <c r="AE54" s="12" t="str">
        <f t="shared" si="14"/>
        <v/>
      </c>
      <c r="AF54" s="12" t="str">
        <f t="shared" si="9"/>
        <v/>
      </c>
      <c r="AG54" s="12" t="str">
        <f t="shared" si="10"/>
        <v/>
      </c>
      <c r="AH54" s="12" t="str">
        <f t="shared" si="11"/>
        <v/>
      </c>
      <c r="AI54" s="12" t="str">
        <f t="shared" si="12"/>
        <v/>
      </c>
      <c r="AJ54" s="12" t="str">
        <f t="shared" si="13"/>
        <v/>
      </c>
      <c r="AK54"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5" spans="2:37" ht="39.950000000000003" customHeight="1" x14ac:dyDescent="0.25">
      <c r="B55" s="11">
        <v>48</v>
      </c>
      <c r="C55" s="44"/>
      <c r="D55" s="25"/>
      <c r="E55" s="25"/>
      <c r="F55" s="25"/>
      <c r="G55" s="25"/>
      <c r="H55" s="25"/>
      <c r="I55" s="25"/>
      <c r="J55" s="25"/>
      <c r="K55" s="25"/>
      <c r="L55" s="25"/>
      <c r="M55" s="25"/>
      <c r="N55" s="25"/>
      <c r="O55" s="25"/>
      <c r="P55" s="33"/>
      <c r="Q55" s="2" t="str">
        <f t="shared" si="7"/>
        <v/>
      </c>
      <c r="R55" s="2" t="str">
        <f>IF(P55="","",MAX(--ISNUMBER(SEARCH(" "&amp;AH55&amp;" "," "&amp;P14&amp;" ")),IF(AI55="",0,--ISNUMBER(SEARCH(" "&amp;AI55&amp;" "," "&amp;P14&amp;" "))),IF(AJ55="",0,--ISNUMBER(SEARCH(" "&amp;AJ55&amp;" "," "&amp;P14&amp;" ")))))</f>
        <v/>
      </c>
      <c r="S55" s="2" t="str">
        <f t="shared" si="8"/>
        <v/>
      </c>
      <c r="T55" s="25"/>
      <c r="U55" s="25"/>
      <c r="V55" s="25"/>
      <c r="W55" s="25"/>
      <c r="X55" s="25"/>
      <c r="Y55" s="25"/>
      <c r="Z55" s="12" t="str">
        <f t="shared" si="2"/>
        <v/>
      </c>
      <c r="AA55" s="12" t="str">
        <f t="shared" si="3"/>
        <v/>
      </c>
      <c r="AB55" s="12" t="str">
        <f t="shared" si="4"/>
        <v/>
      </c>
      <c r="AC55" s="12" t="str">
        <f t="shared" si="5"/>
        <v/>
      </c>
      <c r="AD55" s="12" t="str">
        <f>IF(AC55="","",IF(COUNTIF(AC8:AC55,AC55)=1,AC55,""))</f>
        <v/>
      </c>
      <c r="AE55" s="12" t="str">
        <f t="shared" si="14"/>
        <v/>
      </c>
      <c r="AF55" s="12" t="str">
        <f t="shared" si="9"/>
        <v/>
      </c>
      <c r="AG55" s="12" t="str">
        <f t="shared" si="10"/>
        <v/>
      </c>
      <c r="AH55" s="12" t="str">
        <f t="shared" si="11"/>
        <v/>
      </c>
      <c r="AI55" s="12" t="str">
        <f t="shared" si="12"/>
        <v/>
      </c>
      <c r="AJ55" s="12" t="str">
        <f t="shared" si="13"/>
        <v/>
      </c>
      <c r="AK55"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6" spans="2:37" ht="39.950000000000003" customHeight="1" x14ac:dyDescent="0.25">
      <c r="B56" s="11">
        <v>49</v>
      </c>
      <c r="C56" s="44"/>
      <c r="D56" s="25"/>
      <c r="E56" s="25"/>
      <c r="F56" s="25"/>
      <c r="G56" s="25"/>
      <c r="H56" s="25"/>
      <c r="I56" s="25"/>
      <c r="J56" s="25"/>
      <c r="K56" s="25"/>
      <c r="L56" s="25"/>
      <c r="M56" s="25"/>
      <c r="N56" s="25"/>
      <c r="O56" s="25"/>
      <c r="P56" s="33"/>
      <c r="Q56" s="2" t="str">
        <f t="shared" si="7"/>
        <v/>
      </c>
      <c r="R56" s="2" t="str">
        <f>IF(P56="","",MAX(--ISNUMBER(SEARCH(" "&amp;AH56&amp;" "," "&amp;P14&amp;" ")),IF(AI56="",0,--ISNUMBER(SEARCH(" "&amp;AI56&amp;" "," "&amp;P14&amp;" "))),IF(AJ56="",0,--ISNUMBER(SEARCH(" "&amp;AJ56&amp;" "," "&amp;P14&amp;" ")))))</f>
        <v/>
      </c>
      <c r="S56" s="2" t="str">
        <f t="shared" si="8"/>
        <v/>
      </c>
      <c r="T56" s="25"/>
      <c r="U56" s="25"/>
      <c r="V56" s="25"/>
      <c r="W56" s="25"/>
      <c r="X56" s="25"/>
      <c r="Y56" s="25"/>
      <c r="Z56" s="12" t="str">
        <f t="shared" si="2"/>
        <v/>
      </c>
      <c r="AA56" s="12" t="str">
        <f t="shared" si="3"/>
        <v/>
      </c>
      <c r="AB56" s="12" t="str">
        <f t="shared" si="4"/>
        <v/>
      </c>
      <c r="AC56" s="12" t="str">
        <f t="shared" si="5"/>
        <v/>
      </c>
      <c r="AD56" s="12" t="str">
        <f>IF(AC56="","",IF(COUNTIF(AC8:AC56,AC56)=1,AC56,""))</f>
        <v/>
      </c>
      <c r="AE56" s="12" t="str">
        <f t="shared" si="14"/>
        <v/>
      </c>
      <c r="AF56" s="12" t="str">
        <f t="shared" si="9"/>
        <v/>
      </c>
      <c r="AG56" s="12" t="str">
        <f t="shared" si="10"/>
        <v/>
      </c>
      <c r="AH56" s="12" t="str">
        <f t="shared" si="11"/>
        <v/>
      </c>
      <c r="AI56" s="12" t="str">
        <f t="shared" si="12"/>
        <v/>
      </c>
      <c r="AJ56" s="12" t="str">
        <f t="shared" si="13"/>
        <v/>
      </c>
      <c r="AK56"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7" spans="2:37" ht="39.950000000000003" customHeight="1" x14ac:dyDescent="0.25">
      <c r="B57" s="11">
        <v>50</v>
      </c>
      <c r="C57" s="45"/>
      <c r="D57" s="25"/>
      <c r="E57" s="25"/>
      <c r="F57" s="25"/>
      <c r="G57" s="25"/>
      <c r="H57" s="25"/>
      <c r="I57" s="25"/>
      <c r="J57" s="25"/>
      <c r="K57" s="25"/>
      <c r="L57" s="25"/>
      <c r="M57" s="25"/>
      <c r="N57" s="25"/>
      <c r="O57" s="25"/>
      <c r="P57" s="33"/>
      <c r="Q57" s="2" t="str">
        <f t="shared" si="7"/>
        <v/>
      </c>
      <c r="R57" s="2" t="str">
        <f>IF(P57="","",MAX(--ISNUMBER(SEARCH(" "&amp;AH57&amp;" "," "&amp;P14&amp;" ")),IF(AI57="",0,--ISNUMBER(SEARCH(" "&amp;AI57&amp;" "," "&amp;P14&amp;" "))),IF(AJ57="",0,--ISNUMBER(SEARCH(" "&amp;AJ57&amp;" "," "&amp;P14&amp;" ")))))</f>
        <v/>
      </c>
      <c r="S57" s="2" t="str">
        <f t="shared" si="8"/>
        <v/>
      </c>
      <c r="T57" s="25"/>
      <c r="U57" s="25"/>
      <c r="V57" s="25"/>
      <c r="W57" s="25"/>
      <c r="X57" s="25"/>
      <c r="Y57" s="25"/>
      <c r="Z57" s="12" t="str">
        <f t="shared" si="2"/>
        <v/>
      </c>
      <c r="AA57" s="12" t="str">
        <f t="shared" si="3"/>
        <v/>
      </c>
      <c r="AB57" s="12" t="str">
        <f t="shared" si="4"/>
        <v/>
      </c>
      <c r="AC57" s="12" t="str">
        <f t="shared" si="5"/>
        <v/>
      </c>
      <c r="AD57" s="12" t="str">
        <f>IF(AC57="","",IF(COUNTIF(AC8:AC57,AC57)=1,AC57,""))</f>
        <v/>
      </c>
      <c r="AE57" s="12" t="str">
        <f t="shared" si="14"/>
        <v/>
      </c>
      <c r="AF57" s="12" t="str">
        <f t="shared" si="9"/>
        <v/>
      </c>
      <c r="AG57" s="12" t="str">
        <f t="shared" si="10"/>
        <v/>
      </c>
      <c r="AH57" s="12" t="str">
        <f t="shared" si="11"/>
        <v/>
      </c>
      <c r="AI57" s="12" t="str">
        <f t="shared" si="12"/>
        <v/>
      </c>
      <c r="AJ57" s="12" t="str">
        <f t="shared" si="13"/>
        <v/>
      </c>
      <c r="AK57"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8" spans="2:37" ht="39.950000000000003" customHeight="1" x14ac:dyDescent="0.25">
      <c r="B58" s="9"/>
      <c r="C58" s="9"/>
      <c r="J58" s="9"/>
      <c r="K58" s="27"/>
      <c r="L58" s="25"/>
      <c r="M58" s="25"/>
      <c r="N58" s="25"/>
      <c r="O58" s="25"/>
      <c r="P58" s="33"/>
      <c r="Q58" s="2" t="str">
        <f t="shared" si="7"/>
        <v/>
      </c>
      <c r="R58" s="2" t="str">
        <f>IF(P58="","",MAX(--ISNUMBER(SEARCH(" "&amp;AH58&amp;" "," "&amp;P14&amp;" ")),IF(AI58="",0,--ISNUMBER(SEARCH(" "&amp;AI58&amp;" "," "&amp;P14&amp;" "))),IF(AJ58="",0,--ISNUMBER(SEARCH(" "&amp;AJ58&amp;" "," "&amp;P14&amp;" ")))))</f>
        <v/>
      </c>
      <c r="S58" s="2" t="str">
        <f t="shared" si="8"/>
        <v/>
      </c>
      <c r="T58" s="25"/>
      <c r="U58" s="25"/>
      <c r="V58" s="25"/>
      <c r="W58" s="25"/>
      <c r="X58" s="25"/>
      <c r="Y58" s="25"/>
      <c r="Z58" s="14"/>
      <c r="AA58" s="14"/>
      <c r="AB58" s="14"/>
      <c r="AC58" s="14"/>
      <c r="AD58" s="14"/>
      <c r="AE58" s="12" t="str">
        <f t="shared" si="14"/>
        <v/>
      </c>
      <c r="AF58" s="12" t="str">
        <f t="shared" si="9"/>
        <v/>
      </c>
      <c r="AG58" s="12" t="str">
        <f t="shared" si="10"/>
        <v/>
      </c>
      <c r="AH58" s="12" t="str">
        <f t="shared" si="11"/>
        <v/>
      </c>
      <c r="AI58" s="12" t="str">
        <f t="shared" si="12"/>
        <v/>
      </c>
      <c r="AJ58" s="12" t="str">
        <f t="shared" si="13"/>
        <v/>
      </c>
      <c r="AK58" s="31"/>
    </row>
    <row r="59" spans="2:37" ht="39.950000000000003" customHeight="1" x14ac:dyDescent="0.25">
      <c r="B59" s="9"/>
      <c r="C59" s="9"/>
      <c r="J59" s="9"/>
      <c r="K59" s="27"/>
      <c r="L59" s="25"/>
      <c r="M59" s="25"/>
      <c r="N59" s="25"/>
      <c r="O59" s="25"/>
      <c r="P59" s="33"/>
      <c r="Q59" s="2" t="str">
        <f t="shared" si="7"/>
        <v/>
      </c>
      <c r="R59" s="2" t="str">
        <f>IF(P59="","",MAX(--ISNUMBER(SEARCH(" "&amp;AH59&amp;" "," "&amp;P14&amp;" ")),IF(AI59="",0,--ISNUMBER(SEARCH(" "&amp;AI59&amp;" "," "&amp;P14&amp;" "))),IF(AJ59="",0,--ISNUMBER(SEARCH(" "&amp;AJ59&amp;" "," "&amp;P14&amp;" ")))))</f>
        <v/>
      </c>
      <c r="S59" s="2" t="str">
        <f t="shared" si="8"/>
        <v/>
      </c>
      <c r="T59" s="25"/>
      <c r="U59" s="25"/>
      <c r="V59" s="25"/>
      <c r="W59" s="25"/>
      <c r="X59" s="25"/>
      <c r="Y59" s="25"/>
      <c r="Z59" s="14"/>
      <c r="AA59" s="14"/>
      <c r="AB59" s="14"/>
      <c r="AC59" s="14"/>
      <c r="AD59" s="14"/>
      <c r="AE59" s="12" t="str">
        <f t="shared" si="14"/>
        <v/>
      </c>
      <c r="AF59" s="12" t="str">
        <f t="shared" si="9"/>
        <v/>
      </c>
      <c r="AG59" s="12" t="str">
        <f t="shared" si="10"/>
        <v/>
      </c>
      <c r="AH59" s="12" t="str">
        <f t="shared" si="11"/>
        <v/>
      </c>
      <c r="AI59" s="12" t="str">
        <f t="shared" si="12"/>
        <v/>
      </c>
      <c r="AJ59" s="12" t="str">
        <f t="shared" si="13"/>
        <v/>
      </c>
      <c r="AK59" s="31"/>
    </row>
    <row r="60" spans="2:37" ht="39.950000000000003" customHeight="1" x14ac:dyDescent="0.25">
      <c r="B60" s="9"/>
      <c r="C60" s="9"/>
      <c r="J60" s="9"/>
      <c r="K60" s="27"/>
      <c r="L60" s="25"/>
      <c r="M60" s="25"/>
      <c r="N60" s="25"/>
      <c r="O60" s="25"/>
      <c r="P60" s="33"/>
      <c r="Q60" s="2" t="str">
        <f t="shared" si="7"/>
        <v/>
      </c>
      <c r="R60" s="2" t="str">
        <f>IF(P60="","",MAX(--ISNUMBER(SEARCH(" "&amp;AH60&amp;" "," "&amp;P14&amp;" ")),IF(AI60="",0,--ISNUMBER(SEARCH(" "&amp;AI60&amp;" "," "&amp;P14&amp;" "))),IF(AJ60="",0,--ISNUMBER(SEARCH(" "&amp;AJ60&amp;" "," "&amp;P14&amp;" ")))))</f>
        <v/>
      </c>
      <c r="S60" s="2" t="str">
        <f t="shared" si="8"/>
        <v/>
      </c>
      <c r="T60" s="25"/>
      <c r="U60" s="25"/>
      <c r="V60" s="25"/>
      <c r="W60" s="25"/>
      <c r="X60" s="25"/>
      <c r="Y60" s="25"/>
      <c r="Z60" s="14"/>
      <c r="AA60" s="14"/>
      <c r="AB60" s="14"/>
      <c r="AC60" s="14"/>
      <c r="AD60" s="14"/>
      <c r="AE60" s="12" t="str">
        <f t="shared" si="14"/>
        <v/>
      </c>
      <c r="AF60" s="12" t="str">
        <f t="shared" si="9"/>
        <v/>
      </c>
      <c r="AG60" s="12" t="str">
        <f t="shared" si="10"/>
        <v/>
      </c>
      <c r="AH60" s="12" t="str">
        <f t="shared" si="11"/>
        <v/>
      </c>
      <c r="AI60" s="12" t="str">
        <f t="shared" si="12"/>
        <v/>
      </c>
      <c r="AJ60" s="12" t="str">
        <f t="shared" si="13"/>
        <v/>
      </c>
      <c r="AK60" s="31"/>
    </row>
    <row r="61" spans="2:37" ht="39.950000000000003" customHeight="1" x14ac:dyDescent="0.25">
      <c r="B61" s="9"/>
      <c r="C61" s="9"/>
      <c r="J61" s="9"/>
      <c r="K61" s="27"/>
      <c r="L61" s="25"/>
      <c r="M61" s="25"/>
      <c r="N61" s="25"/>
      <c r="O61" s="25"/>
      <c r="P61" s="33"/>
      <c r="Q61" s="2" t="str">
        <f t="shared" si="7"/>
        <v/>
      </c>
      <c r="R61" s="2" t="str">
        <f>IF(P61="","",MAX(--ISNUMBER(SEARCH(" "&amp;AH61&amp;" "," "&amp;P14&amp;" ")),IF(AI61="",0,--ISNUMBER(SEARCH(" "&amp;AI61&amp;" "," "&amp;P14&amp;" "))),IF(AJ61="",0,--ISNUMBER(SEARCH(" "&amp;AJ61&amp;" "," "&amp;P14&amp;" ")))))</f>
        <v/>
      </c>
      <c r="S61" s="2" t="str">
        <f t="shared" si="8"/>
        <v/>
      </c>
      <c r="T61" s="25"/>
      <c r="U61" s="25"/>
      <c r="V61" s="25"/>
      <c r="W61" s="25"/>
      <c r="X61" s="25"/>
      <c r="Y61" s="25"/>
      <c r="Z61" s="14"/>
      <c r="AA61" s="14"/>
      <c r="AB61" s="14"/>
      <c r="AC61" s="14"/>
      <c r="AD61" s="14"/>
      <c r="AE61" s="12" t="str">
        <f t="shared" si="14"/>
        <v/>
      </c>
      <c r="AF61" s="12" t="str">
        <f t="shared" si="9"/>
        <v/>
      </c>
      <c r="AG61" s="12" t="str">
        <f t="shared" si="10"/>
        <v/>
      </c>
      <c r="AH61" s="12" t="str">
        <f t="shared" si="11"/>
        <v/>
      </c>
      <c r="AI61" s="12" t="str">
        <f t="shared" si="12"/>
        <v/>
      </c>
      <c r="AJ61" s="12" t="str">
        <f t="shared" si="13"/>
        <v/>
      </c>
      <c r="AK61" s="31"/>
    </row>
    <row r="62" spans="2:37" x14ac:dyDescent="0.25">
      <c r="AK62" s="32"/>
    </row>
  </sheetData>
  <mergeCells count="9">
    <mergeCell ref="C5:C6"/>
    <mergeCell ref="B5:B6"/>
    <mergeCell ref="D15:G16"/>
    <mergeCell ref="P7:W8"/>
    <mergeCell ref="D13:G14"/>
    <mergeCell ref="D5:G6"/>
    <mergeCell ref="T13:W13"/>
    <mergeCell ref="P14:W20"/>
    <mergeCell ref="J13:J14"/>
  </mergeCells>
  <dataValidations count="2">
    <dataValidation type="custom" showErrorMessage="1" errorTitle="Cellule verrouillée" error="Cette zone est automatique. Modifier seulement les cellules jaunes." sqref="T13:W13" xr:uid="{7EA84782-3CCF-4ED0-9938-761702D95452}">
      <formula1>FALSE</formula1>
    </dataValidation>
    <dataValidation errorStyle="information" allowBlank="1" showErrorMessage="1" errorTitle="Saisie candidat" error="Coller ou saisir ici la réponse du candidat." sqref="C8:C57" xr:uid="{799DD014-78B5-434F-92A8-24B6FFB25454}"/>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Analyse.Texte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Leboucher</dc:creator>
  <cp:lastModifiedBy>Joël Leboucher</cp:lastModifiedBy>
  <dcterms:created xsi:type="dcterms:W3CDTF">2026-04-03T06:21:44Z</dcterms:created>
  <dcterms:modified xsi:type="dcterms:W3CDTF">2026-04-03T18:27:28Z</dcterms:modified>
</cp:coreProperties>
</file>